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Indian company upload\Raymond\"/>
    </mc:Choice>
  </mc:AlternateContent>
  <bookViews>
    <workbookView xWindow="0" yWindow="0" windowWidth="20490" windowHeight="7020"/>
  </bookViews>
  <sheets>
    <sheet name="Company Info" sheetId="2" r:id="rId1"/>
    <sheet name="Sheet3" sheetId="3" state="hidden" r:id="rId2"/>
    <sheet name="Standalone " sheetId="1" r:id="rId3"/>
    <sheet name="Matrix-Directors" sheetId="4" r:id="rId4"/>
    <sheet name="Matrix-KMP" sheetId="5" r:id="rId5"/>
  </sheets>
  <definedNames>
    <definedName name="_xlnm._FilterDatabase" localSheetId="3" hidden="1">'Matrix-Directors'!$A$1:$BP$62</definedName>
    <definedName name="_xlnm._FilterDatabase" localSheetId="4" hidden="1">'Matrix-KMP'!$A$1:$AZ$22</definedName>
    <definedName name="_xlnm._FilterDatabase" localSheetId="2" hidden="1">'Standalone '!$A$1:$AL$211</definedName>
    <definedName name="OLE_LINK2" localSheetId="2">'Standalone '!$E$60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6" i="4" l="1"/>
  <c r="P36" i="4"/>
  <c r="O36" i="4"/>
  <c r="M36" i="4"/>
  <c r="L36" i="4"/>
  <c r="K36" i="4"/>
  <c r="S5" i="4"/>
  <c r="R5" i="4"/>
  <c r="Q5" i="4"/>
  <c r="M5" i="4"/>
  <c r="L5" i="4"/>
  <c r="K5" i="4"/>
  <c r="AE8" i="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<sst xmlns="http://schemas.openxmlformats.org/spreadsheetml/2006/main" count="6046" uniqueCount="966">
  <si>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</si>
  <si>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</si>
  <si>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</si>
  <si>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</si>
  <si>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</si>
  <si>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</si>
  <si>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</si>
  <si>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</si>
  <si>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</si>
  <si>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</si>
  <si>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</si>
  <si>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</si>
  <si>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</si>
  <si>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</si>
  <si>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</si>
  <si>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</si>
  <si>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</si>
  <si>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</si>
  <si>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</si>
  <si>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</si>
  <si>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</si>
  <si>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</si>
  <si>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</si>
  <si>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</si>
  <si>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</si>
  <si>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</si>
  <si>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</si>
  <si>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</si>
  <si>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</si>
  <si>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</si>
  <si>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</si>
  <si>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</si>
  <si>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</si>
  <si>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</si>
  <si>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</si>
  <si>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</si>
  <si>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</si>
  <si>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</si>
  <si>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</si>
  <si>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</si>
  <si>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</si>
  <si>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</si>
  <si>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</si>
  <si>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</si>
  <si>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</si>
  <si>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</si>
  <si>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</si>
  <si>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</si>
  <si>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</si>
  <si>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</si>
  <si>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</si>
  <si>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</si>
  <si>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</si>
  <si>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</si>
  <si>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</si>
  <si>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</si>
  <si>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</si>
  <si>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</si>
  <si>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</si>
  <si>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</si>
  <si>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</si>
  <si>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</si>
  <si>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</si>
  <si>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</si>
  <si>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</si>
  <si>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</si>
  <si>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</si>
  <si>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</si>
  <si>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</si>
  <si>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</si>
  <si>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</si>
  <si>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</si>
  <si>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</si>
  <si>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</si>
  <si>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</si>
  <si>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</si>
  <si>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</si>
  <si>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</si>
  <si>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</si>
  <si>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</si>
  <si>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</si>
  <si>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</si>
  <si>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</si>
  <si>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</si>
  <si>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</si>
  <si>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</si>
  <si>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</si>
  <si>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</si>
  <si>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</si>
  <si>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</si>
  <si>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</si>
  <si>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</si>
  <si>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</si>
  <si>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</si>
  <si>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</si>
  <si>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</si>
  <si>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</si>
  <si>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</si>
  <si>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</si>
  <si>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</si>
  <si>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</si>
  <si>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</si>
  <si>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</si>
  <si>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</si>
  <si>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</si>
  <si>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</si>
  <si>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</si>
  <si>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</si>
  <si>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</si>
  <si>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</si>
  <si>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</si>
  <si>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</si>
  <si>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</si>
  <si>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</si>
  <si>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</si>
  <si>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</si>
  <si>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</si>
  <si>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</si>
  <si>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</si>
  <si>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</si>
  <si>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</si>
  <si>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</si>
  <si>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</si>
  <si>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</si>
  <si>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</si>
  <si>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</si>
  <si>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</si>
  <si>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</si>
  <si>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</si>
  <si>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</si>
  <si>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</si>
  <si>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</si>
  <si>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</si>
  <si>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</si>
  <si>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</si>
  <si>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</si>
  <si>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</si>
  <si>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</si>
  <si>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</si>
  <si>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</si>
  <si>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</si>
  <si>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</si>
  <si>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</si>
  <si>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</si>
  <si>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</si>
  <si>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</si>
  <si>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</si>
  <si>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</si>
  <si>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</si>
  <si>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</si>
  <si>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</si>
  <si>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</si>
  <si>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</si>
  <si>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</si>
  <si>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</si>
  <si>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</si>
  <si>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</si>
  <si>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</si>
  <si>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</si>
  <si>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</si>
  <si>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</si>
  <si>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</si>
  <si>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</si>
  <si>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</si>
  <si>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</si>
  <si>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</si>
  <si>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</si>
  <si>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</si>
  <si>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</si>
  <si>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</si>
  <si>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</si>
  <si>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</si>
  <si>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</si>
  <si>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</si>
  <si>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</si>
  <si>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</si>
  <si>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</si>
  <si>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</si>
  <si>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</si>
  <si>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</si>
  <si>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</si>
  <si>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</si>
  <si>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</si>
  <si>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</si>
  <si>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</si>
  <si>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</si>
  <si>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</si>
  <si>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</si>
  <si>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</si>
  <si>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</si>
  <si>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</si>
  <si>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</si>
  <si>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</si>
  <si>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</si>
  <si>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</si>
  <si>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</si>
  <si>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</si>
  <si>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</si>
  <si>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</si>
  <si>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</si>
  <si>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</si>
  <si>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</si>
  <si>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</si>
  <si>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</si>
  <si>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</si>
  <si>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</si>
  <si>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</si>
  <si>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</si>
  <si>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</si>
  <si>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</si>
  <si>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</si>
  <si>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</si>
  <si>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</si>
  <si>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</si>
  <si>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</si>
  <si>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</si>
  <si>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</si>
  <si>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</si>
  <si>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</si>
  <si>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</si>
  <si>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</si>
  <si>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</si>
  <si>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</si>
  <si>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</si>
  <si>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</si>
  <si>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</si>
  <si>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</si>
  <si>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</si>
  <si>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</si>
  <si>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</si>
  <si>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</si>
  <si>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</si>
  <si>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</si>
  <si>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</si>
  <si>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</si>
  <si>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</si>
  <si>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</si>
  <si>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</si>
  <si>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</si>
  <si>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</si>
  <si>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</si>
  <si>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</si>
  <si>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</si>
  <si>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</si>
  <si>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</si>
  <si>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</si>
  <si>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</si>
  <si>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</si>
  <si>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</si>
  <si>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</si>
  <si>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</si>
  <si>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</si>
  <si>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</si>
  <si>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</si>
  <si>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</si>
  <si>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</si>
  <si>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</si>
  <si>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</si>
  <si>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</si>
  <si>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</si>
  <si>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</si>
  <si>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</si>
  <si>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</si>
  <si>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</si>
  <si>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</si>
  <si>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</si>
  <si>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</si>
  <si>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</si>
  <si>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</si>
  <si>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</si>
  <si>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</si>
  <si>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</si>
  <si>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</si>
  <si>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</si>
  <si>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</si>
  <si>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</si>
  <si>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</si>
  <si>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</si>
  <si>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</si>
  <si>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</si>
  <si>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</si>
  <si>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</si>
  <si>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</si>
  <si>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</si>
  <si>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</si>
  <si>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</si>
  <si>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</si>
  <si>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</si>
  <si>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</si>
  <si>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</si>
  <si>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</si>
  <si>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</si>
  <si>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</si>
  <si>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</si>
  <si>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</si>
  <si>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</si>
  <si>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</si>
  <si>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</si>
  <si>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</si>
  <si>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</si>
  <si>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</si>
  <si>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</si>
  <si>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</si>
  <si>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</si>
  <si>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</si>
  <si>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</si>
  <si>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</si>
  <si>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</si>
  <si>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</si>
  <si>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</si>
  <si>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</si>
  <si>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</si>
  <si>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</si>
  <si>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</si>
  <si>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</si>
  <si>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</si>
  <si>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</si>
  <si>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</si>
  <si>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</si>
  <si>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</si>
  <si>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</si>
  <si>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</si>
  <si>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</si>
  <si>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</si>
  <si>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</si>
  <si>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</si>
  <si>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</si>
  <si>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</si>
  <si>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</si>
  <si>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</si>
  <si>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</si>
  <si>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</si>
  <si>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</si>
  <si>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</si>
  <si>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</si>
  <si>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</si>
  <si>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</si>
  <si>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</si>
  <si>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</si>
  <si>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</si>
  <si>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</si>
  <si>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</si>
  <si>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</si>
  <si>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</si>
  <si>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</si>
  <si>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</si>
  <si>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</si>
  <si>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</si>
  <si>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</si>
  <si>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</si>
  <si>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</si>
  <si>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</si>
  <si>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</si>
  <si>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</si>
  <si>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</si>
  <si>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</si>
  <si>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</si>
  <si>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</si>
  <si>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</si>
  <si>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</si>
  <si>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</si>
  <si>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</si>
  <si>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</si>
  <si>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</si>
  <si>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</si>
  <si>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</si>
  <si>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</si>
  <si>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</si>
  <si>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</si>
  <si>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</si>
  <si>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</si>
  <si>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</si>
  <si>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</si>
  <si>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</si>
  <si>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</si>
  <si>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</si>
  <si>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</si>
  <si>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</si>
  <si>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</si>
  <si>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</si>
  <si>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</si>
  <si>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</si>
  <si>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</si>
  <si>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</si>
  <si>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</si>
  <si>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</si>
  <si>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</si>
  <si>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</si>
  <si>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</si>
  <si>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</si>
  <si>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</si>
  <si>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</si>
  <si>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</si>
  <si>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</si>
  <si>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</si>
  <si>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</si>
  <si>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</si>
  <si>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</si>
  <si>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</si>
  <si>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</si>
  <si>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</si>
  <si>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</si>
  <si>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</si>
  <si>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</si>
  <si>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</si>
  <si>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</si>
  <si>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</si>
  <si>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</si>
  <si>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</si>
  <si>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</si>
  <si>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</si>
  <si>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</si>
  <si>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</si>
  <si>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</si>
  <si>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</si>
  <si>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</si>
  <si>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</si>
  <si>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</si>
  <si>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</si>
  <si>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</si>
  <si>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</si>
  <si>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</si>
  <si>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</si>
  <si>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</si>
  <si>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</si>
  <si>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</si>
  <si>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</si>
  <si>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</si>
  <si>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</si>
  <si>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BUSP009</t>
  </si>
  <si>
    <t>Key managerial personnel related party transaction</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</si>
  <si>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</si>
  <si>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</si>
  <si>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</si>
  <si>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</si>
  <si>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</si>
  <si>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</si>
  <si>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</si>
  <si>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</si>
  <si>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</si>
  <si>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</si>
  <si>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</si>
  <si>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</si>
  <si>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</si>
  <si>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</si>
  <si>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</si>
  <si>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</si>
  <si>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</si>
  <si>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</si>
  <si>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</si>
  <si>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</si>
  <si>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</si>
  <si>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</si>
  <si>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</si>
  <si>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</si>
  <si>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</si>
  <si>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</si>
  <si>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</si>
  <si>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</si>
  <si>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</si>
  <si>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</si>
  <si>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</si>
  <si>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</si>
  <si>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</si>
  <si>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</si>
  <si>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</si>
  <si>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</si>
  <si>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</si>
  <si>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</si>
  <si>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</si>
  <si>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</si>
  <si>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</si>
  <si>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</si>
  <si>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</si>
  <si>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</si>
  <si>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</si>
  <si>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</si>
  <si>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</si>
  <si>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</si>
  <si>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</si>
  <si>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</si>
  <si>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</si>
  <si>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</si>
  <si>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</si>
  <si>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</si>
  <si>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</si>
  <si>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</si>
  <si>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</si>
  <si>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</si>
  <si>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</si>
  <si>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</si>
  <si>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</si>
  <si>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</si>
  <si>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</si>
  <si>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</si>
  <si>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</si>
  <si>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</si>
  <si>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</si>
  <si>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</si>
  <si>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</si>
  <si>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</si>
  <si>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</si>
  <si>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</si>
  <si>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</si>
  <si>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</si>
  <si>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</si>
  <si>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</si>
  <si>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</si>
  <si>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</si>
  <si>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</si>
  <si>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</si>
  <si>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</si>
  <si>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</si>
  <si>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</si>
  <si>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</si>
  <si>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</si>
  <si>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</si>
  <si>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</si>
  <si>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</si>
  <si>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</si>
  <si>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</si>
  <si>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</si>
  <si>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</si>
  <si>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</si>
  <si>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</si>
  <si>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</si>
  <si>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</si>
  <si>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</si>
  <si>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</si>
  <si>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</si>
  <si>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</si>
  <si>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</si>
  <si>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</si>
  <si>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</si>
  <si>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</si>
  <si>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</si>
  <si>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</si>
  <si>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</si>
  <si>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</si>
  <si>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</si>
  <si>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</si>
  <si>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</si>
  <si>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</si>
  <si>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</si>
  <si>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</si>
  <si>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</si>
  <si>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</si>
  <si>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</si>
  <si>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</si>
  <si>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</si>
  <si>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</si>
  <si>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</si>
  <si>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</si>
  <si>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</si>
  <si>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</si>
  <si>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</si>
  <si>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</si>
  <si>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</si>
  <si>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</si>
  <si>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</si>
  <si>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</si>
  <si>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</si>
  <si>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</si>
  <si>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</si>
  <si>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</si>
  <si>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</si>
  <si>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</si>
  <si>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</si>
  <si>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</si>
  <si>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</si>
  <si>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</si>
  <si>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</si>
  <si>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</si>
  <si>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</si>
  <si>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</si>
  <si>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</si>
  <si>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</si>
  <si>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</si>
  <si>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</si>
  <si>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</si>
  <si>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</si>
  <si>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</si>
  <si>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</si>
  <si>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</si>
  <si>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</si>
  <si>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</si>
  <si>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</si>
  <si>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</si>
  <si>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</si>
  <si>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</si>
  <si>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</si>
  <si>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</si>
  <si>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</si>
  <si>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</si>
  <si>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</si>
  <si>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</si>
  <si>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</si>
  <si>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</si>
  <si>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</si>
  <si>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</si>
  <si>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</si>
  <si>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</si>
  <si>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</si>
  <si>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</si>
  <si>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</si>
  <si>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</si>
  <si>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</si>
  <si>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</si>
  <si>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</si>
  <si>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</si>
  <si>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</si>
  <si>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</si>
  <si>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</si>
  <si>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</si>
  <si>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</si>
  <si>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</si>
  <si>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</si>
  <si>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</si>
  <si>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</si>
  <si>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</si>
  <si>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</si>
  <si>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</si>
  <si>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</si>
  <si>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</si>
  <si>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</si>
  <si>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</si>
  <si>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</si>
  <si>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</si>
  <si>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</si>
  <si>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</si>
  <si>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</si>
  <si>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</si>
  <si>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</si>
  <si>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</si>
  <si>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</si>
  <si>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</si>
  <si>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</si>
  <si>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</si>
  <si>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</si>
  <si>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</si>
  <si>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</si>
  <si>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</si>
  <si>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</si>
  <si>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</si>
  <si>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</si>
  <si>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</si>
  <si>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</si>
  <si>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</si>
  <si>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</si>
  <si>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</si>
  <si>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</si>
  <si>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</si>
  <si>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</si>
  <si>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</si>
  <si>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</si>
  <si>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</si>
  <si>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</si>
  <si>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</si>
  <si>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</si>
  <si>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</si>
  <si>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</si>
  <si>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</si>
  <si>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</si>
  <si>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</si>
  <si>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</si>
  <si>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</si>
  <si>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</si>
  <si>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C</t>
  </si>
  <si>
    <t>D</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</si>
  <si>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</si>
  <si>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</si>
  <si>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</si>
  <si>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</si>
  <si>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</si>
  <si>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</si>
  <si>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</si>
  <si>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</si>
  <si>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</si>
  <si>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</si>
  <si>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</si>
  <si>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</si>
  <si>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</si>
  <si>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</si>
  <si>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</si>
  <si>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</si>
  <si>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</si>
  <si>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</si>
  <si>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</si>
  <si>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</si>
  <si>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</si>
  <si>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</si>
  <si>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</si>
  <si>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</si>
  <si>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</si>
  <si>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</si>
  <si>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</si>
  <si>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</si>
  <si>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</si>
  <si>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</si>
  <si>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</si>
  <si>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</si>
  <si>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</si>
  <si>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</si>
  <si>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</si>
  <si>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</si>
  <si>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</si>
  <si>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</si>
  <si>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</si>
  <si>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</si>
  <si>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</si>
  <si>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</si>
  <si>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</si>
  <si>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</si>
  <si>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</si>
  <si>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</si>
  <si>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</si>
  <si>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</si>
  <si>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</si>
  <si>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</si>
  <si>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</si>
  <si>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</si>
  <si>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</si>
  <si>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</si>
  <si>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</si>
  <si>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</si>
  <si>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</si>
  <si>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</si>
  <si>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</si>
  <si>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</si>
  <si>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</si>
  <si>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</si>
  <si>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</si>
  <si>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</si>
  <si>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</si>
  <si>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</si>
  <si>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</si>
  <si>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</si>
  <si>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</si>
  <si>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</si>
  <si>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</si>
  <si>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</si>
  <si>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</si>
  <si>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</si>
  <si>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</si>
  <si>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</si>
  <si>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</si>
  <si>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</si>
  <si>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Does the company report RPTs with any of their board member(s)?</t>
  </si>
  <si>
    <t>Does the company report RPTs with any of their KMPs?</t>
  </si>
  <si>
    <t>Raymond Limited</t>
  </si>
  <si>
    <t>L17117MH1925PLC001208</t>
  </si>
  <si>
    <t>INE301A01014</t>
  </si>
  <si>
    <t>Adarsh</t>
  </si>
  <si>
    <t xml:space="preserve">Shri Sanjay Bahl </t>
  </si>
  <si>
    <t>Shri Thomas Fernandes</t>
  </si>
  <si>
    <t>Annual report_2019-2020</t>
  </si>
  <si>
    <t>Annual report_2018-2019</t>
  </si>
  <si>
    <t>Yes</t>
  </si>
  <si>
    <t>No</t>
  </si>
  <si>
    <t>NA</t>
  </si>
  <si>
    <t>195517_2020_MACR023</t>
  </si>
  <si>
    <t>195517_2019_MACR023</t>
  </si>
  <si>
    <t>195517_2020_MASR009</t>
  </si>
  <si>
    <t>195517_2019_MASR009</t>
  </si>
  <si>
    <t>Shri Gautam Hari Singhania</t>
  </si>
  <si>
    <t>Shri I D Agarwal</t>
  </si>
  <si>
    <t>Smt Mukeeta Jhaveri</t>
  </si>
  <si>
    <t xml:space="preserve">Shri Pradeep Guha </t>
  </si>
  <si>
    <t>Shri Boman Irani</t>
  </si>
  <si>
    <t>Shri Dinesh Lal</t>
  </si>
  <si>
    <t>Shri S. K. Gupta</t>
  </si>
  <si>
    <t>Smt. Nawaz
Singhania</t>
  </si>
  <si>
    <t>Shri Akshay Kumar
Chudasama</t>
  </si>
  <si>
    <t>Shri Shiv Surinder
Kumar</t>
  </si>
  <si>
    <t>Shri Ashish
Kapadia</t>
  </si>
  <si>
    <t>Mr. Gautam Hari Singhania</t>
  </si>
  <si>
    <t xml:space="preserve">Mr. I D Agarwal </t>
  </si>
  <si>
    <t>Mr. Nabankur
Gupta</t>
  </si>
  <si>
    <t>Mr. Pradeep
Guha</t>
  </si>
  <si>
    <t>Mr. Boman Irani</t>
  </si>
  <si>
    <t>Mr. Shiv Surinder
Kumar</t>
  </si>
  <si>
    <t>Mrs. Nawaz
Singhania</t>
  </si>
  <si>
    <t>Mr. Akshay Kumar
Chudasama</t>
  </si>
  <si>
    <t>Mr. S. K. Gupta</t>
  </si>
  <si>
    <t>195517_2020_AUDP001</t>
  </si>
  <si>
    <t>195517_2019_AUDP001</t>
  </si>
  <si>
    <t>https://www.raymond.in/boarddirectors?subcat=359</t>
  </si>
  <si>
    <t>Company website_2020</t>
  </si>
  <si>
    <t>Company website_2019</t>
  </si>
  <si>
    <t>Raymond Limited_BOSP003_Excel_2020</t>
  </si>
  <si>
    <t>Raymond Limited_BOSP003_Excel_2019</t>
  </si>
  <si>
    <t xml:space="preserve">57,58 </t>
  </si>
  <si>
    <t>195517_2019_BOIR017</t>
  </si>
  <si>
    <t>195517_2020_BOIR017</t>
  </si>
  <si>
    <t>195517_2020_BOSP006 ; 195517_2020_BOSP006(1)</t>
  </si>
  <si>
    <t>195517_2019_BOSP006</t>
  </si>
  <si>
    <t>195517_2020_COMP007</t>
  </si>
  <si>
    <t>195517_2019_COMP007</t>
  </si>
  <si>
    <t xml:space="preserve">Mr. Akshaykumar Chudasama, Independent Director resigned from the Board of the Company w.e.f. November 01, 2019. ; Mr. Boman Irani’s term as an Independent Director was completed on December 31, 2019. </t>
  </si>
  <si>
    <t>Mr. Nabankur Gupta, Independent Director passed away on December 7, 2018, hence ceases to be a Director.
2. Mr. H. Sunder, Non-executive Director resigned from the Board of the Company w.e.f. November 26, 2018.</t>
  </si>
  <si>
    <t>195517_2020_BOSR010</t>
  </si>
  <si>
    <t>195517_2019_BOSR010</t>
  </si>
  <si>
    <t>Nomination and Remuneration Committee (NRC) Composition The NRC comprises of Three Directors. Mr. I. D. Agarwal, Independent Director, is the Chairman of the NRC. The other members of the NRC include Mr. Pradeep Guha and Mr. Shiv Surinder Kumar, Independent Directors. The Composition of NRC is in accordance with the provisions of Section 178(1) of the Act and Regulation 19 of the Listing Regulations.</t>
  </si>
  <si>
    <t>195517_2019_COMP004</t>
  </si>
  <si>
    <t>195517_2019_AUDP002</t>
  </si>
  <si>
    <t>The Risk Management Committee comprises of Mr. I.D. Agarwal, Independent Director - Chairman of the Committee, Mr. Surya Kant Gupta, Non- Executive Director and Mr. Vipin Agarwal, President – Corporate, Members of the Committee.</t>
  </si>
  <si>
    <t>36,37</t>
  </si>
  <si>
    <t>195517_2020_BOCR013 ; 195517_2020_BOCR013(1)</t>
  </si>
  <si>
    <t>195517_2019_BOCR013</t>
  </si>
  <si>
    <t>Indepndent/Non-executive directors board /committee meeting attending fees given</t>
  </si>
  <si>
    <t>Considered Indepndent/Non-executive directors board /committee meeting attending fees as variable pay</t>
  </si>
  <si>
    <t xml:space="preserve">32,33,34 </t>
  </si>
  <si>
    <t xml:space="preserve">28,29,30,31 </t>
  </si>
  <si>
    <t>195517_2019_ANTP008 ; 195517_2019_ANTP008(1) ; 195517_2019_ANTP008(2) ; 195517_2019_ANTP008(3)</t>
  </si>
  <si>
    <t>195517_2020_ANTP008 ; 195517_2020_ANTP008(1) ; 195517_2020_ANTP008(2)</t>
  </si>
  <si>
    <t>195517_2019_ANTP005</t>
  </si>
  <si>
    <t>195517_2020_ANTP005</t>
  </si>
  <si>
    <t>Right, Preferences and restrictions attached to shares: Equity shares: The Holding Company has one class of equity shares having a par value of ` 10 per share. Each shareholder is eligible for one vote per share held.</t>
  </si>
  <si>
    <t>Right, Preferences and restrictions attached to shares: The Holding Company has only one class of equity share having a par value of ` 10 per share. Each shareholder is eligible for one vote per share.</t>
  </si>
  <si>
    <t>Audit Committee Composition Audit Committee of the Board of Directors (“the Audit Committee”) is entrusted with the responsibility to supervise the Company’s financial reporting process and internal controls. The composition, quorum, powers, role and scope are in accordance with Section 177 of the Act and the provisions of Regulation 18 of the Listing Regulations. All members of the Audit Committee are financially literate and bring in expertise in the fields of Finance, Taxation, Economics, Risk and International Finance. It functions in accordance with its terms of reference that defines its authority, responsibility and reporting function. Mr. I. D. Agarwal, Independent Director is the Chairman of the Audit Committee. The other members of the Audit Committee include Mr. Pradeep Guha, Independent Director and Mr. S. K. Gupta, Non-Executive Director.</t>
  </si>
  <si>
    <t>AUDIT COMMITTEE Composition Audit Committee of the Board of Directors (“the Audit Committee”) is entrusted with the responsibility to supervise the Company’s financial reporting process and internal controls. The composition, quorum, powers, role and scope are in accordance with Section 177 of the Companies Act, 2013 and the provisions of Regulation 18 of the Listing Regulations.</t>
  </si>
  <si>
    <t>Meetings and Attendance The Audit Committee met eight times during the Financial Year 2019-20. The maximum gap between two Meetings was not more than 120 days. The Committee met on April 30, 2019, August 01, 2019, October 07, 2019, October 24, 2019, November 07, 2019, January 22, 2020, February 05, 2020 and March 11, 2020. The requisite quorum was present at all the Meetings. The Chairman of the Audit Committee was present at the last Annual General Meeting of the Company held on June 05, 2019.</t>
  </si>
  <si>
    <t>Meetings and Attendance The Audit Committee met four times during the Financial Year 2018-19. The maximum gap between two Meetings was not more than 120 days. The Committee met on April 24, 2018, July 31, 2018, October 25, 2018, and January 23, 2019. The requisite quorum was present at all the Meetings. The Chairman of the Audit Committee was present at the last Annual General Meeting of the Company held on June 02, 2018.</t>
  </si>
  <si>
    <t>Mr. I. D. Agarwal, Independent Director is the Chairman of the Audit Committee.</t>
  </si>
  <si>
    <t>Mr. I.D. Agarwal, Independent Director is the Chairman of the Audit Committee</t>
  </si>
  <si>
    <t>Audit Committee of the Board of Directors (“the Audit Committee”) is entrusted with the responsibility to supervise the Company’s financial reporting process and internal controls. The composition, quorum, powers, role and scope are in accordance with Section 177 of the Act and the provisions of Regulation 18 of the Listing Regulations. All members of the Audit Committee are financially literate and bring in expertise in the fields of Finance, Taxation, Economics, Risk and International Finance. It functions in accordance with its terms of reference that defines its authority, responsibility and reporting function.</t>
  </si>
  <si>
    <t>Audit Committee of the Board of Directors (“the Audit Committee”) is entrusted with the responsibility to supervise the Company’s financial reporting process and internal controls. The composition, quorum, powers, role and scope are in accordance with Section 177 of the Companies Act, 2013 and the provisions of Regulation 18 of the Listing Regulations. All members of the Audit Committee are financially literate and bring in expertise in the fields of Finance, Taxation, Economics, Risk and International Finance. It functions in accordance with its terms of reference that defines its authority, responsibility and reporting function.</t>
  </si>
  <si>
    <t>Mr. I. D. Agarwal, Independent Director is the Chairman of the Audit Committee. The other members of the Audit Committee include Mr. Pradeep Guha, Independent Director and Mr. S. K. Gupta, Non-Executive Director.</t>
  </si>
  <si>
    <t>Mr. I.D. Agarwal, Independent Director is the Chairman of the Audit Committee. The other members of the Audit Committee include Mr. Pradeep Guha, Independent Director and Mr. S.K. Gupta, Non-Executive Director.</t>
  </si>
  <si>
    <t>Risk Management Committee Composition During the year, Board of Directors has constituted the Risk Management Committee of the Company pursuant to Regulation 21 of the Listing Regulations and the composition of the Committee is in conformity with the Listing Regulations, with majority of members being Directors of the Company. The Risk Management Committee comprises of Mr. I.D. Agarwal, Independent Director - Chairman of the Committee, Mr. Surya Kant Gupta, Non- Executive Director and Mr. Vipin Agarwal, President – Corporate, Members of the Committee. The Composition of the Risk Management Committee as at March 31, 2020</t>
  </si>
  <si>
    <t>RISK MANAGEMENT COMMITTEE Composition Pursuant to Regulation 21 of the Listing Regulations, the Board of Directors has constituted the Risk Management Committee on March 29, 2019. The composition of the Committee is in conformity with the Listing Regulations, with majority of members being Directors of the Company. During the year under review, no meeting was held for the said Committee. The Composition of the Risk Management Committee as at March 31, 2019</t>
  </si>
  <si>
    <t>The remuneration package of Chairman and Managing Director comprises of salary, perquisites, allowances, contributions to Provident and other Retirement Benefit Funds as approved by the shareholders at the General Meetings. ; Commission to Non-Executive Directors will be paid after the
financial statements are approved by the shareholders at the
Annual General Meeting scheduled to be held on August 12, 2020.</t>
  </si>
  <si>
    <t xml:space="preserve">63,64 </t>
  </si>
  <si>
    <t>The remuneration package of Chairman and Managing Director comprises of salary, perquisites and allowances, and contributions to Provident and other Retirement Benefit Funds as approved by the shareholders at the General Meetings. ; Commission to Non-Executive Directors will be paid after the financial
statements are approved by the shareholders at the Annual General
Meeting scheduled to be held on June 5, 2019. ; Commission to Chairman and Managing Director will be paid after the
financial statements are approved by the shareholders at the Annual
General Meeting scheduled to be held on June 5, 2019.</t>
  </si>
  <si>
    <t>Board Diversity a. The Company acknowledges the importance of diversity within the Board and the Committee is fully committed to ensure that a transparent board nomination process is in place which is based on merit and that encourages diversity of thought, experience, background, knowledge, ethnicity, perspective, age and gender. 6 | Page b. The Company recognizes that gender diversity is a significant aspect of diversity and acknowledges the role that woman with the right skills and experience can play in contributing to diversity of perspective in the Boardroom; c. The Committee shall ensure that the Company has an appropriate blend of functional and industry expertise; d. The Committee shall monitor and periodically review the Board Diversity and recommend to the Board so as to improve one or more aspects of its diversity and measure progress accordingly; e. The Committee shall monitor and periodically review the Board Diversity and recommend to the Board any changes so as to improve one or more aspects of its diversity and measure progress accordingly.</t>
  </si>
  <si>
    <t>7,8</t>
  </si>
  <si>
    <t>Remuneration,nomination and board diversity policy_2019</t>
  </si>
  <si>
    <t>Board of Directors
Gautam Hari Singhania
Chairman and Managing Director
Nawaz Gautam Singhania
Non-Executive Director
I D Agarwal
Independent Director
Pradeep Guha
Independent Director
Shiv Surinder Kumar
Independent Director
Mukeeta Jhaveri (from August 01, 2019)
Independent Director
Dinesh Lal (from August 01, 2019)
Independent Director
Ashish Kapadia (from November 26, 2019)
Independent Director
S K Gupta
Non-Executive Director
Akshay Chudasama
(upto November 01, 2019)
Independent Director
Boman Irani (upto December 31, 2019)
Independent Director</t>
  </si>
  <si>
    <t>Board of Directors
Gautam Hari Singhania
Chairman and Managing Director
Nawaz Gautam Singhania
Non-Executive Director
I D Agarwal
Independent Director
Pradeep Guha
Independent Director
Boman Irani
Independent Director
Akshay Chudasama
Independent Director
Shiv Surinder Kumar
Independent Director
(from February 15, 2019)
S K Gupta
Non-Executive Director
(from March 29, 2019)
Nabankur Gupta
Independent Director
(upto December 07, 2018)
H Sunder
Non-Executive Director
(upto November 26, 2018)</t>
  </si>
  <si>
    <t>Mr. Gautam Hari Singhania, Chairman and Managing Director of the Company for the period from July 1, 2017 to June 30, 2019.</t>
  </si>
  <si>
    <t>Shri Gautam Hari Singhania (DIN: 00020088) as Managing Director for a period of 5 (Five) years from July 01, 2019 to June 30, 2024 and to fix his remuneration for a period of 3 (Three) years from July 01, 2019 to June 30, 2022</t>
  </si>
  <si>
    <t>195517_2019_BOIR022</t>
  </si>
  <si>
    <t>Performance Evaluation Pursuant to the provisions of the Act and Regulation 17 of the Listing Regulations, the Board has carried out the annual evaluation of its own performance, its Committees and Directors individually. A structured questionnaire was prepared after circulating the draft forms, covering various aspects of the Board’s functioning such as adequacy of the composition of the Board and its Committees, Board culture, execution and performance of specific duties, obligations and governance. A consolidated summary of the ratings given by each Director was then prepared. The report of performance evaluation was then discussed and noted by the Board. The performance evaluation of the Chairman and Managing Director and Non-Independent Directors was carried out by the Independent Directors. The Independent Directors reviewed key transactions (including related party transactions), quality &amp; timeliness of flow of information, recommended measures for corporate governance etc. The Directors expressed their satisfaction with the evaluation process.</t>
  </si>
  <si>
    <t>PERFORMANCE EVALUATION Pursuant to the provisions of the Companies Act, 2013 and the Listing Regulations, the Board has carried out the annual evaluation of its own performance, its Committees and Directors individually. A structured questionnaire was prepared after circulating the draft forms, covering various aspects of the Board’s functioning such as adequacy of the composition of the Board and its Committees, Board culture, execution and performance of specific duties, obligations and governance. A consolidated summary of the ratings given by each Director was then prepared. The report of performance evaluation was then discussed and noted by the Board. The performance evaluation of the Chairman and Managing Director and the Non Independent Directors was carried out by the Independent Directors. The Directors expressed their satisfaction with the evaluation process.</t>
  </si>
  <si>
    <t>Minimum four prescheduled Board meetings are held every year (one meeting in every calendar quarter). Additional meetings are held to address specific needs, if any, of the Company. During the Financial Year 2019-20, the Board of Directors met six times i.e., on April 30, 2019, August 01, 2019, October 07, 2019, October 24, 2019, November 07, 2019 and January 22, 2020. The maximum gap between any two consecutive meetings was less than one hundred and twenty days, as stipulated under Section 173(1) of the Act, and Regulation 17(2) of the Listing Regulations and the Secretarial Standards issued by the Institute of Company Secretaries of India.</t>
  </si>
  <si>
    <t>Minimum four prescheduled Board meetings are held every year (one meeting in every calendar quarter). Additional meetings are held to address specific needs, if any, of the Company. During the Financial Year 2018-19, the Board of Directors met four times i.e., on April 24, 2018, July 31, 2018, October 25, 2018 and January 23, 2019. The maximum gap between any two consecutive meetings was less than one hundred and twenty days, as stipulated under Section 173(1) of the Act, and Regulation 17(2) of the Listing Regulations and the Secretarial
Standard by the Institute of Company Secretaries of India.</t>
  </si>
  <si>
    <t>As per Regulation 17A of the Listing Regulations, Independent Directors of the Company do not serve as Independent Director in more than seven listed companies. Further, the Managing Director of the Company does not serve as an Independent Director of any listed entities.</t>
  </si>
  <si>
    <t>As per Regulation 17A of the Listing Regulations, Independent Directors of the Company do not serve as Independent Director in more than seven listed companies. Further, the Managing Director of the Company does not serve as an Independent Director in any listed entity.</t>
  </si>
  <si>
    <t>INDEPENDENT DIRECTORS’ MEETING During the year under review, the Independent Directors met on March 16, 2020, inter alia, to: • Evaluate performance of Non-Independent Directors and the Board of Directors as a whole; • Evaluate performance of the Chairman of the Company, taking into account the views of the Executive and NonExecutive Directors; • Evaluate and assess the key transactions (including related party transactions) undertaken since the last independent directors meeting, and the assessment of the performance of the same; • Evaluation of the quality, content and timeliness of flow of information between the Management and the Board that is necessary for the Board to effectively and reasonably perform its duties; • Recommend measures for corporate governance; and • Review recommendation from the last Independent Directors meeting. All the Independent Directors were present at this Meeting.</t>
  </si>
  <si>
    <t>INDEPENDENT DIRECTORS’ MEETING During the year under review, the Independent Directors met on February 25, 2019, inter alia, to: • Evaluate performance of Non-Independent Directors and the Board of Directors as a whole; • Evaluate performance of the Chairman of the Company, taking into account the views of the Executive and NonExecutive Directors; • Evaluation of the quality, content and timeliness of flow of information between the Management and the Board that is necessary for the Board to effectively and reasonably perform its duties. All the Independent Directors were present at this Meeting.</t>
  </si>
  <si>
    <t>Minimum four prescheduled Board meetings are held every year (one meeting in every calendar quarter). Additional meetings are held to address specific needs, if any, of the Company. During the Financial Year 2018-19, the Board of Directors met four times i.e., on April 24, 2018, July 31, 2018, October 25, 2018 and January 23, 2019. The maximum gap between any two consecutive meetings was less than one hundred and twenty days, as stipulated under Section 173(1) of the Act</t>
  </si>
  <si>
    <t>Duties of Whistle Blowers: a. Report any improper practice on time. Delay in reporting may lead to loss of evidence and also financial loss for the Company. b. Although they are not required to provide proof, they must have sufficient cause for concern. c. Avoid anonymity when raising a concern. d. Follow the procedures prescribed in this Policy for making a Disclosure. e. Co-operate with investigating authorities, maintaining full confidentiality f. The intent of the Policy is to bring genuine and serious issues to the fore and it is not intended for petty Disclosures. Malicious allegations by employees may attract disciplinary action g. A whistle blower has the right to protection from retaliation. But this does not extend to immunity for involvement in the matters that are the subject of the allegations and investigation Reporting a concern All suspected concerns/violations are to be reported to Shri I.D. Agarwal, Chairman of Audit Committee for investigation. The Contact details are: Contact no: +91 98200 59132 Email: idagarwal@hotmail.com Mailing Address: Raymond Limited. Birla Centurion, 5th Floor, 504, Pandurang Budhkar Marg, Worli, Mumbai – 400 030.</t>
  </si>
  <si>
    <t>Whistle blower policy_2019</t>
  </si>
  <si>
    <t>Vigil Mechanism / Whistle Blower Policy Pursuant to Section 177(9) and (10) of the Companies Act, 2013, and Regulation 22 of the Listing Regulations, the Company has formulated Whistle Blower Policy for vigil mechanism of Directors and employees to report to the management about the unethical behavior, fraud or violation of Company’s code of conduct. The mechanism provides for adequate safeguards against victimization of employees and Directors who use such mechanism and makes provision for direct access to the Chairman of the Audit Committee in exceptional cases. None of the personnel of the Company have been denied access to the Audit Committee. The Whistle Blower Policy is displayed on the Company’s website viz. www.raymond.in</t>
  </si>
  <si>
    <t>Nomination and Remuneration Committee (NRC) Composition The NRC comprises of Three Directors. Mr. I. D. Agarwal, Independent Director, is the Chairman of the NRC.</t>
  </si>
  <si>
    <t>NOMINATION AND REMUNERATION COMMITTEE Composition The Nomination and Remuneration Committee comprises of Three Directors. Mr. I.D. Agarwal, Independent Director, is the Chairman of the Committee.</t>
  </si>
  <si>
    <t>The NRC comprises of Three Directors. Mr. I. D. Agarwal, Independent Director, is the Chairman of the NRC. The other members of the NRC include Mr. Pradeep Guha and Mr. Shiv Surinder Kumar, Independent Directors. The Composition of NRC is in accordance with the provisions of Section 178(1) of the Act and Regulation 19 of the Listing Regulations.</t>
  </si>
  <si>
    <t>NOMINATION AND REMUNERATION COMMITTEE Composition The Nomination and Remuneration Committee comprises of Three Directors. Mr. I.D. Agarwal, Independent Director, is the Chairman of the Committee. The other members of the Nomination and Remuneration Committee include Mr. Pradeep Guha and Mr. Shiv Surinder Kumar, Independent Directors. The Composition of Nomination and Remuneration Committee is in accordance with the provisions of Section 178(1) of the Companies Act, 2013 and Regulation 19 of the Listing Regulations.</t>
  </si>
  <si>
    <t>65,66</t>
  </si>
  <si>
    <t>Corporate Social Responsibility Committee Composition The Corporate Social Responsibility (CSR) Committee comprises of three Directors. Mr. I.D. Agarwal, Independent Director, is the Chairman of the CSR Committee. The other members of the CSR Committee include Mrs. Nawaz Gautam Singhania, Promoter Non-Executive Director and Mr. Pradeep Guha, Independent Director. The Composition of CSR Committee is in accordance with the provisions of 64 Dawn of a New Era Annual Report 2019-2020 Section 135 of the Act and the Companies (Corporate Social Responsibility Policy) Rules, 2014. As per Section 135 of the Act, the Company had spent ` 152 lakh for the Financial Year 2019-20.</t>
  </si>
  <si>
    <t>CORPORATE SOCIAL RESPONSIBILITY COMMITTEE Composition The Corporate Social Responsibility (CSR) Committee comprises of four Directors. Mr. I.D. Agarwal, Independent Director, is the Chairman of the Committee. The other members of the CSR Committee include Mrs. Nawaz Gautam Singhania, Promoter Non- Executive Director, Mr. Pradeep Guha and Mr. Boman Irani, Independent Directors. The Composition of CSR Committee is in accordance with the provisions of Section 135 of the Companies Act, 2013 and the Companies (Corporate Social Responsibility Policy) Rules, 2014. As per Section 135 of the Companies Act, 2013, the Company had spent ` 159.35 lakh for the Financial Year 2018-19.</t>
  </si>
  <si>
    <t>Statutory Auditor Messrs Walker Chandiok &amp; Co. LLP, Chartered Accountants (ICAI FRN 001076N/N500013) were appointed as Statutory Auditors of the Company for a period of five consecutive years at the Annual General Meeting (AGM) of the Members held on June 05, 2017 on a remuneration mutually agreed upon by the Board of Directors and the Statutory Auditors. Their appointment was subject to ratification by the Members at every subsequent AGM held after the AGM held on June 05, 2017. Pursuant to the amendments made to Section 139 of the Act by the Companies (Amendment) Act, 2017 effective from May 07, 2018, the requirement of seeking ratification of the Members for the appointment of the Statutory Auditors has been withdrawn from the Statute. Hence the resolution seeking ratification of the Members for continuance of their appointment at this AGM is not being sought. There is no audit qualification, reservation or adverse remark for the year under review.</t>
  </si>
  <si>
    <t>STATUTORY AUDITOR Messrs Walker Chandiok &amp; Co. LLP, Chartered Accountants (ICAI FRN 001076N/N500013) were appointed as Statutory Auditors of the Company for a period of five consecutive years at the Annual General Meeting (AGM) of the Members held on June 05, 2017 on a remuneration mutually agreed upon by the Board of Directors and the Statutory Auditors. Their appointment was subject to ratification by the Members at every subsequent AGM held after the AGM held on June 05, 2017. Pursuant to the amendments made to Section 139 of the Companies Act, 2013 by the Companies (Amendment) Act, 2017 effective from May 7, 2018, the requirement of seeking ratification of the Members for the appointment of the Statutory Auditors has been withdrawn from the Statute.</t>
  </si>
  <si>
    <t>195517_2020_FINR001</t>
  </si>
  <si>
    <t>195517_2019_FINR001</t>
  </si>
  <si>
    <t>Reporting of Internal Auditor In accordance with the provisions of Section 138 of the Act, the Company has appointed an Internal Auditor who reports to the Audit Committee. Quarterly internal audit reports are submitted to the Audit Committee which reviews the audit reports and suggests necessary action.</t>
  </si>
  <si>
    <t>Reporting of Internal Auditor In accordance with the provisions of Section 138 of the Companies Act, 2013, the Company has appointed an Internal Auditor who reports to the Audit Committee. Quarterly internal audit reports are submitted to the Audit Committee which reviews the audit reports and suggests necessary action.</t>
  </si>
  <si>
    <t>To the Members of Raymond Limited Report on the Audit of the Consolidated Financial Statements Opinion 1. We have audited the accompanying consolidated financial statements of Raymond Limited (‘the Holding Company’) and its subsidiaries (the Holding Company and its subsidiaries together referred to as ‘the Group’), its associates and joint ventures, as listed in Annexure 1, which comprise the Consolidated Balance Sheet as at 31 March 2020, the Consolidated Statement of Profit and Loss (including Other Comprehensive Income), the Consolidated Cash Flow Statement and the Consolidated Statement of Changes in Equity for the year then ended, and a summary of the significant accounting policies and other explanatory information. 2. In our opinion and to the best of our information and according to the explanations given to us and based on the consideration of the reports of the other auditors on separate financial statements and on the other financial information of the subsidiaries, associates and a joint venture, the aforesaid consolidated financial statements give the information required by the Companies Act, 2013 (‘the Act’) in the manner so required and give a true and fair view in conformity with the accounting principles generally accepted in India including Indian Accounting Standards (‘Ind AS’) specified under Section 133 of the Act, of the consolidated state of affairs of the Group, its associates and joint ventures, as at 31 March 2020, and their consolidated profit (including other comprehensive loss), consolidated cash flows and the consolidated changes in equity for the year ended on that date. Basis for Opinion 3. We conducted our audit in accordance with the Standards on Auditing specified under Section 143(10) of the Act. Our responsibilities under those standards are further described in the Auditor’s Responsibilities for the Audit of the Consolidated Financial Statements section of our report. We are independent of the Company in accordance with the Code of Ethics issued by the Institute of Chartered Accountants of India (‘ICAI’) together with the ethical requirements that are relevant to our audit of the financial statements under the provisions of the Act and the rules thereunder, and we have fulfilled our other ethical responsibilities in accordance with these requirements and the Code of Ethics. We believe that the audit evidence we have obtained and the audit evidence obtained by the other auditors in terms of their reports referred to in paragraph 16 of the Other Matters section below, is sufficient and appropriate to provide a basis for our opinion.</t>
  </si>
  <si>
    <t>To the Members of Raymond Limited Report on the Audit of the Consolidated Financial Statements Opinion 1. We have audited the accompanying consolidated financial statements of Raymond Limited (‘the Holding Company’) and its subsidiaries (the Holding Company and its subsidiaries together referred to as ‘the Group’), its associates and joint ventures, which comprise the Consolidated Balance Sheet as at 31 March 2019, the Consolidated Statement of Profit and Loss (including Other Comprehensive Income), the Consolidated Cash Flow Statement and the Consolidated Statement of Changes in Equity for the year then ended, and a summary of the significant accounting policies and other explanatory information. 2. In our opinion and to the best of our information and according to the explanations given to us and based on the consideration of the reports of the other auditors on separate financial statements / consolidated financial statements and on the other financial information of the subsidiaries, associates and joint ventures, the aforesaid consolidated financial statements give the information required by the Companies Act, 2013 (‘Act’) in the manner so required and give a true and fair view in conformity with the accounting principles generally accepted in India including Indian Accounting Standards (‘Ind AS’) specified under Section 133 of the Act, of the consolidated state of affairs (consolidated financial position) of the Group and its associates and joint ventures as at 31 March 2019, and its consolidated profit (consolidated financial performance including other comprehensive income), its consolidated cash flows and the consolidated changes in equity for the year ended on that date. Basis for Opinion 3. We conducted our audit in accordance with the Standards on Auditing specified under Section 143(10) of the Act. Our responsibilities under those standards are further described in the Auditor’s Responsibilities for the Audit of the Consolidated Financial Statements section of our report. We are independent of the Company in accordance with the Code of Ethics issued by the Institute of Chartered Accountants of India (‘ICAI’) together with the ethical requirements that are relevant to our audit of the financial statements under the provisions of the Act and the rules thereunder, and we have fulfilled our other ethical responsibilities in accordance with these requirements and the Code of Ethics. We believe that the audit evidence we have obtained and the audit evidence obtained by the other auditors in terms of their reports referred to in paragraph 15 of the Other Matters paragraph below is sufficient and appropriate to provide a basis for our opinion.</t>
  </si>
  <si>
    <t>Does the policy relating to ethics, bribery and corruption cover only the company? Yes / No. Does it extend to the Group / Joint Ventures / Suppliers / Contractors / NGOs / others The policy relating to ethics, transparency and accountability covers the Company and its group companies including Joint Ventures and Associate Companies and the Suppliers / Contractors / NGOs dealing with the Company are also encouraged to maintain ethical standards in all their practices. The Company believes in promoting growth without compromising on the ethical values of the organisation. This belief of the Company is echoed in the Policy on Ethics, Transparency and Accountability by avoiding any acts and practices that are abusive, corrupt, or anti-competitive.</t>
  </si>
  <si>
    <t>Does the policy relating to ethics, bribery and corruption cover only the company? Yes / No. Does it extend to the Group / Joint Ventures / Suppliers / Contractors / NGOs / others. The policy relating to ethics, transparency and accountability covers the Company and its group companies including Joint Ventures and Associate Companies and the Suppliers / Contractors / NGOs dealing with the Company are also encouraged to maintain ethical standards in all their practices. Ethical conduct is the cornerstone of success of the Raymond Group. The employees are encouraged to work on the principle that they should “act ethically even when nobody is watching.” The Company has adopted a “Code of Business Conduct and Ethics” which mandates the Directors, Senior Management and Employees of the Company to act honestly, ethically and with integrity and deal fairly with the Company’s customers, suppliers, dealers, investors and competitors. The essence of Raymond’s governance philosophy is based on fairness, transparency, accountability and responsibility aligned with best management practices and ethical values. Raymond has put in place Vigil Mechanism Policy which serves as a tool for its directors and employees to report any genuine concerns about unethical behaviour, actual or suspected without fear of reprisal. With the implementation of the Internal Code of Conduct for Regulating, Monitoring and Reporting of Trades by Insiders, the Company has created awareness amongst the employees to deal with price sensitive information in an ethical manner and not deal in securities of Company when in possession of such information for unlawful gains. The aforementioned Codes/Policies have been uploaded on the website of the Company www.raymond.in under the “Investor Relations” section.</t>
  </si>
  <si>
    <t>All Related Party Transactions are placed before the Audit Committee for approval. Omnibus approval was obtained on a yearly basis for transactions which are of repetitive nature. Transactions entered into pursuant to omnibus approval are verified by the Risk Assurance Department and a statement giving details of all Related Party Transactions are placed before the Audit Committee and the Board for review and approval on a quarterly basis.</t>
  </si>
  <si>
    <t>All Related Party Transactions are placed before the Audit Committee for approval. Omnibus approval was obtained on a yearly basis for transactions which are of repetitive nature. Transactions entered into pursuant to omnibus approval are verified by the Risk Assurance Department and a statement giving details of all Related Party Transactions are placed before the Audit Committee and the Board for review and approval on a quarterly basis. The Company has put in place a mechanism for certifying the Related Party Transactions Statements placed before the Audit Committee and the Board of Directors from an Independent Chartered Accountant Firm.</t>
  </si>
  <si>
    <t>Executive directors, their relatives (with whom transaction have taken place) :
Mr. Gautam Hari Singhania - Chairman and Managing Director - Key Management Personnel
Dr. Vijaypat Singhania (Relative of Shri Gautam Hari Singhania)
Mrs. Nawaz Gautam Singhania (Relative of Shri Gautam Hari Singhania)
(e) Non executive directors and enterprises over which they are able to exercise significant influence
(with whom transactions have taken place) :
Mr. I D Agarwal
Mr. Nabankur Gupta (upto 7th December, 2018)
Mr. Pradeep Guha
Mr. Boman Irani (upto 31st December, 2019)
Mr. Akshaykumar Chudasama (upto 1st November, 2019)
M/s Shardul Amarchand Mangaldas and Co. (upto 1st November, 2019)
Mr. H.Sunder (upto 26th November, 2018)
Mr. Surya Kant Gupta (w.e.f. 29th March, 2019)
Mr.Shiv Surinder Kumar (w.e.f. 15th February, 2019)
Mrs. Mukeeta Jhaveri (w.e.f. 01st August, 2019)
Mr. Dinesh Kumar Lal (w.e.f. 01st August, 2019)
Mr. Ashish Kapadia (w.e.f. 26th November, 2019)</t>
  </si>
  <si>
    <t>206 ,207</t>
  </si>
  <si>
    <t xml:space="preserve"> Executive directors, their relatives (with whom transaction have taken place) :
 Dr. Vijaypat Singhania (Upto 23rd January, 2018)
 Shri. Gautam Hari Singhania
 Smt. Nawaz Singhania
 Shri. H. Sunder (Upto 28th April,2017)
 Smt. Meenakshi Sunder (Wife of Shri.H. Sunder) (Upto 28th April, 2017)
(e) Non executive directors and enterprises over which they are able to exercise significant influence (with whom transactions have
taken place) :
 Shri I D Agarwal
 Shri Nabankur Gupta (Upto 7th December,2018)
 Shri Pradeep Guha
 Shri Akshaykumar Chudasama
 M/s Shardul Amarchand Mangaldas and Co.
 Shri. H. Sunder (Upto 26th November,2018)
 Shri S.K. Gupta (w.e.f. 29th March,2019)
 Shri Shiv Surinder Kumar (w.e.f 15th February,2019)</t>
  </si>
  <si>
    <t>Raymond Limited ('The Company') considers Corporate Governance as an integral part of good management. The Company has adopted a Code of Business Conduct &amp; Ethics ('the Code').
This Code is applicable to the Board of Directors and all Employees of the Company. The members of the Board of Directors and the members of the Senior Management of the Company are additionally required to affirm semi-annual compliance of this code. For the purpose of this Code, 'Senior Management' would comprise members of the management one level below the Board of Directors, including all functional heads.
This Code requires the Directors and Employees of the Company to act honestly, fairly, ethically and with integrity, conduct themselves in professional, courteous and respectful manner and not to allow their independent judgement to be subordinated. Directors and Employees are expected to act in a manner to enhance and maintain the reputation of the Company.
The principles set forth in this Code are guiding in nature.
The Directors and Employees may contact the Chief Operating Officer (COO) or the Chief Financial Officer (CFO) for assistance in interpreting the requirements of this Code. Each Director and Employee must comply with the letter and spirit of this Code.</t>
  </si>
  <si>
    <t>195517_2019_BUSP007</t>
  </si>
  <si>
    <t>195517_2020_BUSP007</t>
  </si>
  <si>
    <t>195517_2019_BUSN002</t>
  </si>
  <si>
    <t>195517_2020_BUSN002</t>
  </si>
  <si>
    <t>195517_2020_BUSP001 ; 195517_2020_BUSP001(1)</t>
  </si>
  <si>
    <t>195517_2019_BUSP001(1)</t>
  </si>
  <si>
    <t xml:space="preserve">48, 49 </t>
  </si>
  <si>
    <t>ETHICAL CONDUCT
Directors and Employees of the Company must help to create and maintain a culture of high ethical and professional standards. They are also expected to:
Conduct business operations in compliance with competition laws and principles of fair market competition.
Not to conduct own selves in a manner as may bring disrepute to office or tarnish the reputation and image of the Company.</t>
  </si>
  <si>
    <t>https://www.raymond.in/businessconducts#m3</t>
  </si>
  <si>
    <t>FAIR DEALING
Each Director and Employee of the Company shall endeavour to deal fairly with the Company's customers, suppliers, dealers, investors and competitors. No Director or Employee of the Company should take unfair advantage of anyone through manipulation, concealment, abuse of privileged information, misrepresentation of material facts, or any other unfair dealing practice.</t>
  </si>
  <si>
    <t>The Securities and Exchange Board of India (“SEBI”) has promulgated the SEBI (Prohibition of Insider Trading) Regulations, 2015 (“the Regulations”). The Regulations have come into effect from May 15, 2015 which has been further amended from time to time. The object of the Regulations is to curb the practice of insider trading in the securities of a listed company. This internal code of conduct replaces the old internal code of conduct dated April 24, 2018 with effect from April 01, 2019. Any subsequent modification and / or amendments to the Regulations shall automatically apply to this Code.</t>
  </si>
  <si>
    <t>Insider trading policy_2019</t>
  </si>
  <si>
    <t>Insider Trading Code The Company has adopted an ‘Internal Code of Conduct for Regulating, Monitoring and Reporting of Trades by Designated Persons' (“the Code”) in accordance with the SEBI (Prohibition of Insider Trading) Regulations, 2015 (The PIT Regulations). The Code is applicable to Promoters, Member of Promoter’s Group, all Directors and such Designated Employees who are expected to have access to unpublished price sensitive information relating to the Company. The Company Secretary is the Compliance Officer for monitoring adherence to the said PIT Regulations. The Company has also formulated ‘The Code of Practices and Procedures for Fair Disclosure of Unpublished Price Sensitive Information (UPSI)’ in compliance with the PIT Regulations. This Code is displayed on the Company’s website viz. www.raymond. in. The Company has also formulated “Policy on Inquiry” in case of leak of UPSI.</t>
  </si>
  <si>
    <t>This policy aims to chart out procedures to ensure that the transactions with related parties are fair. This policy intends to ensure the transparency of approval process and disclosures requirements to ensure fairness in the conduct of related party transactions, in terms of the applicable laws. This Policy shall supplement the Company’s other policies in force that may be applicable to or involve transactions with related persons.</t>
  </si>
  <si>
    <t>Policy on Related party transaction_2019</t>
  </si>
  <si>
    <t>RELATED PARTY TRANSACTIONS All transactions entered with Related Parties for the year under review were on arm’s length basis and thus a disclosure in Form AOC-2 in terms of Section 134 of the Act is not required. Further, there are no material related party transactions during the year under review with the Promoters, Directors or Key Managerial Personnel. All related party transactions are mentioned in the notes to the accounts. The Company has developed a framework through Standard Operating Procedures for the purpose of identification and monitoring of such Related Party Transactions. All Related Party Transactions are placed before the Audit Committee for approval. Omnibus approval was obtained on a yearly basis for transactions which are of repetitive nature. Transactions entered into pursuant to omnibus approval are verified by the Risk Assurance Department and a statement giving details of all Related Party Transactions are placed before the Audit Committee and the Board for review and approval on a quarterly basis. The Company has put in place a mechanism for certifying the Related Party Transactions Statements placed before the Audit Committee and the Board of Directors from an Independent Chartered Accountant Firm. The Policy on Related Party Transactions as approved by the Board of Directors has been uploaded on the website of the Company and can be seen at the link http://www.raymond.in/ cr/policies/rptp/rptpolicy.html. None of the Directors has any pecuniary relationship or transactions vis-à-vis the Company except remuneration and sitting fees.</t>
  </si>
  <si>
    <t>Approval ➢ All Related Party Transactions shall require prior approval of Audit Committee. ➢ Further, all Material Related Party Transactions as defined in Clause 3 above shall require approval of the shareholders through ordinary resolution even if they meet the twin test of arms’ length and ordinary course of business. ➢ Related Parties shall abstain from voting on such resolutions.</t>
  </si>
  <si>
    <t>Protection No unfair treatment will be meted out to a Whistle Blower by virtue of his/her having reported a concern under this Policy. The Company, as a policy, condemns any kind of discrimination, harassment, victimization or any other unfair employment practice being adopted against Whistle Blowers. Protection will be given to Whistle Blowers against any unfair practice like retaliation, threat or intimidation of termination/suspension of service, disciplinary action, transfer, demotion, refusal of promotion, or the like including any direct or indirect use of authority to obstruct the Whistle Blower’s right to continue to perform his duties/ functions including making further Disclosure. The Company will take steps to minimize difficulties, which the Whistle Blower may experience as a result of making the Disclosure. The Identity of the Whistle Blower shall be kept confidential to the extent possible and permitted under law. Any Employee assisting in the said investigation shall also be protected to the same extent as the Whistle Blower.</t>
  </si>
  <si>
    <t>195517_2020_BOCR013</t>
  </si>
  <si>
    <t>195517_2020_MACR005</t>
  </si>
  <si>
    <t>195517_2019_MACR005</t>
  </si>
  <si>
    <t>Raymond Apparel Limited, the wholly owned subsidiary of the Company, has granted 2,176 Stock Options to its eligible employees and employees of the Company during the year ended 31 March 2019 (31,516 options on 31 March 2018), in accordance with the Raymond Apparel Limited Employee Stock Options Plan 2018 (“RAL ESOP2018”) with the vesting period of 5 years from the date of grant with an exercise period of one year. The holder of each option is eligible for one fully paid equity share of the subsidiary company of the face value of ` 10 each on payment of ` 10 per option.</t>
  </si>
  <si>
    <t>Raymond Apparel Limited, the wholly owned subsidiary of the Company, has granted Nil Stock Options to its eligible employees and employees of the Company during the year ended 31 March 2020 (33,692 options on 31st March 2019), in accordance with the Raymond Apparel Limited Employee Stock Options Plan 2018 (“RAL ESOP2018”) with the vesting period of 5 years from the date of grant with an exercise period of one year</t>
  </si>
  <si>
    <t>Annual report_2017-2018</t>
  </si>
  <si>
    <t>195517_2018_MACR009</t>
  </si>
  <si>
    <t>195517_2018_MACR006</t>
  </si>
  <si>
    <t>195517_2019_MACR001</t>
  </si>
  <si>
    <t>195517_2020_MACR001</t>
  </si>
  <si>
    <t>Articles of association_2015</t>
  </si>
  <si>
    <t>Any member entitled to attend and vote at a meeting of the Company shall be entitled to appoint another person (whether a member or not) as his proxy to attend and vote instead of himself but a proxy so appointed shall not any right to speak at the meeting. Such proxy shall not be entitled to vote except on a poll. Provided that a person can act as proxy on behalf of members not exceeding fifty and holding in the aggregate not more than ten percent of the total share capital of the Company carrying voting rights: Provided further that a member holding more than ten percent of the total share capital of the Company carrying voting rights may appoint a single person as proxy and such person shall not act as proxy for any other person or shareholder.</t>
  </si>
  <si>
    <t>The Company shall appoint or re-appoint Executive Directors for a term not exceeding five years at a time. No re-appointment shall be made earlier than one-year before the expiry of term of the concerned Executive Director. Directors, KMPs and Senior Management shall retire as per the applicable provisions of the Act and the prevailing Company policy. In the event any Director, KMP and Senior Management attracts any disqualification mentioned in the Act or under any Law, the Committee may recommend to the Board the removal of the said Director, KMP or Senior Management.</t>
  </si>
  <si>
    <t>During the year under review, the Board of Directors on recommendation of the Nomination and Remuneration Committee appointed Mr. Shiv Surinder Kumar as an Independent Director on the Board of Directors of the Company in accordance with Section 149(4) of the Act, with effect from February 15, 2019 to hold office for a term of 5 (five) consecutive years.</t>
  </si>
  <si>
    <t>16, 17</t>
  </si>
  <si>
    <t>Directors In accordance with the provisions of Section 152 of the Act and the Company’s Articles of Association, Mr. Gautam Hari Singhania, Director retires by rotation Directors’ Report Raymond Limited | Directors’ Report 15 at the forthcoming Annual General Meeting (“AGM”) and being eligible, offers himself for re-appointment. The Board recommends his re-appointment for the consideration of the Members of the Company at the forthcoming AGM on the terms and conditions mentioned in the Notice convening the AGM. A brief profile of Mr. Gautam Hari Singhania has also been provided therein. During the year under review, the Board of Directors on recommendation of the Nomination and Remuneration Committee appointed Mrs. Mukeeta Jhaveri as an Independent Woman Director and Mr. Dinesh Lal, as an Independent Director on the Board of Directors of the Company in accordance with Section 149(4) of the Act, with effect from August 01, 2019 to hold office for a term of 5 (five) consecutive years. The Board of Directors on recommendation of the Nomination and Remuneration Committee re-appointed Mr. I. D. Agarwal and Mr. Pradeep Guha as Independent Directors with effect from January 01, 2020 to hold office for a second term of 2 (two) consecutive years. Further, the Board of Directors on recommendation of the Nomination and Remuneration Committee appointed Mr. Ashish Kapadia as an Independent Director of the Company with effect from November 26, 2019 to hold office for a term of 5 (five) consecutive years. Mr. Akshaykumar Chudasama resigned as an Independent Director of the Company effective from November 01, 2019 due to personal reasons and work constraints. Further, Mr. Boman R. Irani ceased to be an Independent Director of the Company effective from January 01, 2020. The Board places on record its sincere and deep appreciation for the services rendered by Mr. Akshaykumar Chudasama and Mr. Boman R. Irani during their tenure as Independent Director and Member of various committees of the Board of Directors of the Company.</t>
  </si>
  <si>
    <t>DIRECTORS In accordance with the provisions of Section 152 of the Act and the Company’s Articles of Association, Mrs Nawaz Gautam Singhania, Director retires by rotation at the forthcoming Annual General Meeting and, being eligible offers herself for re-appointment. The Board recommends her re-appointment for the consideration of the Members of the Company at the forthcoming Annual General Meeting. Brief profile of Mrs Nawaz Gautam Singhania has been given in the Notice convening the Annual General Meeting. During the year under review, the Board of Directors on recommendation of the Nomination and Remuneration Committee appointed Mr. Shiv Surinder Kumar as an Independent Director on the Board of Directors of the Company in accordance with Section 149(4) of the Act, with effect from February 15, 2019 to hold office for a term of 5 (five) consecutive years. Further, the Board of Directors on recommendation of the Nomination and Remuneration Committee appointed Mr. Surya Kant Gupta as an Additional Director with effect from March 29, 2019. In terms of Section 161 of the Act, Mr. Surya Kant Gupta holds office up to the date of ensuing Annual General Meeting. The Company has received requisite notice in writing from a member proposing Mr. Surya Kant Gupta’s name for the office of Director. Accordingly, the Board recommends the resolution in relation to appointment of Mr. Surya Kant Gupta as a Non-executive Director, for the approval by the members of the Company. Brief profile of Mr. Surya Kant Gupta has been given in the Notice convening the Annual General Meeting. Pursuant to Regulation 17(1) of the SEBI [Listing Obligations and Disclosure Requirements (Amendment)], Regulations 2018, on recommendation of Nomination and Remuneration Committee, the Board of Directors vide its circular resolution passed on March 29, 2019 have appointed Mrs. Mukeeta Jhaveri as Independent Woman Director and Mr. Dinesh Lal, Directors’ Report (Cont.) Raymond Limited | 13 as Independent Director, subject to security clearance from Director General of Civil Aviation, as contained in the Air Transport Circular no.03 of 2009, since the Company is in the business of Non-Scheduled Air Transport Services. Mr. I.D. Agarwal, who has attained the age of 75 (Seventy five) years continues to be Independent Director of the Company with effect from April 1, 2019 till the completion of his present term (i.e. upto December 31, 2019). The Directors expressed their sorrow for the untimely death of Mr. Nabankur Gupta, Non-Executive Independent Director of the Company on December 7, 2018. The Directors place on record their deep appreciation for his valuable guidance and assistance received during the tenure as a Director and Chairman / Member of various committees of the Board of Directors of the Company. Mr. H. Sunder resigned as Non-Executive Director of the Board effective from November 26, 2018 to pursue other interests and commitments. The Board places on record its deep appreciation for the services rendered by Mr. H. Sunder during his tenure as Director and Member of various committees of the Board of Directors of the Company.</t>
  </si>
  <si>
    <t>14, 15</t>
  </si>
  <si>
    <t>Extra Ordinary General Meeting
During the year under review, the Company had conducted two Extra Ordinary General Meeting.
Sr.
No.
Date and Time Venue Details of Special Resolution Passed
1 November 05, 2019
11.00 a.m.
Registered Office of the
Company at Ratnagiri
Approval to extend a corporate guarantee and/or letter of comfort and/or provide
any security in connection with any loan and/or granting of loan to an associate
company viz. J. K. lnvesto Trade (India) Limited.
2 December 02, 2019
11.00 a.m.
Registered Office of the
Company at Ratnagiri
Issuance of Equity Shares and Compulsorily Convertible Preference Shares (CCPS) to
J. K. Investo Trade (India) Limited, part of the Promoter Group of the Company, on a
preferential basis.</t>
  </si>
  <si>
    <t>The Board Meeting of Ring Plus Aqua Limited (RPAL) held on January 17, 2019, had approved Ring Plus Aqua Limited Employees Stock Option Plan 2019 (RPAL ESOP 2019). The said scheme was approved by the Shareholders at RPAL’s Extra – Ordinary General meeting held on March 01, 2019.</t>
  </si>
  <si>
    <t>Rights, preferences and restrictions attached to shares Equity shares: The Company has one class of equity shares having a par value of ` 10 per share. Each shareholder is eligible for one vote per share held.</t>
  </si>
  <si>
    <t>DM &amp; Associates Company Secretaries LLP were appointed as Scrutinizer for conducting the aforesaid postal ballot in a fair and transparent manner.</t>
  </si>
  <si>
    <t>During the year under review, the Company completed process of one postal ballot as per provisions of Section 110 of the Companies Act, 2013. Mr. Ashish C. Bhatt, Practicing Company Secretary was appointed as Scrutinizer for conducting postal ballot in a fair and transparent manner.</t>
  </si>
  <si>
    <t>Raymond Limited was established as a Company with limited liability in accordance with and subject to the provisions of the Indian Companies Act, 1913. But none of the Regulations contained in the Table marked ‘F’ in Schedule I to the Companies Act, 2013, shall be applicable to the Company except so for as the said Act or any modification thereof otherwise expressly provides. The Companies Act, 2013 is now applicable to the Company. The regulations for the management of the Company and for the observance of the members thereof and their representatives shall subject as provided in this Article and to any exercise of the statutory powers of the Company in reference to the repeal or alternation of, or addition to its regulations in the manner prescribed by the Companies Act 2013, be such as are contained in these Articles.</t>
  </si>
  <si>
    <t>INCREASE AND REORGANISATION OF CAPITAL 71. The Company may by Ordinary Resolution so after the condition of its Memorandum of Association as : Company may alter its capital in certain ways (a) to increase its share capital by such amount as it think expedient by issuing new shares; (b) to consolidate and divide all or any of its share capital into shares of larger amount than its existing shares; (c) to convert all or any of its fully paid-up shares into stock and re-covert that stock into fully paid-up shares of any denomination; (d) to sub-divide its share or any of them into share of smaller amount than is fixed by its Memorandum of Association so however that in the sub-division the proportion between the amount paid and the amount if any unpaid on each reduced on each reduced shares shall be the same as it was in the case of the share from which the reduced share is derived. (e) to cancel any share which at the date of the passing of the resolution in that behalf not been taken by any person and diminish the amount of its share capital by the amount of the shares so cancelled</t>
  </si>
  <si>
    <t>28,29,30,31</t>
  </si>
  <si>
    <t>Postal Ballot During the year under review, the Company completed process of two postal ballots as per provisions of Section 110 of the Act. The voting was conducted through physical mode as well as electronic mode. The Company had engaged the services of CDSL to provide e-voting facility to its Members. The notice of postal ballot was accompanied with detailed instructions kit to enable the members to understand the procedure and manner in which postal ballot voting (including remote e-voting) to be carried out. The following Resolutions are deemed to have been passed on the last date of e-voting and receipt of Postal Ballot forms</t>
  </si>
  <si>
    <t>POSTAL BALLOT During the year under review, the Company completed process of one postal ballot as per provisions of Section 110 of the Companies Act, 2013. Mr. Ashish C. Bhatt, Practicing Company Secretary was appointed as Scrutinizer for conducting postal ballot in a fair and transparent manner. The voting was conducted through physical mode as well as electronic mode. The Company had engaged the services of CDSL to provide e-voting facility to its Members. The notice of postal ballot was accompanied with detailed instructions kit to enable the members to understand the procedure and manner in which postal ballot voting (including remote e-voting) to be carried out. The following Resolutions are deemed to have been passed on the last date of e-voting and receipt of Postal Ballot forms i.e. on Wednesday, 27th March, 2019. The aforesaid voting results along with the Scrutinizer’s Report has been displayed at the Registered Office and Corporate Office of the Company and on the website of the Company viz. www.raymond.in and CDSL viz.</t>
  </si>
  <si>
    <t xml:space="preserve">70,71 </t>
  </si>
  <si>
    <t>Procedure for postal ballot In compliance with Sections 108 and 110 and other applicable provisions of the Act, read with the related Rules, the Company provides electronic voting (e-voting) facility, in addition to physical ballot, to all its members. For this purpose, the Company had engaged the services of CDSL. Corporate Governance Report Raymond Limited | Corporate Governance Report 69 Postal ballot notices and forms are dispatched, along with postage-prepaid business reply envelopes to registered members / beneficiaries. The same notice is sent by e-mail to members who have opted to receive communication through the electronic mode. The Company also publishes a notice in the newspaper declaring the details and requirements as mandated by the Act and applicable rules. Voting rights are reckoned on the paid-up value of the shares registered in the names of the members as on the cut-off date. Members who want to exercise their votes by physical postal ballot are requested to return the forms, duly completed and signed, to the scrutinizer on or before the close of the voting period. Those using the e-voting option are requested to vote before the close of business hours on the last date of e-voting. The scrutinizer completes his scrutiny and submits his report to the Chairman, and the consolidated results of the voting are announced by the Chairman / authorized officer. The results are also displayed on the Company website www.raymond.in, besides being communicated to the stock exchanges, depository and registrar and share transfer agent. The last date for the receipt of postal ballot forms or e-voting is the date on which the resolution would be deemed to have been passed, if approved by the requisite majority.</t>
  </si>
  <si>
    <t>During the year under review, the Company completed process of one postal ballot as per provisions of Section 110 of the Companies Act, 2013. Mr. Ashish C. Bhatt, Practicing Company Secretary was appointed as Scrutinizer for conducting postal ballot in a fair and transparent manner. The voting was conducted through physical mode as well as electronic mode. The Company had engaged the services of CDSL to provide e-voting facility to its Members. The notice of postal ballot was accompanied with detailed instructions kit to enable the members to understand the procedure and manner in which postal ballot voting (including remote e-voting) to be carried out. The following Resolutions are deemed to have been passed on the last date of e-voting and receipt of Postal Ballot forms i.e. on Wednesday, 27th March, 2019. The aforesaid voting results along with the Scrutinizer’s Report has been displayed at the Registered Office and Corporate Office of the Company and on the website of the Company viz. www.raymond.in and CDSL viz.</t>
  </si>
  <si>
    <t xml:space="preserve">58,59 </t>
  </si>
  <si>
    <t>Subject to the provisions of Section 169 of the said Act the Company may, by Ordinary Resolution, remove a Director, not being a director appointed by the Tribunal under Section 242 of the said Act, before the expiry of the period of his office after giving him a reasonable opportunity of being heard. A vacancy created by the removal of a Director under this Article may be filled by the appointment of another Director in his stead in the manner provided in the said Removal of Directors Section. Provided that a director may also be removed from his office if he has been identified as “Willful Defaulters” as per definition given in RBI directions/guidelines.</t>
  </si>
  <si>
    <t xml:space="preserve">51,52 </t>
  </si>
  <si>
    <t>Principle 4 1. Has the company mapped its internal and external stakeholders? Yes/No The Code of Business Conduct &amp; Ethics guides how the Company and its employees interact with various stakeholders such as its business partners, employees, contract workers, suppliers and most importantly its customers. Engagement with the mapped stakeholders is an on-going process which takes place through various formal and informal channels. 2. Out of the above, has the company identified the disadvantaged, vulnerable &amp; marginalize stakeholders. 50 Dawn of a New Era Annual Report 2019-2020 The Company is committed to the welfare of marginalized and vulnerable sections of the society. The Company engages with its stakeholders on an on-going basis. The Company has also identified specific areas like empowering underprivileged/ vulnerable stakeholders which help them to improve their standard of living.</t>
  </si>
  <si>
    <t>PRINCIPLE 4 1. Has the company mapped its internal and external stakeholders? Yes/No The Company has presence across diverse segments such as Textiles, Apparel, FMCG, Engineering, Realty under different business models such as B2B, B2C and therefore deals with various stakeholders viz. business partners employees, contract workers and suppliers. Engagement with the mapped stakeholders is an on-going process which takes place through various formal and informal channels. The Company considers its women employees as one of the most important stakeholders of the organisation and has undertaken an initiative titled “Shakti” to inspire the women to manifest and channelize their energies for creating powerful women leaders to work shoulder to shoulder with men in the organisation. 2. Out of the above, has the company identified the disadvantaged, vulnerable &amp; marginalized stakeholders. The Company is committed to the welfare of marginalized and vulnerable sections of the society. The Company engages with its stakeholders on an on-going basis. The Company has also identified specific areas like educating and training underprivileged/vulnerable stakeholders which help them to improve their standard of living.</t>
  </si>
  <si>
    <t>Are there any special initiatives taken by the company to engage with the disadvantaged, vulnerable and marginalized stakeholders. If so, provide details thereof, in about 50 words or so. The Company has always strived to contribute to different sections of the society. Beyond business, the objective of Raymond’s social initiatives are conceptualized to create inclusive growth for the lesser privileged sections of the society. As a step towards the same, the Company undertakes the following initiatives: a. Skilled Tailoring Institute by Raymond (STIR): STIR is a Community Development Initiative conceptualised to create employment opportunities for unemployed youth, women, minority community and lesser privileged sections of the society by training them in the art and science of tailoring. b. Raymond Rehabilitation Centre: The Raymond Rehabilitation Centre is a Skill Development Initiative focussing on providing vocational courses comprising of basic training in electrical, air-conditioning and refrigeration repair, tyre puncture and repair, plumbing etc. which enables students to be independent and financially self-sufficient. The Company, as part of fulfilment of its CSR obligation has also worked towards women empowerment and promotion of healthcare by identifying the marginalised segments of the society and contributing towards meeting their social needs.</t>
  </si>
  <si>
    <t>Are there any special initiatives taken by the company to engage with the disadvantaged, vulnerable and marginalized stakeholders. If so, provide details thereof, in about 50 words or so. The Company believes that as a corporate citizen, it is the responsibility of the Company to engage with the marginalized stakeholders and contribute in the upliftment of their standards of living. As a step towards the same, the Company undertakes the following initiatives: a. Community Development Initiatives: • Skilled Tailoring Institute by Raymond (STIR) is an employment initiative conceptualised to train unemployed youth, women, minority community and lesser privileged sections of the society in the art and science of tailoring; • STIR aims to upgrade the current skill-set and encourages employment and entrepreneurship amongst youth; • STIR has 3 centres situated in Kolkata, Jaipur &amp; Lucknow. b. Skill Development Initiatives: • The Raymond Rehabilitation Centre focuses on welfare of under-privileged children over the age of 16 years. • The three-month vocational courses comprise of basic training in electrical, air-conditioning and refrigeration repair, tyre puncture and repair, plumbing etc which enables students to be independent and financially self-sufficient. • These courses are conducted by the finest faculty from Industrial Training Institutes (ITI), set up under the Directorate of Vocational Education and Industrial Training, Government of Maharashtra. The Company, as part of fulfilment of its CSR obligation has also worked towards eradication of hunger, women empowerment and promotion of preventive healthcare by identifying the marginalized segments of the society and contributing towards meeting their social needs.</t>
  </si>
  <si>
    <t>Committee of Directors (Stakeholders Relationship Committee) Composition and Attendance Pursuant to provisions of Section 178(5) of the Act read with Regulation 20 of the Listing Regulations, Committee of Directors (Stakeholders Relationship Committee) of the Board has been constituted. This Committee comprises of three Directors. Mr. Pradeep Guha, Independent Director is the Chairman of this Committee. The other members of the Stakeholders Relationship Committee include Mr. Dinesh Lal, Independent Director and Mr. S. K. Gupta, Non- Executive Director</t>
  </si>
  <si>
    <t xml:space="preserve">56,57 </t>
  </si>
  <si>
    <t>Committee Of Directors (Stakeholders Relationship Committee) Composition and Attendance Pursuant to provisions of Section 178(5) of the Companies Act, 2013 read with Regulation 20 of the Listing Regulations, Committee of Directors (Stakeholders Relationship Committee) Corporate Governance Report (Cont.) Raymond Limited | 55 of the Board has been constituted. This Committee comprises of Three Directors. Mr. Akshaykumar Chudasama, Independent Director is the Chairman of this Committee. The other members of the Stakeholders Relationship Committee include Mr. Pradeep Guha and Mr. Boman Irani, Independent Directors.</t>
  </si>
  <si>
    <t>At every Annual General Meeting of the Company, one-third of such of the Directors for the time being as are liable to retire by rotation, or if their number is neither three nor a multiple of three, then, the number nearest to one-third, shall retire from office. Appointment of Directors, proportion to retire by rotation. (2) The Directors to retire by rotation at every Annual General Meeting shall be those who have been longest in office since their last appointment, but as between persons who become Directors on the same day, those who are to retire by rotation shall, in default of and subject to any agreement among themselves, be determined by lot. (3) A retiring Director shall be eligible for re-election and shall act as a Director upto and throughout the meeting at which he retires</t>
  </si>
  <si>
    <t>F:\Raymond Limited\Raymond Limited_Governance_Company reports</t>
  </si>
  <si>
    <t>https://www.raymond.in/sites/default/files/Raymond%20AR%202020.pdf</t>
  </si>
  <si>
    <t>https://www.raymond.in/sites/default/files/Annual%20Report.pdf</t>
  </si>
  <si>
    <t>https://www.raymond.in/sites/default/files/Raymond_AR_Deluxe_2018%20.pdf</t>
  </si>
  <si>
    <t>https://www.raymond.in/sites/default/files/Raymond%20Insider%20trading%20code.pdf</t>
  </si>
  <si>
    <t>https://www.raymond.in/sites/default/files/Raymonds%20Related%20Party%20Transactions%20Policy.pdf</t>
  </si>
  <si>
    <t>https://www.raymond.in/sites/default/files/Nomination%20and%20Remuneration%20Policy.pdf</t>
  </si>
  <si>
    <t>https://www.raymond.in/sites/default/files/Raymond%20-%20WHISTLE%20BLOWER%20POLICY.pdf</t>
  </si>
  <si>
    <t>31, 32</t>
  </si>
  <si>
    <t>https://www.raymond.in/sites/default/files/r_aoa_14_15.pdf</t>
  </si>
  <si>
    <t>2019AR(17), Score "Yes".During the year under review, the Board of Directors on
recommendation of the Nomination and Remuneration
Committee appointed Mrs. Mukeeta Jhaveri as an
Independent Woman Director and Mr. Dinesh Lal, as an
Independent Director on the Board of Directors of the
Company in accordance with Section 149(4) of the Act,
with effect from August 01, 2019 to hold office for a
term of 5 (five) consecutive years.</t>
  </si>
  <si>
    <t>Unlink data, Remove and mark NA</t>
  </si>
  <si>
    <t>Mark NA for Text snippet</t>
  </si>
  <si>
    <t>Score "Yes"</t>
  </si>
  <si>
    <t>2019AR(63,64), Score "yes",The remuneration package of Chairman and Managing Director comprises of salary, perquisites, allowances, contributions to Provident and other Retirement Benefit Funds as approved by the shareholders at the General Meetings. ; Commission to Non-Executive Directors will be paid after the
financial statements are approved by the shareholders at the
Annual General Meeting scheduled to be held on August 12, 2020.</t>
  </si>
  <si>
    <t>Take total income 657829.51 given in lakhs to derive the value to million multiply with 0.1</t>
  </si>
  <si>
    <t>update as above</t>
  </si>
  <si>
    <t>2019AR(63), Score "Yes",to assist in developing a succession plan for the Board
and Senior Management;</t>
  </si>
  <si>
    <t xml:space="preserve">AOA(24), Score "Yes",Where the Board of Directors or the Company decides to increase
the subscribe capital of the Company by allotment of further shares
then unless the requirements of Section 62 of the said Act are
complied with:
</t>
  </si>
  <si>
    <t>Change the date format</t>
  </si>
  <si>
    <t>Mahammed Sinan</t>
  </si>
  <si>
    <t>During the year under review, the Board of Directors on recommendation of the Nomination and Remuneration Committee appointed Mrs. Mukeeta Jhaveri as an Independent Woman Director and Mr. Dinesh Lal, as an Independent Director on the Board of Directors of the Company in accordance with Section 149(4) of the Act, with effect from August 01, 2019 to hold office for a term of 5 (five) consecutive years.</t>
  </si>
  <si>
    <t>Pursuant to Regulation 17(1) of the SEBI [Listing Obligations and Disclosure Requirements (Amendment)], Regulations 2018, on recommendation of Nomination and Remuneration Committee, the Board of Directors vide its circular resolution passed on March 29, 2019 have appointed Mrs. Mukeeta Jhaveri as Independent Woman Director</t>
  </si>
  <si>
    <t>The remuneration package of Chairman and Managing Director comprises of salary, perquisites, allowances, contributions to Provident and other Retirement Benefit Funds as approved by the shareholders at the General Meetings. ; Commission to Non-Executive Directors will be paid after the
financial statements are approved by the shareholders at the
Annual General Meeting scheduled to be held on August 12, 2020</t>
  </si>
  <si>
    <t>63,64</t>
  </si>
  <si>
    <t>The remuneration package of Chairman and Managing Director comprises of salary, perquisites and allowances, and contributions to Provident and other Retirement Benefit Funds as approved by the shareholders at the General Meetings ; Commission to Non-Executive Directors will be paid after the financial
statements are approved by the shareholders at the Annual General
Meeting scheduled to be held on June 5, 2019. ; Remuneration is within limits specified under section 197 of the Act, as
recommended by Nomination and Remuneration Committee and approved
by Board for the period July 1, 2017 to June 30, 2019.
**Commission to Chairman and Managing Director will be paid after the
financial statements are approved by the shareholders at the Annual
General Meeting scheduled to be held on June 5, 2019.</t>
  </si>
  <si>
    <t>to assist in developing a succession plan for the Board and Senior Management;</t>
  </si>
  <si>
    <t>Where the Board of Directors or the Company decides to increase the subscribe capital of the Company by allotment of further shares then unless the requirements of Section 62 of the said Act are complied with: Further issue of capital</t>
  </si>
  <si>
    <t>Where the Board of Directors or the Company decides to increase
the subscribe capital of the Company by allotment of further shares
then unless the requirements of Section 62 of the said Act are
complied with:
Further issue of 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</si>
</sst>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d/mmm/yyyy"/>
    <numFmt numFmtId="170" formatCode="dd\-mmm\-yyyy"/>
  </numFmts>
  <fonts count="19">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s>
  <fills count="10">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
      <left/>
      <right style="thin">
        <color auto="1"/>
      </right>
      <top/>
      <bottom style="thin">
        <color auto="1"/>
      </bottom>
      <diagonal/>
    </border>
    <border>
      <left style="thin">
        <color indexed="64"/>
      </left>
      <right style="thin">
        <color indexed="64"/>
      </right>
      <top style="thin">
        <color indexed="64"/>
      </top>
      <bottom/>
      <diagonal/>
    </border>
  </borders>
  <cellStyleXfs count="4">
    <xf numFmtId="0" fontId="0" fillId="0" borderId="0"/>
    <xf numFmtId="0" fontId="2" fillId="0" borderId="0"/>
    <xf numFmtId="0" fontId="4" fillId="0" borderId="0"/>
    <xf numFmtId="9" fontId="16" fillId="0" borderId="0" applyFont="0" applyFill="0" applyBorder="0" applyAlignment="0" applyProtection="0"/>
  </cellStyleXfs>
  <cellXfs count="117">
    <xf numFmtId="0" fontId="0" fillId="0" borderId="0" xfId="0"/>
    <xf numFmtId="0" fontId="3" fillId="0" borderId="1" xfId="1" applyFont="1" applyFill="1" applyBorder="1" applyAlignment="1">
      <alignment vertical="center"/>
    </xf>
    <xf numFmtId="0" fontId="5" fillId="2" borderId="0" xfId="0" applyFont="1" applyFill="1" applyAlignment="1">
      <alignment horizontal="left" vertical="center"/>
    </xf>
    <xf numFmtId="0" fontId="0" fillId="0" borderId="0" xfId="0" applyAlignment="1">
      <alignment horizontal="left" vertical="center"/>
    </xf>
    <xf numFmtId="0" fontId="5" fillId="3" borderId="0" xfId="0" applyFont="1" applyFill="1" applyAlignment="1">
      <alignment horizontal="center" vertical="center"/>
    </xf>
    <xf numFmtId="0" fontId="5" fillId="2" borderId="0" xfId="0" applyFont="1" applyFill="1" applyAlignment="1">
      <alignment horizontal="center" vertical="center"/>
    </xf>
    <xf numFmtId="0" fontId="5" fillId="2" borderId="0" xfId="0" applyFont="1" applyFill="1" applyAlignment="1">
      <alignment vertical="center"/>
    </xf>
    <xf numFmtId="0" fontId="8" fillId="0" borderId="0" xfId="0" applyFont="1" applyAlignment="1" applyProtection="1">
      <alignment vertical="center"/>
      <protection locked="0"/>
    </xf>
    <xf numFmtId="0" fontId="10" fillId="0" borderId="1" xfId="0" applyFont="1" applyBorder="1" applyAlignment="1">
      <alignment vertical="center"/>
    </xf>
    <xf numFmtId="0" fontId="11" fillId="0" borderId="1" xfId="0" applyFont="1" applyBorder="1" applyAlignment="1" applyProtection="1">
      <alignment horizontal="left" vertical="center"/>
      <protection locked="0"/>
    </xf>
    <xf numFmtId="0" fontId="11" fillId="0" borderId="1" xfId="0" applyFont="1" applyBorder="1" applyAlignment="1" applyProtection="1">
      <alignment vertical="center"/>
      <protection locked="0"/>
    </xf>
    <xf numFmtId="0" fontId="5" fillId="0" borderId="6" xfId="0" applyFont="1" applyBorder="1" applyAlignment="1">
      <alignment horizontal="left" vertical="center"/>
    </xf>
    <xf numFmtId="0" fontId="1" fillId="0" borderId="5" xfId="0" applyFont="1" applyBorder="1" applyAlignment="1">
      <alignment horizontal="left" vertical="center"/>
    </xf>
    <xf numFmtId="0" fontId="0" fillId="0" borderId="0" xfId="0" applyAlignment="1">
      <alignment vertical="center"/>
    </xf>
    <xf numFmtId="0" fontId="1" fillId="0" borderId="0" xfId="0" applyFont="1" applyAlignment="1">
      <alignment wrapText="1"/>
    </xf>
    <xf numFmtId="0" fontId="12"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1" xfId="2" applyFont="1" applyBorder="1"/>
    <xf numFmtId="0" fontId="14" fillId="6" borderId="0" xfId="0" applyFont="1" applyFill="1" applyAlignment="1">
      <alignment horizontal="center" vertical="center"/>
    </xf>
    <xf numFmtId="0" fontId="3" fillId="0" borderId="1" xfId="2" applyFont="1" applyFill="1" applyBorder="1"/>
    <xf numFmtId="0" fontId="13" fillId="0" borderId="1" xfId="2" applyFont="1" applyBorder="1"/>
    <xf numFmtId="0" fontId="0" fillId="0" borderId="1" xfId="0" applyBorder="1"/>
    <xf numFmtId="0" fontId="3" fillId="0" borderId="1" xfId="0" applyFont="1" applyFill="1" applyBorder="1" applyAlignment="1">
      <alignment horizontal="left"/>
    </xf>
    <xf numFmtId="14" fontId="0" fillId="0" borderId="1" xfId="0" applyNumberFormat="1" applyBorder="1"/>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vertical="center"/>
    </xf>
    <xf numFmtId="0" fontId="0" fillId="7" borderId="1" xfId="0" applyFill="1" applyBorder="1"/>
    <xf numFmtId="0" fontId="15" fillId="7" borderId="1" xfId="0" applyFont="1" applyFill="1" applyBorder="1"/>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8" fillId="0" borderId="1" xfId="0" applyFont="1" applyBorder="1" applyProtection="1">
      <protection locked="0"/>
    </xf>
    <xf numFmtId="0" fontId="0" fillId="0" borderId="0" xfId="0" applyFill="1"/>
    <xf numFmtId="0" fontId="5" fillId="2" borderId="1" xfId="0" applyFont="1" applyFill="1" applyBorder="1" applyAlignment="1">
      <alignment horizontal="center"/>
    </xf>
    <xf numFmtId="0" fontId="5" fillId="2" borderId="1" xfId="0" applyFont="1" applyFill="1" applyBorder="1" applyAlignment="1">
      <alignment horizontal="center" wrapText="1"/>
    </xf>
    <xf numFmtId="0" fontId="5" fillId="2" borderId="1" xfId="0" applyFont="1" applyFill="1" applyBorder="1"/>
    <xf numFmtId="0" fontId="1" fillId="0" borderId="1" xfId="0" applyFont="1" applyBorder="1" applyAlignment="1">
      <alignment horizontal="left"/>
    </xf>
    <xf numFmtId="0" fontId="3" fillId="0" borderId="1" xfId="0" applyFont="1" applyBorder="1" applyAlignment="1">
      <alignment horizontal="left"/>
    </xf>
    <xf numFmtId="0" fontId="0" fillId="0" borderId="1" xfId="0" applyFill="1" applyBorder="1"/>
    <xf numFmtId="0" fontId="7" fillId="4" borderId="2" xfId="0" applyFont="1" applyFill="1" applyBorder="1" applyProtection="1">
      <protection locked="0"/>
    </xf>
    <xf numFmtId="0" fontId="7" fillId="4" borderId="3" xfId="0" applyFont="1" applyFill="1" applyBorder="1" applyProtection="1">
      <protection locked="0"/>
    </xf>
    <xf numFmtId="0" fontId="7" fillId="4" borderId="4" xfId="0" applyFont="1" applyFill="1" applyBorder="1" applyProtection="1">
      <protection locked="0"/>
    </xf>
    <xf numFmtId="0" fontId="8" fillId="0" borderId="0" xfId="0" applyFont="1" applyProtection="1">
      <protection locked="0"/>
    </xf>
    <xf numFmtId="0" fontId="18" fillId="8" borderId="5" xfId="0" applyFont="1" applyFill="1" applyBorder="1" applyAlignment="1">
      <alignment horizontal="center" vertical="center"/>
    </xf>
    <xf numFmtId="0" fontId="8" fillId="0" borderId="10" xfId="0" applyFont="1" applyBorder="1"/>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11" xfId="3" applyNumberFormat="1" applyFont="1" applyFill="1" applyBorder="1" applyAlignment="1" applyProtection="1">
      <alignment horizontal="center"/>
    </xf>
    <xf numFmtId="0" fontId="18" fillId="0" borderId="5" xfId="0" applyFont="1" applyBorder="1" applyAlignment="1">
      <alignment horizontal="center" vertical="center"/>
    </xf>
    <xf numFmtId="9" fontId="18" fillId="0" borderId="5" xfId="3" applyFont="1" applyFill="1" applyBorder="1" applyAlignment="1" applyProtection="1">
      <alignment horizontal="center" vertical="center"/>
    </xf>
    <xf numFmtId="164" fontId="8" fillId="0" borderId="12" xfId="0" applyNumberFormat="1" applyFont="1" applyBorder="1" applyAlignment="1">
      <alignment horizontal="center"/>
    </xf>
    <xf numFmtId="0" fontId="5" fillId="0" borderId="0" xfId="0" applyFont="1" applyFill="1" applyAlignment="1">
      <alignment vertical="center"/>
    </xf>
    <xf numFmtId="0" fontId="5" fillId="0" borderId="1" xfId="0" applyFont="1" applyFill="1" applyBorder="1" applyAlignment="1">
      <alignment vertical="center"/>
    </xf>
    <xf numFmtId="0" fontId="17" fillId="9" borderId="0" xfId="0" applyFont="1" applyFill="1" applyAlignment="1">
      <alignment vertical="center"/>
    </xf>
    <xf numFmtId="0" fontId="13" fillId="0" borderId="1" xfId="2" applyFont="1" applyBorder="1" applyAlignment="1">
      <alignment vertical="center"/>
    </xf>
    <xf numFmtId="0" fontId="3" fillId="0" borderId="1" xfId="0" applyFont="1" applyFill="1" applyBorder="1" applyAlignment="1">
      <alignment horizontal="left" vertical="center"/>
    </xf>
    <xf numFmtId="0" fontId="13" fillId="0" borderId="10" xfId="2" applyFont="1" applyBorder="1" applyAlignment="1">
      <alignment vertical="center"/>
    </xf>
    <xf numFmtId="0" fontId="3" fillId="0" borderId="10" xfId="0" applyFont="1" applyFill="1" applyBorder="1" applyAlignment="1">
      <alignment vertical="center"/>
    </xf>
    <xf numFmtId="0" fontId="3" fillId="0" borderId="10" xfId="0" applyFont="1" applyFill="1" applyBorder="1" applyAlignment="1">
      <alignment horizontal="left" vertical="center"/>
    </xf>
    <xf numFmtId="0" fontId="3" fillId="0" borderId="10" xfId="1" applyFont="1" applyFill="1" applyBorder="1" applyAlignment="1">
      <alignment vertical="center"/>
    </xf>
    <xf numFmtId="0" fontId="0" fillId="0" borderId="10" xfId="0" applyBorder="1" applyAlignment="1">
      <alignment vertical="center"/>
    </xf>
    <xf numFmtId="0" fontId="0" fillId="0" borderId="10" xfId="0" applyBorder="1" applyAlignment="1">
      <alignment horizontal="left" vertical="center"/>
    </xf>
    <xf numFmtId="0" fontId="5" fillId="2" borderId="6" xfId="0" applyFont="1" applyFill="1" applyBorder="1" applyAlignment="1">
      <alignment horizontal="center"/>
    </xf>
    <xf numFmtId="0" fontId="0" fillId="0" borderId="0" xfId="0" applyAlignment="1"/>
    <xf numFmtId="0" fontId="8" fillId="0" borderId="10" xfId="0" applyFont="1" applyBorder="1" applyAlignment="1" applyProtection="1">
      <protection locked="0"/>
    </xf>
    <xf numFmtId="0" fontId="7" fillId="4" borderId="2" xfId="0" applyFont="1" applyFill="1" applyBorder="1" applyAlignment="1" applyProtection="1">
      <protection locked="0"/>
    </xf>
    <xf numFmtId="0" fontId="7" fillId="4" borderId="3" xfId="0" applyFont="1" applyFill="1" applyBorder="1" applyAlignment="1" applyProtection="1">
      <protection locked="0"/>
    </xf>
    <xf numFmtId="0" fontId="7" fillId="4" borderId="4" xfId="0" applyFont="1" applyFill="1" applyBorder="1" applyAlignment="1" applyProtection="1">
      <protection locked="0"/>
    </xf>
    <xf numFmtId="0" fontId="8" fillId="0" borderId="1" xfId="0" applyFont="1" applyBorder="1" applyAlignment="1" applyProtection="1">
      <protection locked="0"/>
    </xf>
    <xf numFmtId="0" fontId="8" fillId="0" borderId="0" xfId="0" applyFont="1" applyAlignment="1" applyProtection="1">
      <protection locked="0"/>
    </xf>
    <xf numFmtId="0" fontId="9" fillId="5" borderId="5" xfId="0" applyFont="1" applyFill="1" applyBorder="1" applyAlignment="1">
      <alignment horizontal="center" vertical="center"/>
    </xf>
    <xf numFmtId="0" fontId="8" fillId="0" borderId="10" xfId="0" applyFont="1" applyBorder="1" applyAlignment="1"/>
    <xf numFmtId="0" fontId="0" fillId="0" borderId="1" xfId="0" applyBorder="1" applyAlignment="1"/>
    <xf numFmtId="0" fontId="5" fillId="2" borderId="2" xfId="0" applyFont="1" applyFill="1" applyBorder="1" applyAlignment="1">
      <alignment horizontal="center" vertical="center"/>
    </xf>
    <xf numFmtId="0" fontId="5" fillId="2" borderId="13" xfId="0" applyFont="1" applyFill="1" applyBorder="1" applyAlignment="1">
      <alignment horizontal="center" vertical="center"/>
    </xf>
    <xf numFmtId="0" fontId="8" fillId="0" borderId="13" xfId="0" applyFont="1" applyBorder="1" applyAlignment="1">
      <alignment vertical="center"/>
    </xf>
    <xf numFmtId="0" fontId="0" fillId="0" borderId="14" xfId="0" applyBorder="1" applyAlignment="1"/>
    <xf numFmtId="0" fontId="5" fillId="2" borderId="0" xfId="0" applyFont="1" applyFill="1" applyBorder="1" applyAlignment="1">
      <alignment vertical="center"/>
    </xf>
    <xf numFmtId="0" fontId="8" fillId="0" borderId="4" xfId="0" applyFont="1" applyBorder="1" applyAlignment="1">
      <alignment vertical="center"/>
    </xf>
    <xf numFmtId="0" fontId="5" fillId="2" borderId="4" xfId="0" applyFont="1" applyFill="1" applyBorder="1" applyAlignment="1">
      <alignment vertical="center"/>
    </xf>
    <xf numFmtId="0" fontId="5" fillId="3" borderId="15" xfId="0" applyFont="1" applyFill="1" applyBorder="1" applyAlignment="1">
      <alignment horizontal="center" vertical="center"/>
    </xf>
    <xf numFmtId="0" fontId="0" fillId="0" borderId="16" xfId="0" applyBorder="1"/>
    <xf numFmtId="0" fontId="5" fillId="3" borderId="16" xfId="0" applyFont="1" applyFill="1" applyBorder="1" applyAlignment="1">
      <alignment horizontal="center" vertical="center"/>
    </xf>
    <xf numFmtId="0" fontId="0" fillId="0" borderId="15" xfId="0" applyBorder="1"/>
    <xf numFmtId="0" fontId="5" fillId="2" borderId="13" xfId="0" applyFont="1" applyFill="1" applyBorder="1"/>
    <xf numFmtId="0" fontId="0" fillId="0" borderId="14" xfId="0" applyBorder="1"/>
    <xf numFmtId="0" fontId="12" fillId="0" borderId="0" xfId="0" applyFont="1"/>
    <xf numFmtId="165" fontId="0" fillId="0" borderId="1" xfId="0" applyNumberFormat="1" applyBorder="1" applyAlignment="1">
      <alignment vertical="center"/>
    </xf>
    <xf numFmtId="3" fontId="0" fillId="0" borderId="1" xfId="0" applyNumberFormat="1" applyBorder="1" applyAlignment="1">
      <alignment vertical="center"/>
    </xf>
    <xf numFmtId="0" fontId="0" fillId="0" borderId="1" xfId="0" applyNumberFormat="1" applyBorder="1" applyAlignment="1">
      <alignment vertical="center"/>
    </xf>
    <xf numFmtId="0" fontId="8" fillId="0" borderId="17" xfId="0" applyFont="1" applyBorder="1" applyAlignment="1">
      <alignment vertical="center"/>
    </xf>
    <xf numFmtId="3" fontId="0" fillId="0" borderId="1" xfId="0" applyNumberFormat="1" applyBorder="1"/>
    <xf numFmtId="0" fontId="14" fillId="6" borderId="1" xfId="0" applyFont="1" applyFill="1" applyBorder="1" applyAlignment="1">
      <alignment horizontal="center" vertical="center"/>
    </xf>
    <xf numFmtId="0" fontId="0" fillId="0" borderId="1" xfId="0" applyBorder="1" applyAlignment="1">
      <alignment vertical="center" wrapText="1"/>
    </xf>
    <xf numFmtId="0" fontId="0" fillId="0" borderId="1" xfId="0" applyBorder="1" applyAlignment="1">
      <alignment wrapText="1"/>
    </xf>
    <xf numFmtId="0" fontId="7" fillId="4" borderId="2" xfId="0" applyFont="1" applyFill="1" applyBorder="1" applyAlignment="1" applyProtection="1">
      <alignment horizontal="center" vertical="center"/>
      <protection locked="0"/>
    </xf>
    <xf numFmtId="0" fontId="7" fillId="4" borderId="3"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7" xfId="0" applyFont="1" applyFill="1" applyBorder="1" applyAlignment="1" applyProtection="1">
      <alignment horizontal="center" vertical="center"/>
      <protection locked="0"/>
    </xf>
    <xf numFmtId="0" fontId="7" fillId="4" borderId="8" xfId="0" applyFont="1" applyFill="1" applyBorder="1" applyAlignment="1" applyProtection="1">
      <alignment horizontal="center" vertical="center"/>
      <protection locked="0"/>
    </xf>
    <xf numFmtId="0" fontId="7" fillId="4" borderId="9" xfId="0" applyFont="1" applyFill="1" applyBorder="1" applyAlignment="1" applyProtection="1">
      <alignment horizontal="center" vertical="center"/>
      <protection locked="0"/>
    </xf>
    <xf numFmtId="0" fontId="7" fillId="4" borderId="1" xfId="0" applyFont="1" applyFill="1" applyBorder="1" applyAlignment="1" applyProtection="1">
      <alignment horizontal="center"/>
      <protection locked="0"/>
    </xf>
    <xf numFmtId="170" fontId="5" fillId="2" borderId="1" xfId="0" applyNumberFormat="1" applyFont="1" applyFill="1" applyBorder="1" applyAlignment="1">
      <alignment horizontal="center" vertical="center"/>
    </xf>
    <xf numFmtId="170" fontId="0" fillId="0" borderId="1" xfId="0" applyNumberFormat="1" applyBorder="1" applyAlignment="1">
      <alignment vertical="center"/>
    </xf>
    <xf numFmtId="170" fontId="0" fillId="0" borderId="0" xfId="0" applyNumberFormat="1" applyAlignment="1"/>
    <xf numFmtId="170" fontId="5" fillId="3" borderId="1" xfId="0" applyNumberFormat="1" applyFont="1" applyFill="1" applyBorder="1" applyAlignment="1">
      <alignment horizontal="center" vertical="center"/>
    </xf>
    <xf numFmtId="170" fontId="0" fillId="0" borderId="1" xfId="0" applyNumberFormat="1" applyBorder="1" applyAlignment="1"/>
    <xf numFmtId="0" fontId="0" fillId="0" borderId="18" xfId="0" applyBorder="1" applyAlignment="1">
      <alignment vertical="center"/>
    </xf>
    <xf numFmtId="0" fontId="0" fillId="0" borderId="0" xfId="0" applyBorder="1" applyAlignment="1">
      <alignment vertical="center"/>
    </xf>
    <xf numFmtId="0" fontId="0" fillId="0" borderId="0" xfId="0" applyBorder="1" applyAlignment="1"/>
    <xf numFmtId="170" fontId="5" fillId="3" borderId="0" xfId="0" applyNumberFormat="1" applyFont="1" applyFill="1" applyAlignment="1">
      <alignment horizontal="center" vertical="center"/>
    </xf>
    <xf numFmtId="170" fontId="0" fillId="0" borderId="1" xfId="0" applyNumberFormat="1" applyBorder="1"/>
    <xf numFmtId="170" fontId="0" fillId="0" borderId="0" xfId="0" applyNumberFormat="1"/>
    <xf numFmtId="170" fontId="5" fillId="2" borderId="0" xfId="0" applyNumberFormat="1" applyFont="1" applyFill="1" applyAlignment="1">
      <alignment horizontal="center" vertical="center"/>
    </xf>
    <xf numFmtId="170" fontId="5" fillId="2" borderId="1" xfId="0" applyNumberFormat="1" applyFont="1" applyFill="1" applyBorder="1" applyAlignment="1">
      <alignment horizontal="center"/>
    </xf>
  </cellXfs>
  <cellStyles count="4">
    <cellStyle name="Normal" xfId="0" builtinId="0"/>
    <cellStyle name="Normal 3 2" xfId="1"/>
    <cellStyle name="Normal 4" xfId="2"/>
    <cellStyle name="Percent" xfId="3" builtinId="5"/>
  </cellStyles>
  <dxfs count="6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zoomScale="80" zoomScaleNormal="80" workbookViewId="0">
      <selection activeCell="D8" sqref="D8"/>
    </sheetView>
  </sheetViews>
  <sheetFormatPr defaultColWidth="10.75" defaultRowHeight="15.75"/>
  <cols>
    <col min="1" max="1" width="21.25" customWidth="1"/>
    <col min="2" max="2" width="23.375" customWidth="1"/>
    <col min="3" max="3" width="22.5" customWidth="1"/>
    <col min="4" max="4" width="11.5" customWidth="1"/>
    <col min="5" max="5" width="17.25" customWidth="1"/>
    <col min="6" max="6" width="14.125" customWidth="1"/>
    <col min="7" max="7" width="14.5" customWidth="1"/>
    <col min="8" max="8" width="16" customWidth="1"/>
  </cols>
  <sheetData>
    <row r="1" spans="1:8" ht="16.5" thickBot="1">
      <c r="A1" s="11" t="s">
        <v>58</v>
      </c>
      <c r="B1" s="11" t="s">
        <v>59</v>
      </c>
      <c r="C1" s="11" t="s">
        <v>60</v>
      </c>
      <c r="D1" s="11" t="s">
        <v>61</v>
      </c>
      <c r="E1" s="12" t="s">
        <v>62</v>
      </c>
      <c r="F1" s="11" t="s">
        <v>64</v>
      </c>
      <c r="G1" s="11" t="s">
        <v>711</v>
      </c>
      <c r="H1" s="11" t="s">
        <v>712</v>
      </c>
    </row>
    <row r="2" spans="1:8">
      <c r="A2" s="88" t="s">
        <v>749</v>
      </c>
      <c r="B2" s="88" t="s">
        <v>750</v>
      </c>
      <c r="C2" s="88">
        <v>195517</v>
      </c>
      <c r="D2" s="88">
        <v>13133</v>
      </c>
      <c r="E2" t="s">
        <v>90</v>
      </c>
      <c r="F2" s="88" t="s">
        <v>751</v>
      </c>
      <c r="G2" t="s">
        <v>752</v>
      </c>
      <c r="H2" s="88" t="s">
        <v>957</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0.75" defaultRowHeight="15.75"/>
  <cols>
    <col min="1" max="1" width="107.25" customWidth="1"/>
  </cols>
  <sheetData>
    <row r="1" spans="1:1">
      <c r="A1" s="14" t="s">
        <v>67</v>
      </c>
    </row>
    <row r="2" spans="1:1">
      <c r="A2" s="15" t="s">
        <v>68</v>
      </c>
    </row>
    <row r="3" spans="1:1" ht="60">
      <c r="A3" s="15" t="s">
        <v>69</v>
      </c>
    </row>
    <row r="4" spans="1:1" ht="30">
      <c r="A4" s="15" t="s">
        <v>70</v>
      </c>
    </row>
    <row r="5" spans="1:1">
      <c r="A5" s="15" t="s">
        <v>71</v>
      </c>
    </row>
    <row r="6" spans="1:1">
      <c r="A6" s="15" t="s">
        <v>72</v>
      </c>
    </row>
    <row r="7" spans="1:1">
      <c r="A7" s="15" t="s">
        <v>73</v>
      </c>
    </row>
    <row r="8" spans="1:1">
      <c r="A8" s="15" t="s">
        <v>63</v>
      </c>
    </row>
    <row r="9" spans="1:1">
      <c r="A9" s="15" t="s">
        <v>74</v>
      </c>
    </row>
    <row r="10" spans="1:1" ht="45">
      <c r="A10" s="15" t="s">
        <v>75</v>
      </c>
    </row>
    <row r="11" spans="1:1">
      <c r="A11" s="15" t="s">
        <v>76</v>
      </c>
    </row>
    <row r="12" spans="1:1">
      <c r="A12" s="15" t="s">
        <v>77</v>
      </c>
    </row>
    <row r="13" spans="1:1">
      <c r="A13" s="15" t="s">
        <v>78</v>
      </c>
    </row>
    <row r="14" spans="1:1">
      <c r="A14" s="15" t="s">
        <v>79</v>
      </c>
    </row>
    <row r="15" spans="1:1">
      <c r="A15" s="15" t="s">
        <v>80</v>
      </c>
    </row>
    <row r="16" spans="1:1" ht="30">
      <c r="A16" s="15" t="s">
        <v>81</v>
      </c>
    </row>
    <row r="17" spans="1:1">
      <c r="A17" s="15" t="s">
        <v>82</v>
      </c>
    </row>
    <row r="18" spans="1:1">
      <c r="A18" s="15" t="s">
        <v>83</v>
      </c>
    </row>
    <row r="19" spans="1:1">
      <c r="A19" s="15" t="s">
        <v>84</v>
      </c>
    </row>
    <row r="20" spans="1:1">
      <c r="A20" s="15" t="s">
        <v>85</v>
      </c>
    </row>
    <row r="21" spans="1:1" ht="30">
      <c r="A21" s="15" t="s">
        <v>81</v>
      </c>
    </row>
    <row r="22" spans="1:1">
      <c r="A22" s="15" t="s">
        <v>86</v>
      </c>
    </row>
    <row r="23" spans="1:1">
      <c r="A23" s="15" t="s">
        <v>77</v>
      </c>
    </row>
    <row r="24" spans="1:1">
      <c r="A24" s="15" t="s">
        <v>87</v>
      </c>
    </row>
    <row r="25" spans="1:1">
      <c r="A25" s="15" t="s">
        <v>83</v>
      </c>
    </row>
    <row r="26" spans="1:1">
      <c r="A26" s="15" t="s">
        <v>88</v>
      </c>
    </row>
    <row r="27" spans="1:1">
      <c r="A27" s="15" t="s">
        <v>77</v>
      </c>
    </row>
    <row r="28" spans="1:1">
      <c r="A28" s="15" t="s">
        <v>89</v>
      </c>
    </row>
    <row r="29" spans="1:1">
      <c r="A29" s="15" t="s">
        <v>90</v>
      </c>
    </row>
    <row r="30" spans="1:1" ht="30">
      <c r="A30" s="15" t="s">
        <v>91</v>
      </c>
    </row>
    <row r="31" spans="1:1" ht="60">
      <c r="A31" s="15" t="s">
        <v>69</v>
      </c>
    </row>
    <row r="32" spans="1:1">
      <c r="A32" s="15" t="s">
        <v>71</v>
      </c>
    </row>
    <row r="33" spans="1:1">
      <c r="A33" s="15" t="s">
        <v>92</v>
      </c>
    </row>
    <row r="34" spans="1:1">
      <c r="A34" s="15" t="s">
        <v>93</v>
      </c>
    </row>
    <row r="35" spans="1:1">
      <c r="A35" s="15" t="s">
        <v>94</v>
      </c>
    </row>
    <row r="36" spans="1:1" ht="30">
      <c r="A36" s="15" t="s">
        <v>95</v>
      </c>
    </row>
    <row r="37" spans="1:1">
      <c r="A37" s="15" t="s">
        <v>87</v>
      </c>
    </row>
    <row r="38" spans="1:1">
      <c r="A38" s="15" t="s">
        <v>92</v>
      </c>
    </row>
    <row r="39" spans="1:1">
      <c r="A39" s="15" t="s">
        <v>96</v>
      </c>
    </row>
    <row r="40" spans="1:1">
      <c r="A40" s="15" t="s">
        <v>68</v>
      </c>
    </row>
    <row r="41" spans="1:1">
      <c r="A41" s="15" t="s">
        <v>97</v>
      </c>
    </row>
    <row r="42" spans="1:1">
      <c r="A42" s="15" t="s">
        <v>77</v>
      </c>
    </row>
    <row r="43" spans="1:1">
      <c r="A43" s="15" t="s">
        <v>98</v>
      </c>
    </row>
    <row r="44" spans="1:1">
      <c r="A44" s="15" t="s">
        <v>99</v>
      </c>
    </row>
    <row r="45" spans="1:1">
      <c r="A45" s="15" t="s">
        <v>63</v>
      </c>
    </row>
    <row r="46" spans="1:1">
      <c r="A46" s="15" t="s">
        <v>100</v>
      </c>
    </row>
    <row r="47" spans="1:1" ht="30">
      <c r="A47" s="15" t="s">
        <v>101</v>
      </c>
    </row>
    <row r="48" spans="1:1">
      <c r="A48" s="15" t="s">
        <v>63</v>
      </c>
    </row>
    <row r="49" spans="1:1">
      <c r="A49" s="15" t="s">
        <v>102</v>
      </c>
    </row>
    <row r="50" spans="1:1" ht="30">
      <c r="A50" s="15" t="s">
        <v>103</v>
      </c>
    </row>
    <row r="51" spans="1:1">
      <c r="A51" s="15" t="s">
        <v>104</v>
      </c>
    </row>
    <row r="52" spans="1:1">
      <c r="A52" s="15" t="s">
        <v>105</v>
      </c>
    </row>
    <row r="53" spans="1:1">
      <c r="A53" s="15" t="s">
        <v>83</v>
      </c>
    </row>
    <row r="54" spans="1:1">
      <c r="A54" s="15" t="s">
        <v>83</v>
      </c>
    </row>
    <row r="55" spans="1:1">
      <c r="A55" s="15" t="s">
        <v>93</v>
      </c>
    </row>
    <row r="56" spans="1:1">
      <c r="A56" s="15" t="s">
        <v>100</v>
      </c>
    </row>
    <row r="57" spans="1:1">
      <c r="A57" s="15" t="s">
        <v>106</v>
      </c>
    </row>
    <row r="58" spans="1:1">
      <c r="A58" s="15" t="s">
        <v>63</v>
      </c>
    </row>
    <row r="59" spans="1:1">
      <c r="A59" s="15" t="s">
        <v>63</v>
      </c>
    </row>
    <row r="60" spans="1:1">
      <c r="A60" s="15" t="s">
        <v>63</v>
      </c>
    </row>
    <row r="61" spans="1:1">
      <c r="A61" s="15" t="s">
        <v>63</v>
      </c>
    </row>
    <row r="62" spans="1:1">
      <c r="A62" s="15" t="s">
        <v>107</v>
      </c>
    </row>
    <row r="63" spans="1:1">
      <c r="A63" s="15" t="s">
        <v>108</v>
      </c>
    </row>
    <row r="64" spans="1:1">
      <c r="A64" s="15" t="s">
        <v>87</v>
      </c>
    </row>
    <row r="65" spans="1:1">
      <c r="A65" s="15" t="s">
        <v>109</v>
      </c>
    </row>
    <row r="66" spans="1:1">
      <c r="A66" s="15" t="s">
        <v>110</v>
      </c>
    </row>
    <row r="67" spans="1:1">
      <c r="A67" s="15" t="s">
        <v>111</v>
      </c>
    </row>
    <row r="68" spans="1:1">
      <c r="A68" s="15" t="s">
        <v>112</v>
      </c>
    </row>
    <row r="69" spans="1:1" ht="45">
      <c r="A69" s="15" t="s">
        <v>113</v>
      </c>
    </row>
    <row r="70" spans="1:1">
      <c r="A70" s="15" t="s">
        <v>114</v>
      </c>
    </row>
    <row r="71" spans="1:1">
      <c r="A71" s="15" t="s">
        <v>115</v>
      </c>
    </row>
    <row r="72" spans="1:1">
      <c r="A72" s="15" t="s">
        <v>88</v>
      </c>
    </row>
    <row r="73" spans="1:1">
      <c r="A73" s="15" t="s">
        <v>71</v>
      </c>
    </row>
    <row r="74" spans="1:1">
      <c r="A74" s="15" t="s">
        <v>116</v>
      </c>
    </row>
    <row r="75" spans="1:1">
      <c r="A75" s="15" t="s">
        <v>74</v>
      </c>
    </row>
    <row r="76" spans="1:1">
      <c r="A76" s="15" t="s">
        <v>117</v>
      </c>
    </row>
    <row r="77" spans="1:1">
      <c r="A77" s="15" t="s">
        <v>118</v>
      </c>
    </row>
    <row r="78" spans="1:1">
      <c r="A78" s="15" t="s">
        <v>100</v>
      </c>
    </row>
    <row r="79" spans="1:1">
      <c r="A79" s="15" t="s">
        <v>119</v>
      </c>
    </row>
    <row r="80" spans="1:1">
      <c r="A80" s="15" t="s">
        <v>120</v>
      </c>
    </row>
    <row r="81" spans="1:1">
      <c r="A81" s="15" t="s">
        <v>121</v>
      </c>
    </row>
    <row r="82" spans="1:1">
      <c r="A82" s="15" t="s">
        <v>122</v>
      </c>
    </row>
    <row r="83" spans="1:1">
      <c r="A83" s="15" t="s">
        <v>123</v>
      </c>
    </row>
    <row r="84" spans="1:1">
      <c r="A84" s="15" t="s">
        <v>124</v>
      </c>
    </row>
    <row r="85" spans="1:1">
      <c r="A85" s="15" t="s">
        <v>125</v>
      </c>
    </row>
    <row r="86" spans="1:1">
      <c r="A86" s="15" t="s">
        <v>123</v>
      </c>
    </row>
    <row r="87" spans="1:1">
      <c r="A87" s="15" t="s">
        <v>63</v>
      </c>
    </row>
    <row r="88" spans="1:1">
      <c r="A88" s="15" t="s">
        <v>77</v>
      </c>
    </row>
    <row r="89" spans="1:1">
      <c r="A89" s="15" t="s">
        <v>76</v>
      </c>
    </row>
    <row r="90" spans="1:1">
      <c r="A90" s="15" t="s">
        <v>63</v>
      </c>
    </row>
    <row r="91" spans="1:1">
      <c r="A91" s="15" t="s">
        <v>96</v>
      </c>
    </row>
    <row r="92" spans="1:1">
      <c r="A92" s="15" t="s">
        <v>126</v>
      </c>
    </row>
    <row r="93" spans="1:1">
      <c r="A93" s="15" t="s">
        <v>127</v>
      </c>
    </row>
    <row r="94" spans="1:1" ht="30">
      <c r="A94" s="15" t="s">
        <v>128</v>
      </c>
    </row>
    <row r="95" spans="1:1">
      <c r="A95" s="15" t="s">
        <v>93</v>
      </c>
    </row>
    <row r="96" spans="1:1">
      <c r="A96" s="15" t="s">
        <v>63</v>
      </c>
    </row>
    <row r="97" spans="1:1">
      <c r="A97" s="15" t="s">
        <v>63</v>
      </c>
    </row>
    <row r="98" spans="1:1">
      <c r="A98" s="15" t="s">
        <v>129</v>
      </c>
    </row>
    <row r="99" spans="1:1">
      <c r="A99" s="15" t="s">
        <v>130</v>
      </c>
    </row>
    <row r="100" spans="1:1" ht="30">
      <c r="A100" s="15" t="s">
        <v>131</v>
      </c>
    </row>
    <row r="101" spans="1:1">
      <c r="A101" s="15" t="s">
        <v>132</v>
      </c>
    </row>
    <row r="102" spans="1:1">
      <c r="A102" s="15" t="s">
        <v>133</v>
      </c>
    </row>
    <row r="103" spans="1:1" ht="45">
      <c r="A103" s="15" t="s">
        <v>113</v>
      </c>
    </row>
    <row r="104" spans="1:1">
      <c r="A104" s="15" t="s">
        <v>83</v>
      </c>
    </row>
    <row r="105" spans="1:1">
      <c r="A105" s="15" t="s">
        <v>105</v>
      </c>
    </row>
    <row r="106" spans="1:1">
      <c r="A106" s="15" t="s">
        <v>77</v>
      </c>
    </row>
    <row r="107" spans="1:1">
      <c r="A107" s="15" t="s">
        <v>63</v>
      </c>
    </row>
    <row r="108" spans="1:1">
      <c r="A108" s="15" t="s">
        <v>83</v>
      </c>
    </row>
    <row r="109" spans="1:1">
      <c r="A109" s="15" t="s">
        <v>134</v>
      </c>
    </row>
    <row r="110" spans="1:1">
      <c r="A110" s="15" t="s">
        <v>116</v>
      </c>
    </row>
    <row r="111" spans="1:1" ht="30">
      <c r="A111" s="15" t="s">
        <v>135</v>
      </c>
    </row>
    <row r="112" spans="1:1">
      <c r="A112" s="15" t="s">
        <v>136</v>
      </c>
    </row>
    <row r="113" spans="1:1">
      <c r="A113" s="15" t="s">
        <v>137</v>
      </c>
    </row>
    <row r="114" spans="1:1">
      <c r="A114" s="15" t="s">
        <v>63</v>
      </c>
    </row>
    <row r="115" spans="1:1">
      <c r="A115" s="15" t="s">
        <v>138</v>
      </c>
    </row>
    <row r="116" spans="1:1">
      <c r="A116" s="15" t="s">
        <v>120</v>
      </c>
    </row>
    <row r="117" spans="1:1">
      <c r="A117" s="15" t="s">
        <v>116</v>
      </c>
    </row>
    <row r="118" spans="1:1">
      <c r="A118" s="15" t="s">
        <v>139</v>
      </c>
    </row>
    <row r="119" spans="1:1">
      <c r="A119" s="15" t="s">
        <v>63</v>
      </c>
    </row>
    <row r="120" spans="1:1">
      <c r="A120" s="15" t="s">
        <v>100</v>
      </c>
    </row>
    <row r="121" spans="1:1">
      <c r="A121" s="15" t="s">
        <v>121</v>
      </c>
    </row>
    <row r="122" spans="1:1" ht="30">
      <c r="A122" s="15" t="s">
        <v>103</v>
      </c>
    </row>
    <row r="123" spans="1:1">
      <c r="A123" s="15" t="s">
        <v>63</v>
      </c>
    </row>
    <row r="124" spans="1:1">
      <c r="A124" s="15" t="s">
        <v>97</v>
      </c>
    </row>
    <row r="125" spans="1:1">
      <c r="A125" s="15" t="s">
        <v>140</v>
      </c>
    </row>
    <row r="126" spans="1:1">
      <c r="A126" s="15" t="s">
        <v>83</v>
      </c>
    </row>
    <row r="127" spans="1:1">
      <c r="A127" s="15" t="s">
        <v>108</v>
      </c>
    </row>
    <row r="128" spans="1:1">
      <c r="A128" s="15" t="s">
        <v>141</v>
      </c>
    </row>
    <row r="129" spans="1:1">
      <c r="A129" s="15" t="s">
        <v>142</v>
      </c>
    </row>
    <row r="130" spans="1:1">
      <c r="A130" s="15" t="s">
        <v>97</v>
      </c>
    </row>
    <row r="131" spans="1:1">
      <c r="A131" s="15" t="s">
        <v>74</v>
      </c>
    </row>
    <row r="132" spans="1:1">
      <c r="A132" s="15" t="s">
        <v>143</v>
      </c>
    </row>
    <row r="133" spans="1:1">
      <c r="A133" s="15" t="s">
        <v>92</v>
      </c>
    </row>
    <row r="134" spans="1:1">
      <c r="A134" s="15" t="s">
        <v>77</v>
      </c>
    </row>
    <row r="135" spans="1:1">
      <c r="A135" s="15" t="s">
        <v>106</v>
      </c>
    </row>
    <row r="136" spans="1:1">
      <c r="A136" s="15" t="s">
        <v>132</v>
      </c>
    </row>
    <row r="137" spans="1:1">
      <c r="A137" s="15" t="s">
        <v>144</v>
      </c>
    </row>
    <row r="138" spans="1:1">
      <c r="A138" s="15" t="s">
        <v>145</v>
      </c>
    </row>
    <row r="139" spans="1:1">
      <c r="A139" s="15" t="s">
        <v>146</v>
      </c>
    </row>
    <row r="140" spans="1:1">
      <c r="A140" s="15" t="s">
        <v>102</v>
      </c>
    </row>
    <row r="141" spans="1:1">
      <c r="A141" s="15" t="s">
        <v>147</v>
      </c>
    </row>
    <row r="142" spans="1:1" ht="45">
      <c r="A142" s="15" t="s">
        <v>148</v>
      </c>
    </row>
    <row r="143" spans="1:1">
      <c r="A143" s="15" t="s">
        <v>149</v>
      </c>
    </row>
    <row r="144" spans="1:1">
      <c r="A144" s="15" t="s">
        <v>100</v>
      </c>
    </row>
    <row r="145" spans="1:1">
      <c r="A145" s="15" t="s">
        <v>126</v>
      </c>
    </row>
    <row r="146" spans="1:1">
      <c r="A146" s="15" t="s">
        <v>88</v>
      </c>
    </row>
    <row r="147" spans="1:1">
      <c r="A147" s="15" t="s">
        <v>150</v>
      </c>
    </row>
    <row r="148" spans="1:1" ht="30">
      <c r="A148" s="15" t="s">
        <v>91</v>
      </c>
    </row>
    <row r="149" spans="1:1">
      <c r="A149" s="15" t="s">
        <v>77</v>
      </c>
    </row>
    <row r="150" spans="1:1">
      <c r="A150" s="15" t="s">
        <v>63</v>
      </c>
    </row>
    <row r="151" spans="1:1">
      <c r="A151" s="15" t="s">
        <v>97</v>
      </c>
    </row>
    <row r="152" spans="1:1">
      <c r="A152" s="15" t="s">
        <v>151</v>
      </c>
    </row>
    <row r="153" spans="1:1">
      <c r="A153" s="15" t="s">
        <v>68</v>
      </c>
    </row>
    <row r="154" spans="1:1">
      <c r="A154" s="15" t="s">
        <v>152</v>
      </c>
    </row>
    <row r="155" spans="1:1">
      <c r="A155" s="15" t="s">
        <v>63</v>
      </c>
    </row>
    <row r="156" spans="1:1">
      <c r="A156" s="15" t="s">
        <v>125</v>
      </c>
    </row>
    <row r="157" spans="1:1">
      <c r="A157" s="15" t="s">
        <v>99</v>
      </c>
    </row>
    <row r="158" spans="1:1" ht="30">
      <c r="A158" s="15" t="s">
        <v>81</v>
      </c>
    </row>
    <row r="159" spans="1:1">
      <c r="A159" s="15" t="s">
        <v>153</v>
      </c>
    </row>
    <row r="160" spans="1:1">
      <c r="A160" s="15" t="s">
        <v>89</v>
      </c>
    </row>
    <row r="161" spans="1:1">
      <c r="A161" s="15" t="s">
        <v>154</v>
      </c>
    </row>
    <row r="162" spans="1:1">
      <c r="A162" s="15" t="s">
        <v>141</v>
      </c>
    </row>
    <row r="163" spans="1:1">
      <c r="A163" s="15" t="s">
        <v>155</v>
      </c>
    </row>
    <row r="164" spans="1:1">
      <c r="A164" s="15" t="s">
        <v>134</v>
      </c>
    </row>
    <row r="165" spans="1:1">
      <c r="A165" s="15" t="s">
        <v>156</v>
      </c>
    </row>
    <row r="166" spans="1:1">
      <c r="A166" s="15" t="s">
        <v>157</v>
      </c>
    </row>
    <row r="167" spans="1:1">
      <c r="A167" s="15" t="s">
        <v>158</v>
      </c>
    </row>
    <row r="168" spans="1:1">
      <c r="A168" s="15" t="s">
        <v>77</v>
      </c>
    </row>
    <row r="169" spans="1:1">
      <c r="A169" s="15" t="s">
        <v>77</v>
      </c>
    </row>
    <row r="170" spans="1:1">
      <c r="A170" s="15" t="s">
        <v>159</v>
      </c>
    </row>
    <row r="171" spans="1:1">
      <c r="A171" s="15" t="s">
        <v>98</v>
      </c>
    </row>
    <row r="172" spans="1:1">
      <c r="A172" s="15" t="s">
        <v>100</v>
      </c>
    </row>
    <row r="173" spans="1:1">
      <c r="A173" s="15" t="s">
        <v>89</v>
      </c>
    </row>
    <row r="174" spans="1:1">
      <c r="A174" s="15" t="s">
        <v>121</v>
      </c>
    </row>
    <row r="175" spans="1:1">
      <c r="A175" s="15" t="s">
        <v>77</v>
      </c>
    </row>
    <row r="176" spans="1:1">
      <c r="A176" s="15" t="s">
        <v>160</v>
      </c>
    </row>
    <row r="177" spans="1:1">
      <c r="A177" s="15" t="s">
        <v>119</v>
      </c>
    </row>
    <row r="178" spans="1:1">
      <c r="A178" s="15" t="s">
        <v>161</v>
      </c>
    </row>
    <row r="179" spans="1:1">
      <c r="A179" s="15" t="s">
        <v>120</v>
      </c>
    </row>
    <row r="180" spans="1:1" ht="30">
      <c r="A180" s="15" t="s">
        <v>162</v>
      </c>
    </row>
    <row r="181" spans="1:1">
      <c r="A181" s="15" t="s">
        <v>89</v>
      </c>
    </row>
    <row r="182" spans="1:1">
      <c r="A182" s="15" t="s">
        <v>163</v>
      </c>
    </row>
    <row r="183" spans="1:1">
      <c r="A183" s="15" t="s">
        <v>97</v>
      </c>
    </row>
    <row r="184" spans="1:1" ht="30">
      <c r="A184" s="15" t="s">
        <v>81</v>
      </c>
    </row>
    <row r="185" spans="1:1">
      <c r="A185" s="15" t="s">
        <v>164</v>
      </c>
    </row>
    <row r="186" spans="1:1">
      <c r="A186" s="15" t="s">
        <v>97</v>
      </c>
    </row>
    <row r="187" spans="1:1">
      <c r="A187" s="15" t="s">
        <v>80</v>
      </c>
    </row>
    <row r="188" spans="1:1">
      <c r="A188" s="15" t="s">
        <v>137</v>
      </c>
    </row>
    <row r="189" spans="1:1">
      <c r="A189" s="15" t="s">
        <v>165</v>
      </c>
    </row>
    <row r="190" spans="1:1" ht="30">
      <c r="A190" s="15" t="s">
        <v>128</v>
      </c>
    </row>
    <row r="191" spans="1:1">
      <c r="A191" s="15" t="s">
        <v>160</v>
      </c>
    </row>
    <row r="192" spans="1:1">
      <c r="A192" s="15" t="s">
        <v>116</v>
      </c>
    </row>
    <row r="193" spans="1:1">
      <c r="A193" s="15" t="s">
        <v>166</v>
      </c>
    </row>
    <row r="194" spans="1:1">
      <c r="A194" s="15" t="s">
        <v>63</v>
      </c>
    </row>
    <row r="195" spans="1:1">
      <c r="A195" s="15" t="s">
        <v>157</v>
      </c>
    </row>
    <row r="196" spans="1:1">
      <c r="A196" s="15" t="s">
        <v>153</v>
      </c>
    </row>
    <row r="197" spans="1:1">
      <c r="A197" s="15" t="s">
        <v>142</v>
      </c>
    </row>
    <row r="198" spans="1:1">
      <c r="A198" s="15" t="s">
        <v>167</v>
      </c>
    </row>
    <row r="199" spans="1:1">
      <c r="A199" s="15" t="s">
        <v>168</v>
      </c>
    </row>
    <row r="200" spans="1:1">
      <c r="A200" s="15" t="s">
        <v>71</v>
      </c>
    </row>
    <row r="201" spans="1:1">
      <c r="A201" s="15" t="s">
        <v>167</v>
      </c>
    </row>
    <row r="202" spans="1:1">
      <c r="A202" s="15" t="s">
        <v>102</v>
      </c>
    </row>
    <row r="203" spans="1:1" ht="75">
      <c r="A203" s="15" t="s">
        <v>169</v>
      </c>
    </row>
    <row r="204" spans="1:1">
      <c r="A204" s="15" t="s">
        <v>170</v>
      </c>
    </row>
    <row r="205" spans="1:1">
      <c r="A205" s="15" t="s">
        <v>100</v>
      </c>
    </row>
    <row r="206" spans="1:1">
      <c r="A206" s="15" t="s">
        <v>171</v>
      </c>
    </row>
    <row r="207" spans="1:1" ht="45">
      <c r="A207" s="15" t="s">
        <v>113</v>
      </c>
    </row>
    <row r="208" spans="1:1">
      <c r="A208" s="15" t="s">
        <v>172</v>
      </c>
    </row>
    <row r="209" spans="1:1">
      <c r="A209" s="15" t="s">
        <v>173</v>
      </c>
    </row>
    <row r="210" spans="1:1">
      <c r="A210" s="15" t="s">
        <v>174</v>
      </c>
    </row>
    <row r="211" spans="1:1">
      <c r="A211" s="15" t="s">
        <v>175</v>
      </c>
    </row>
    <row r="212" spans="1:1">
      <c r="A212" s="15" t="s">
        <v>76</v>
      </c>
    </row>
    <row r="213" spans="1:1">
      <c r="A213" s="15" t="s">
        <v>176</v>
      </c>
    </row>
    <row r="214" spans="1:1">
      <c r="A214" s="15" t="s">
        <v>63</v>
      </c>
    </row>
    <row r="215" spans="1:1">
      <c r="A215" s="15" t="s">
        <v>177</v>
      </c>
    </row>
    <row r="216" spans="1:1">
      <c r="A216" s="15" t="s">
        <v>157</v>
      </c>
    </row>
    <row r="217" spans="1:1">
      <c r="A217" s="15" t="s">
        <v>178</v>
      </c>
    </row>
    <row r="218" spans="1:1">
      <c r="A218" s="15" t="s">
        <v>123</v>
      </c>
    </row>
    <row r="219" spans="1:1">
      <c r="A219" s="15" t="s">
        <v>63</v>
      </c>
    </row>
    <row r="220" spans="1:1">
      <c r="A220" s="15" t="s">
        <v>63</v>
      </c>
    </row>
    <row r="221" spans="1:1">
      <c r="A221" s="15" t="s">
        <v>83</v>
      </c>
    </row>
    <row r="222" spans="1:1">
      <c r="A222" s="15" t="s">
        <v>118</v>
      </c>
    </row>
    <row r="223" spans="1:1">
      <c r="A223" s="15" t="s">
        <v>63</v>
      </c>
    </row>
    <row r="224" spans="1:1">
      <c r="A224" s="15" t="s">
        <v>100</v>
      </c>
    </row>
    <row r="225" spans="1:1">
      <c r="A225" s="15" t="s">
        <v>77</v>
      </c>
    </row>
    <row r="226" spans="1:1" ht="30">
      <c r="A226" s="15" t="s">
        <v>95</v>
      </c>
    </row>
    <row r="227" spans="1:1">
      <c r="A227" s="15" t="s">
        <v>153</v>
      </c>
    </row>
    <row r="228" spans="1:1">
      <c r="A228" s="15" t="s">
        <v>159</v>
      </c>
    </row>
    <row r="229" spans="1:1">
      <c r="A229" s="15" t="s">
        <v>123</v>
      </c>
    </row>
    <row r="230" spans="1:1">
      <c r="A230" s="15" t="s">
        <v>71</v>
      </c>
    </row>
    <row r="231" spans="1:1">
      <c r="A231" s="15" t="s">
        <v>76</v>
      </c>
    </row>
    <row r="232" spans="1:1">
      <c r="A232" s="15" t="s">
        <v>63</v>
      </c>
    </row>
    <row r="233" spans="1:1">
      <c r="A233" s="15" t="s">
        <v>179</v>
      </c>
    </row>
    <row r="234" spans="1:1">
      <c r="A234" s="15" t="s">
        <v>63</v>
      </c>
    </row>
    <row r="235" spans="1:1">
      <c r="A235" s="15" t="s">
        <v>63</v>
      </c>
    </row>
    <row r="236" spans="1:1">
      <c r="A236" s="15" t="s">
        <v>132</v>
      </c>
    </row>
    <row r="237" spans="1:1" ht="45">
      <c r="A237" s="15" t="s">
        <v>113</v>
      </c>
    </row>
    <row r="238" spans="1:1">
      <c r="A238" s="15" t="s">
        <v>63</v>
      </c>
    </row>
    <row r="239" spans="1:1">
      <c r="A239" s="15" t="s">
        <v>125</v>
      </c>
    </row>
    <row r="240" spans="1:1">
      <c r="A240" s="15" t="s">
        <v>77</v>
      </c>
    </row>
    <row r="241" spans="1:1" ht="30">
      <c r="A241" s="15" t="s">
        <v>81</v>
      </c>
    </row>
    <row r="242" spans="1:1">
      <c r="A242" s="15" t="s">
        <v>180</v>
      </c>
    </row>
    <row r="243" spans="1:1">
      <c r="A243" s="15" t="s">
        <v>63</v>
      </c>
    </row>
    <row r="244" spans="1:1">
      <c r="A244" s="15" t="s">
        <v>181</v>
      </c>
    </row>
    <row r="245" spans="1:1">
      <c r="A245" s="15" t="s">
        <v>116</v>
      </c>
    </row>
    <row r="246" spans="1:1">
      <c r="A246" s="15" t="s">
        <v>147</v>
      </c>
    </row>
    <row r="247" spans="1:1">
      <c r="A247" s="15" t="s">
        <v>182</v>
      </c>
    </row>
    <row r="248" spans="1:1">
      <c r="A248" s="15" t="s">
        <v>183</v>
      </c>
    </row>
    <row r="249" spans="1:1">
      <c r="A249" s="15" t="s">
        <v>77</v>
      </c>
    </row>
    <row r="250" spans="1:1">
      <c r="A250" s="15" t="s">
        <v>77</v>
      </c>
    </row>
    <row r="251" spans="1:1">
      <c r="A251" s="15" t="s">
        <v>184</v>
      </c>
    </row>
    <row r="252" spans="1:1">
      <c r="A252" s="15" t="s">
        <v>71</v>
      </c>
    </row>
    <row r="253" spans="1:1">
      <c r="A253" s="15" t="s">
        <v>130</v>
      </c>
    </row>
    <row r="254" spans="1:1">
      <c r="A254" s="15" t="s">
        <v>93</v>
      </c>
    </row>
    <row r="255" spans="1:1">
      <c r="A255" s="15" t="s">
        <v>123</v>
      </c>
    </row>
    <row r="256" spans="1:1">
      <c r="A256" s="15" t="s">
        <v>185</v>
      </c>
    </row>
    <row r="257" spans="1:1">
      <c r="A257" s="15" t="s">
        <v>186</v>
      </c>
    </row>
    <row r="258" spans="1:1" ht="30">
      <c r="A258" s="15" t="s">
        <v>187</v>
      </c>
    </row>
    <row r="259" spans="1:1">
      <c r="A259" s="15" t="s">
        <v>139</v>
      </c>
    </row>
    <row r="260" spans="1:1">
      <c r="A260" s="15" t="s">
        <v>144</v>
      </c>
    </row>
    <row r="261" spans="1:1">
      <c r="A261" s="15" t="s">
        <v>63</v>
      </c>
    </row>
    <row r="262" spans="1:1" ht="30">
      <c r="A262" s="15" t="s">
        <v>187</v>
      </c>
    </row>
    <row r="263" spans="1:1">
      <c r="A263" s="15" t="s">
        <v>73</v>
      </c>
    </row>
    <row r="264" spans="1:1">
      <c r="A264" s="15" t="s">
        <v>188</v>
      </c>
    </row>
    <row r="265" spans="1:1">
      <c r="A265" s="15" t="s">
        <v>186</v>
      </c>
    </row>
    <row r="266" spans="1:1">
      <c r="A266" s="15" t="s">
        <v>189</v>
      </c>
    </row>
    <row r="267" spans="1:1">
      <c r="A267" s="15" t="s">
        <v>190</v>
      </c>
    </row>
    <row r="268" spans="1:1">
      <c r="A268" s="15" t="s">
        <v>191</v>
      </c>
    </row>
    <row r="269" spans="1:1">
      <c r="A269" s="15" t="s">
        <v>123</v>
      </c>
    </row>
    <row r="270" spans="1:1">
      <c r="A270" s="15" t="s">
        <v>172</v>
      </c>
    </row>
    <row r="271" spans="1:1">
      <c r="A271" s="15" t="s">
        <v>151</v>
      </c>
    </row>
    <row r="272" spans="1:1" ht="30">
      <c r="A272" s="15" t="s">
        <v>95</v>
      </c>
    </row>
    <row r="273" spans="1:1">
      <c r="A273" s="15" t="s">
        <v>192</v>
      </c>
    </row>
    <row r="274" spans="1:1">
      <c r="A274" s="15" t="s">
        <v>147</v>
      </c>
    </row>
    <row r="275" spans="1:1">
      <c r="A275" s="15" t="s">
        <v>193</v>
      </c>
    </row>
    <row r="276" spans="1:1">
      <c r="A276" s="15" t="s">
        <v>141</v>
      </c>
    </row>
    <row r="277" spans="1:1">
      <c r="A277" s="15" t="s">
        <v>87</v>
      </c>
    </row>
    <row r="278" spans="1:1">
      <c r="A278" s="15" t="s">
        <v>63</v>
      </c>
    </row>
    <row r="279" spans="1:1">
      <c r="A279" s="15" t="s">
        <v>63</v>
      </c>
    </row>
    <row r="280" spans="1:1">
      <c r="A280" s="15" t="s">
        <v>194</v>
      </c>
    </row>
    <row r="281" spans="1:1">
      <c r="A281" s="15" t="s">
        <v>141</v>
      </c>
    </row>
    <row r="282" spans="1:1">
      <c r="A282" s="15" t="s">
        <v>121</v>
      </c>
    </row>
    <row r="283" spans="1:1">
      <c r="A283" s="15" t="s">
        <v>63</v>
      </c>
    </row>
    <row r="284" spans="1:1">
      <c r="A284" s="15" t="s">
        <v>83</v>
      </c>
    </row>
    <row r="285" spans="1:1">
      <c r="A285" s="15" t="s">
        <v>195</v>
      </c>
    </row>
    <row r="286" spans="1:1">
      <c r="A286" s="15" t="s">
        <v>76</v>
      </c>
    </row>
    <row r="287" spans="1:1">
      <c r="A287" s="15" t="s">
        <v>196</v>
      </c>
    </row>
    <row r="288" spans="1:1" ht="30">
      <c r="A288" s="15" t="s">
        <v>197</v>
      </c>
    </row>
    <row r="289" spans="1:1">
      <c r="A289" s="15" t="s">
        <v>116</v>
      </c>
    </row>
    <row r="290" spans="1:1">
      <c r="A290" s="15" t="s">
        <v>153</v>
      </c>
    </row>
    <row r="291" spans="1:1">
      <c r="A291" s="15" t="s">
        <v>74</v>
      </c>
    </row>
    <row r="292" spans="1:1">
      <c r="A292" s="15" t="s">
        <v>132</v>
      </c>
    </row>
    <row r="293" spans="1:1">
      <c r="A293" s="15" t="s">
        <v>198</v>
      </c>
    </row>
    <row r="294" spans="1:1">
      <c r="A294" s="15" t="s">
        <v>77</v>
      </c>
    </row>
    <row r="295" spans="1:1">
      <c r="A295" s="15" t="s">
        <v>199</v>
      </c>
    </row>
    <row r="296" spans="1:1">
      <c r="A296" s="15" t="s">
        <v>126</v>
      </c>
    </row>
    <row r="297" spans="1:1">
      <c r="A297" s="15" t="s">
        <v>200</v>
      </c>
    </row>
    <row r="298" spans="1:1">
      <c r="A298" s="15" t="s">
        <v>201</v>
      </c>
    </row>
    <row r="299" spans="1:1">
      <c r="A299" s="15" t="s">
        <v>93</v>
      </c>
    </row>
    <row r="300" spans="1:1" ht="30">
      <c r="A300" s="15" t="s">
        <v>81</v>
      </c>
    </row>
    <row r="301" spans="1:1">
      <c r="A301" s="15" t="s">
        <v>83</v>
      </c>
    </row>
    <row r="302" spans="1:1">
      <c r="A302" s="15" t="s">
        <v>73</v>
      </c>
    </row>
    <row r="303" spans="1:1">
      <c r="A303" s="15" t="s">
        <v>105</v>
      </c>
    </row>
    <row r="304" spans="1:1">
      <c r="A304" s="15" t="s">
        <v>202</v>
      </c>
    </row>
    <row r="305" spans="1:1">
      <c r="A305" s="15" t="s">
        <v>149</v>
      </c>
    </row>
    <row r="306" spans="1:1">
      <c r="A306" s="15" t="s">
        <v>132</v>
      </c>
    </row>
    <row r="307" spans="1:1">
      <c r="A307" s="15" t="s">
        <v>203</v>
      </c>
    </row>
    <row r="308" spans="1:1">
      <c r="A308" s="15" t="s">
        <v>105</v>
      </c>
    </row>
    <row r="309" spans="1:1" ht="45">
      <c r="A309" s="15" t="s">
        <v>113</v>
      </c>
    </row>
    <row r="310" spans="1:1">
      <c r="A310" s="15" t="s">
        <v>204</v>
      </c>
    </row>
    <row r="311" spans="1:1">
      <c r="A311" s="15" t="s">
        <v>205</v>
      </c>
    </row>
    <row r="312" spans="1:1">
      <c r="A312" s="15" t="s">
        <v>83</v>
      </c>
    </row>
    <row r="313" spans="1:1">
      <c r="A313" s="15" t="s">
        <v>206</v>
      </c>
    </row>
    <row r="314" spans="1:1">
      <c r="A314" s="15" t="s">
        <v>116</v>
      </c>
    </row>
    <row r="315" spans="1:1">
      <c r="A315" s="15" t="s">
        <v>111</v>
      </c>
    </row>
    <row r="316" spans="1:1">
      <c r="A316" s="15" t="s">
        <v>111</v>
      </c>
    </row>
    <row r="317" spans="1:1">
      <c r="A317" s="15" t="s">
        <v>207</v>
      </c>
    </row>
    <row r="318" spans="1:1" ht="30">
      <c r="A318" s="15" t="s">
        <v>208</v>
      </c>
    </row>
    <row r="319" spans="1:1">
      <c r="A319" s="15" t="s">
        <v>178</v>
      </c>
    </row>
    <row r="320" spans="1:1">
      <c r="A320" s="15" t="s">
        <v>116</v>
      </c>
    </row>
    <row r="321" spans="1:1">
      <c r="A321" s="15" t="s">
        <v>63</v>
      </c>
    </row>
    <row r="322" spans="1:1">
      <c r="A322" s="15" t="s">
        <v>105</v>
      </c>
    </row>
    <row r="323" spans="1:1">
      <c r="A323" s="15" t="s">
        <v>74</v>
      </c>
    </row>
    <row r="324" spans="1:1">
      <c r="A324" s="15" t="s">
        <v>121</v>
      </c>
    </row>
    <row r="325" spans="1:1">
      <c r="A325" s="15" t="s">
        <v>141</v>
      </c>
    </row>
    <row r="326" spans="1:1">
      <c r="A326" s="15" t="s">
        <v>209</v>
      </c>
    </row>
    <row r="327" spans="1:1">
      <c r="A327" s="15" t="s">
        <v>210</v>
      </c>
    </row>
    <row r="328" spans="1:1">
      <c r="A328" s="15" t="s">
        <v>211</v>
      </c>
    </row>
    <row r="329" spans="1:1">
      <c r="A329" s="15" t="s">
        <v>212</v>
      </c>
    </row>
    <row r="330" spans="1:1" ht="45">
      <c r="A330" s="15" t="s">
        <v>75</v>
      </c>
    </row>
    <row r="331" spans="1:1">
      <c r="A331" s="15" t="s">
        <v>211</v>
      </c>
    </row>
    <row r="332" spans="1:1">
      <c r="A332" s="15" t="s">
        <v>92</v>
      </c>
    </row>
    <row r="333" spans="1:1">
      <c r="A333" s="15" t="s">
        <v>170</v>
      </c>
    </row>
    <row r="334" spans="1:1">
      <c r="A334" s="15" t="s">
        <v>213</v>
      </c>
    </row>
    <row r="335" spans="1:1">
      <c r="A335" s="15" t="s">
        <v>89</v>
      </c>
    </row>
    <row r="336" spans="1:1">
      <c r="A336" s="15" t="s">
        <v>214</v>
      </c>
    </row>
    <row r="337" spans="1:1">
      <c r="A337" s="15" t="s">
        <v>215</v>
      </c>
    </row>
    <row r="338" spans="1:1">
      <c r="A338" s="15" t="s">
        <v>86</v>
      </c>
    </row>
    <row r="339" spans="1:1">
      <c r="A339" s="15" t="s">
        <v>68</v>
      </c>
    </row>
    <row r="340" spans="1:1">
      <c r="A340" s="15" t="s">
        <v>166</v>
      </c>
    </row>
    <row r="341" spans="1:1">
      <c r="A341" s="15" t="s">
        <v>121</v>
      </c>
    </row>
    <row r="342" spans="1:1">
      <c r="A342" s="15" t="s">
        <v>216</v>
      </c>
    </row>
    <row r="343" spans="1:1">
      <c r="A343" s="15" t="s">
        <v>216</v>
      </c>
    </row>
    <row r="344" spans="1:1">
      <c r="A344" s="15" t="s">
        <v>121</v>
      </c>
    </row>
    <row r="345" spans="1:1">
      <c r="A345" s="15" t="s">
        <v>116</v>
      </c>
    </row>
    <row r="346" spans="1:1">
      <c r="A346" s="15" t="s">
        <v>184</v>
      </c>
    </row>
    <row r="347" spans="1:1">
      <c r="A347" s="15" t="s">
        <v>217</v>
      </c>
    </row>
    <row r="348" spans="1:1">
      <c r="A348" s="15" t="s">
        <v>218</v>
      </c>
    </row>
    <row r="349" spans="1:1">
      <c r="A349" s="15" t="s">
        <v>108</v>
      </c>
    </row>
    <row r="350" spans="1:1">
      <c r="A350" s="15" t="s">
        <v>76</v>
      </c>
    </row>
    <row r="351" spans="1:1" ht="30">
      <c r="A351" s="15" t="s">
        <v>95</v>
      </c>
    </row>
    <row r="352" spans="1:1">
      <c r="A352" s="15" t="s">
        <v>121</v>
      </c>
    </row>
    <row r="353" spans="1:1">
      <c r="A353" s="15" t="s">
        <v>125</v>
      </c>
    </row>
    <row r="354" spans="1:1">
      <c r="A354" s="15" t="s">
        <v>182</v>
      </c>
    </row>
    <row r="355" spans="1:1">
      <c r="A355" s="15" t="s">
        <v>219</v>
      </c>
    </row>
    <row r="356" spans="1:1">
      <c r="A356" s="15" t="s">
        <v>116</v>
      </c>
    </row>
    <row r="357" spans="1:1" ht="30">
      <c r="A357" s="15" t="s">
        <v>81</v>
      </c>
    </row>
    <row r="358" spans="1:1">
      <c r="A358" s="15" t="s">
        <v>100</v>
      </c>
    </row>
    <row r="359" spans="1:1">
      <c r="A359" s="15" t="s">
        <v>89</v>
      </c>
    </row>
    <row r="360" spans="1:1">
      <c r="A360" s="15" t="s">
        <v>121</v>
      </c>
    </row>
    <row r="361" spans="1:1">
      <c r="A361" s="15" t="s">
        <v>97</v>
      </c>
    </row>
    <row r="362" spans="1:1">
      <c r="A362" s="15" t="s">
        <v>100</v>
      </c>
    </row>
    <row r="363" spans="1:1">
      <c r="A363" s="15" t="s">
        <v>220</v>
      </c>
    </row>
    <row r="364" spans="1:1">
      <c r="A364" s="15" t="s">
        <v>151</v>
      </c>
    </row>
    <row r="365" spans="1:1">
      <c r="A365" s="15" t="s">
        <v>221</v>
      </c>
    </row>
    <row r="366" spans="1:1">
      <c r="A366" s="15" t="s">
        <v>105</v>
      </c>
    </row>
    <row r="367" spans="1:1">
      <c r="A367" s="15" t="s">
        <v>222</v>
      </c>
    </row>
    <row r="368" spans="1:1">
      <c r="A368" s="15" t="s">
        <v>223</v>
      </c>
    </row>
    <row r="369" spans="1:1">
      <c r="A369" s="15" t="s">
        <v>121</v>
      </c>
    </row>
    <row r="370" spans="1:1">
      <c r="A370" s="15" t="s">
        <v>71</v>
      </c>
    </row>
    <row r="371" spans="1:1">
      <c r="A371" s="15" t="s">
        <v>77</v>
      </c>
    </row>
    <row r="372" spans="1:1">
      <c r="A372" s="15" t="s">
        <v>172</v>
      </c>
    </row>
    <row r="373" spans="1:1">
      <c r="A373" s="15" t="s">
        <v>63</v>
      </c>
    </row>
    <row r="374" spans="1:1">
      <c r="A374" s="15" t="s">
        <v>224</v>
      </c>
    </row>
    <row r="375" spans="1:1">
      <c r="A375" s="15" t="s">
        <v>63</v>
      </c>
    </row>
    <row r="376" spans="1:1">
      <c r="A376" s="15" t="s">
        <v>105</v>
      </c>
    </row>
    <row r="377" spans="1:1">
      <c r="A377" s="15" t="s">
        <v>125</v>
      </c>
    </row>
    <row r="378" spans="1:1">
      <c r="A378" s="15" t="s">
        <v>225</v>
      </c>
    </row>
    <row r="379" spans="1:1">
      <c r="A379" s="15" t="s">
        <v>226</v>
      </c>
    </row>
    <row r="380" spans="1:1">
      <c r="A380" s="15" t="s">
        <v>125</v>
      </c>
    </row>
    <row r="381" spans="1:1" ht="30">
      <c r="A381" s="15" t="s">
        <v>227</v>
      </c>
    </row>
    <row r="382" spans="1:1">
      <c r="A382" s="15" t="s">
        <v>108</v>
      </c>
    </row>
    <row r="383" spans="1:1">
      <c r="A383" s="15" t="s">
        <v>228</v>
      </c>
    </row>
    <row r="384" spans="1:1">
      <c r="A384" s="15" t="s">
        <v>73</v>
      </c>
    </row>
    <row r="385" spans="1:1">
      <c r="A385" s="15" t="s">
        <v>229</v>
      </c>
    </row>
    <row r="386" spans="1:1">
      <c r="A386" s="15" t="s">
        <v>230</v>
      </c>
    </row>
    <row r="387" spans="1:1">
      <c r="A387" s="15" t="s">
        <v>231</v>
      </c>
    </row>
    <row r="388" spans="1:1" ht="45">
      <c r="A388" s="15" t="s">
        <v>113</v>
      </c>
    </row>
    <row r="389" spans="1:1">
      <c r="A389" s="15" t="s">
        <v>126</v>
      </c>
    </row>
    <row r="390" spans="1:1">
      <c r="A390" s="15" t="s">
        <v>157</v>
      </c>
    </row>
    <row r="391" spans="1:1">
      <c r="A391" s="15" t="s">
        <v>210</v>
      </c>
    </row>
    <row r="392" spans="1:1">
      <c r="A392" s="15" t="s">
        <v>232</v>
      </c>
    </row>
    <row r="393" spans="1:1">
      <c r="A393" s="15" t="s">
        <v>97</v>
      </c>
    </row>
    <row r="394" spans="1:1">
      <c r="A394" s="15" t="s">
        <v>77</v>
      </c>
    </row>
    <row r="395" spans="1:1">
      <c r="A395" s="15" t="s">
        <v>232</v>
      </c>
    </row>
    <row r="396" spans="1:1">
      <c r="A396" s="15" t="s">
        <v>168</v>
      </c>
    </row>
    <row r="397" spans="1:1">
      <c r="A397" s="15" t="s">
        <v>233</v>
      </c>
    </row>
    <row r="398" spans="1:1">
      <c r="A398" s="15" t="s">
        <v>74</v>
      </c>
    </row>
    <row r="399" spans="1:1">
      <c r="A399" s="15" t="s">
        <v>234</v>
      </c>
    </row>
    <row r="400" spans="1:1">
      <c r="A400" s="15" t="s">
        <v>74</v>
      </c>
    </row>
    <row r="401" spans="1:1">
      <c r="A401" s="15" t="s">
        <v>161</v>
      </c>
    </row>
    <row r="402" spans="1:1">
      <c r="A402" s="15" t="s">
        <v>99</v>
      </c>
    </row>
    <row r="403" spans="1:1">
      <c r="A403" s="15" t="s">
        <v>71</v>
      </c>
    </row>
    <row r="404" spans="1:1">
      <c r="A404" s="15" t="s">
        <v>126</v>
      </c>
    </row>
    <row r="405" spans="1:1">
      <c r="A405" s="15" t="s">
        <v>105</v>
      </c>
    </row>
    <row r="406" spans="1:1" ht="60">
      <c r="A406" s="15" t="s">
        <v>69</v>
      </c>
    </row>
    <row r="407" spans="1:1">
      <c r="A407" s="15" t="s">
        <v>121</v>
      </c>
    </row>
    <row r="408" spans="1:1">
      <c r="A408" s="15" t="s">
        <v>235</v>
      </c>
    </row>
    <row r="409" spans="1:1">
      <c r="A409" s="15" t="s">
        <v>77</v>
      </c>
    </row>
    <row r="410" spans="1:1">
      <c r="A410" s="15" t="s">
        <v>116</v>
      </c>
    </row>
    <row r="411" spans="1:1">
      <c r="A411" s="15" t="s">
        <v>63</v>
      </c>
    </row>
    <row r="412" spans="1:1">
      <c r="A412" s="15" t="s">
        <v>183</v>
      </c>
    </row>
    <row r="413" spans="1:1">
      <c r="A413" s="15" t="s">
        <v>71</v>
      </c>
    </row>
    <row r="414" spans="1:1">
      <c r="A414" s="15" t="s">
        <v>63</v>
      </c>
    </row>
    <row r="415" spans="1:1">
      <c r="A415" s="15" t="s">
        <v>186</v>
      </c>
    </row>
    <row r="416" spans="1:1">
      <c r="A416" s="15" t="s">
        <v>236</v>
      </c>
    </row>
    <row r="417" spans="1:1">
      <c r="A417" s="15" t="s">
        <v>237</v>
      </c>
    </row>
    <row r="418" spans="1:1">
      <c r="A418" s="15" t="s">
        <v>77</v>
      </c>
    </row>
    <row r="419" spans="1:1">
      <c r="A419" s="15" t="s">
        <v>238</v>
      </c>
    </row>
    <row r="420" spans="1:1">
      <c r="A420" s="15" t="s">
        <v>114</v>
      </c>
    </row>
    <row r="421" spans="1:1">
      <c r="A421" s="15" t="s">
        <v>239</v>
      </c>
    </row>
    <row r="422" spans="1:1">
      <c r="A422" s="15" t="s">
        <v>77</v>
      </c>
    </row>
    <row r="423" spans="1:1">
      <c r="A423" s="15" t="s">
        <v>240</v>
      </c>
    </row>
    <row r="424" spans="1:1">
      <c r="A424" s="15" t="s">
        <v>105</v>
      </c>
    </row>
    <row r="425" spans="1:1">
      <c r="A425" s="15" t="s">
        <v>149</v>
      </c>
    </row>
    <row r="426" spans="1:1">
      <c r="A426" s="15" t="s">
        <v>83</v>
      </c>
    </row>
    <row r="427" spans="1:1">
      <c r="A427" s="15" t="s">
        <v>111</v>
      </c>
    </row>
    <row r="428" spans="1:1">
      <c r="A428" s="15" t="s">
        <v>241</v>
      </c>
    </row>
    <row r="429" spans="1:1">
      <c r="A429" s="15" t="s">
        <v>242</v>
      </c>
    </row>
    <row r="430" spans="1:1">
      <c r="A430" s="15" t="s">
        <v>88</v>
      </c>
    </row>
    <row r="431" spans="1:1">
      <c r="A431" s="15" t="s">
        <v>120</v>
      </c>
    </row>
    <row r="432" spans="1:1">
      <c r="A432" s="15" t="s">
        <v>243</v>
      </c>
    </row>
    <row r="433" spans="1:1">
      <c r="A433" s="15" t="s">
        <v>120</v>
      </c>
    </row>
    <row r="434" spans="1:1">
      <c r="A434" s="15" t="s">
        <v>104</v>
      </c>
    </row>
    <row r="435" spans="1:1" ht="45">
      <c r="A435" s="15" t="s">
        <v>244</v>
      </c>
    </row>
    <row r="436" spans="1:1">
      <c r="A436" s="15" t="s">
        <v>245</v>
      </c>
    </row>
    <row r="437" spans="1:1">
      <c r="A437" s="15" t="s">
        <v>219</v>
      </c>
    </row>
    <row r="438" spans="1:1">
      <c r="A438" s="15" t="s">
        <v>100</v>
      </c>
    </row>
    <row r="439" spans="1:1">
      <c r="A439" s="15" t="s">
        <v>240</v>
      </c>
    </row>
    <row r="440" spans="1:1">
      <c r="A440" s="15" t="s">
        <v>240</v>
      </c>
    </row>
    <row r="441" spans="1:1">
      <c r="A441" s="15" t="s">
        <v>102</v>
      </c>
    </row>
    <row r="442" spans="1:1" ht="30">
      <c r="A442" s="15" t="s">
        <v>246</v>
      </c>
    </row>
    <row r="443" spans="1:1">
      <c r="A443" s="15" t="s">
        <v>100</v>
      </c>
    </row>
    <row r="444" spans="1:1">
      <c r="A444" s="15" t="s">
        <v>124</v>
      </c>
    </row>
    <row r="445" spans="1:1">
      <c r="A445" s="15" t="s">
        <v>247</v>
      </c>
    </row>
    <row r="446" spans="1:1">
      <c r="A446" s="15" t="s">
        <v>116</v>
      </c>
    </row>
    <row r="447" spans="1:1">
      <c r="A447" s="15" t="s">
        <v>248</v>
      </c>
    </row>
    <row r="448" spans="1:1">
      <c r="A448" s="15" t="s">
        <v>116</v>
      </c>
    </row>
    <row r="449" spans="1:1">
      <c r="A449" s="15" t="s">
        <v>83</v>
      </c>
    </row>
    <row r="450" spans="1:1">
      <c r="A450" s="15" t="s">
        <v>94</v>
      </c>
    </row>
    <row r="451" spans="1:1">
      <c r="A451" s="15" t="s">
        <v>94</v>
      </c>
    </row>
    <row r="452" spans="1:1">
      <c r="A452" s="15" t="s">
        <v>211</v>
      </c>
    </row>
    <row r="453" spans="1:1">
      <c r="A453" s="15" t="s">
        <v>186</v>
      </c>
    </row>
    <row r="454" spans="1:1">
      <c r="A454" s="15" t="s">
        <v>186</v>
      </c>
    </row>
    <row r="455" spans="1:1">
      <c r="A455" s="15" t="s">
        <v>224</v>
      </c>
    </row>
    <row r="456" spans="1:1">
      <c r="A456" s="15" t="s">
        <v>116</v>
      </c>
    </row>
    <row r="457" spans="1:1">
      <c r="A457" s="15" t="s">
        <v>157</v>
      </c>
    </row>
    <row r="458" spans="1:1">
      <c r="A458" s="15" t="s">
        <v>71</v>
      </c>
    </row>
    <row r="459" spans="1:1">
      <c r="A459" s="15" t="s">
        <v>249</v>
      </c>
    </row>
    <row r="460" spans="1:1">
      <c r="A460" s="15" t="s">
        <v>92</v>
      </c>
    </row>
    <row r="461" spans="1:1">
      <c r="A461" s="15" t="s">
        <v>232</v>
      </c>
    </row>
    <row r="462" spans="1:1" ht="30">
      <c r="A462" s="15" t="s">
        <v>227</v>
      </c>
    </row>
    <row r="463" spans="1:1">
      <c r="A463" s="15" t="s">
        <v>77</v>
      </c>
    </row>
    <row r="464" spans="1:1">
      <c r="A464" s="15" t="s">
        <v>211</v>
      </c>
    </row>
    <row r="465" spans="1:1">
      <c r="A465" s="15" t="s">
        <v>84</v>
      </c>
    </row>
    <row r="466" spans="1:1">
      <c r="A466" s="15" t="s">
        <v>250</v>
      </c>
    </row>
    <row r="467" spans="1:1">
      <c r="A467" s="15" t="s">
        <v>251</v>
      </c>
    </row>
    <row r="468" spans="1:1">
      <c r="A468" s="15" t="s">
        <v>63</v>
      </c>
    </row>
    <row r="469" spans="1:1">
      <c r="A469" s="15" t="s">
        <v>68</v>
      </c>
    </row>
    <row r="470" spans="1:1">
      <c r="A470" s="15" t="s">
        <v>108</v>
      </c>
    </row>
    <row r="471" spans="1:1">
      <c r="A471" s="15" t="s">
        <v>83</v>
      </c>
    </row>
    <row r="472" spans="1:1">
      <c r="A472" s="15" t="s">
        <v>63</v>
      </c>
    </row>
    <row r="473" spans="1:1">
      <c r="A473" s="15" t="s">
        <v>71</v>
      </c>
    </row>
    <row r="474" spans="1:1">
      <c r="A474" s="15" t="s">
        <v>63</v>
      </c>
    </row>
    <row r="475" spans="1:1">
      <c r="A475" s="15" t="s">
        <v>252</v>
      </c>
    </row>
    <row r="476" spans="1:1">
      <c r="A476" s="15" t="s">
        <v>253</v>
      </c>
    </row>
    <row r="477" spans="1:1">
      <c r="A477" s="15" t="s">
        <v>254</v>
      </c>
    </row>
    <row r="478" spans="1:1">
      <c r="A478" s="15" t="s">
        <v>84</v>
      </c>
    </row>
    <row r="479" spans="1:1">
      <c r="A479" s="15" t="s">
        <v>125</v>
      </c>
    </row>
    <row r="480" spans="1:1">
      <c r="A480" s="15" t="s">
        <v>255</v>
      </c>
    </row>
    <row r="481" spans="1:1">
      <c r="A481" s="15" t="s">
        <v>159</v>
      </c>
    </row>
    <row r="482" spans="1:1" ht="30">
      <c r="A482" s="15" t="s">
        <v>256</v>
      </c>
    </row>
    <row r="483" spans="1:1">
      <c r="A483" s="15" t="s">
        <v>116</v>
      </c>
    </row>
    <row r="484" spans="1:1">
      <c r="A484" s="15" t="s">
        <v>250</v>
      </c>
    </row>
    <row r="485" spans="1:1" ht="30">
      <c r="A485" s="15" t="s">
        <v>208</v>
      </c>
    </row>
    <row r="486" spans="1:1">
      <c r="A486" s="15" t="s">
        <v>215</v>
      </c>
    </row>
    <row r="487" spans="1:1">
      <c r="A487" s="15" t="s">
        <v>163</v>
      </c>
    </row>
    <row r="488" spans="1:1">
      <c r="A488" s="15" t="s">
        <v>89</v>
      </c>
    </row>
    <row r="489" spans="1:1">
      <c r="A489" s="15" t="s">
        <v>115</v>
      </c>
    </row>
    <row r="490" spans="1:1">
      <c r="A490" s="15" t="s">
        <v>190</v>
      </c>
    </row>
    <row r="491" spans="1:1" ht="30">
      <c r="A491" s="15" t="s">
        <v>187</v>
      </c>
    </row>
    <row r="492" spans="1:1">
      <c r="A492" s="15" t="s">
        <v>73</v>
      </c>
    </row>
    <row r="493" spans="1:1">
      <c r="A493" s="15" t="s">
        <v>257</v>
      </c>
    </row>
    <row r="494" spans="1:1">
      <c r="A494" s="15" t="s">
        <v>83</v>
      </c>
    </row>
    <row r="495" spans="1:1">
      <c r="A495" s="15" t="s">
        <v>118</v>
      </c>
    </row>
    <row r="496" spans="1:1">
      <c r="A496" s="15" t="s">
        <v>116</v>
      </c>
    </row>
    <row r="497" spans="1:1">
      <c r="A497" s="15" t="s">
        <v>77</v>
      </c>
    </row>
    <row r="498" spans="1:1">
      <c r="A498" s="15" t="s">
        <v>63</v>
      </c>
    </row>
    <row r="499" spans="1:1">
      <c r="A499" s="15" t="s">
        <v>240</v>
      </c>
    </row>
    <row r="500" spans="1:1">
      <c r="A500" s="15" t="s">
        <v>116</v>
      </c>
    </row>
    <row r="501" spans="1:1">
      <c r="A501" s="15" t="s">
        <v>258</v>
      </c>
    </row>
    <row r="502" spans="1:1">
      <c r="A502" s="15"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2"/>
  <sheetViews>
    <sheetView zoomScale="80" zoomScaleNormal="80" workbookViewId="0">
      <selection activeCell="E12" sqref="E12"/>
    </sheetView>
  </sheetViews>
  <sheetFormatPr defaultColWidth="10.75" defaultRowHeight="15.95" customHeight="1"/>
  <cols>
    <col min="1" max="1" width="10.875" style="65" customWidth="1"/>
    <col min="2" max="2" width="13" style="65" customWidth="1"/>
    <col min="3" max="3" width="7.5" style="65" customWidth="1"/>
    <col min="4" max="4" width="14.125" style="65" customWidth="1"/>
    <col min="5" max="5" width="21.5" style="65" customWidth="1"/>
    <col min="6" max="6" width="5" style="65" customWidth="1"/>
    <col min="7" max="7" width="10.625" style="65" customWidth="1"/>
    <col min="8" max="8" width="10.75" style="65"/>
    <col min="9" max="9" width="15.75" style="65" customWidth="1"/>
    <col min="10" max="10" width="15.25" style="106" customWidth="1"/>
    <col min="11" max="11" width="25.125" style="65" customWidth="1"/>
    <col min="12" max="12" width="15.5" style="65" customWidth="1"/>
    <col min="13" max="13" width="12.625" style="65" customWidth="1"/>
    <col min="14" max="14" width="15.5" style="106" customWidth="1"/>
    <col min="15" max="15" width="12.375" style="65" customWidth="1"/>
    <col min="16" max="16" width="9.625" style="65" customWidth="1"/>
    <col min="17" max="17" width="8.5" style="65" customWidth="1"/>
    <col min="18" max="18" width="9.25" style="65" customWidth="1"/>
    <col min="19" max="19" width="9.875" style="65" customWidth="1"/>
    <col min="20" max="20" width="11.25" style="65" customWidth="1"/>
    <col min="21" max="21" width="22.375" style="65" customWidth="1"/>
    <col min="22" max="22" width="23.75" style="78" customWidth="1"/>
    <col min="23" max="23" width="24.5" style="65" customWidth="1"/>
    <col min="24" max="24" width="35.75" style="65" customWidth="1"/>
    <col min="25" max="25" width="28.75" style="65" customWidth="1"/>
    <col min="26" max="26" width="31.25" style="65" customWidth="1"/>
    <col min="27" max="27" width="25.25" style="65" customWidth="1"/>
    <col min="28" max="28" width="35.5" style="65" customWidth="1"/>
    <col min="29" max="29" width="10.75" style="65"/>
    <col min="30" max="30" width="31.75" style="65" customWidth="1"/>
    <col min="31" max="31" width="28.5" style="65" customWidth="1"/>
    <col min="32" max="32" width="25.25" style="65" customWidth="1"/>
    <col min="33" max="33" width="26" style="65" customWidth="1"/>
    <col min="34" max="35" width="10.75" style="65"/>
    <col min="36" max="36" width="24.25" style="65" customWidth="1"/>
    <col min="37" max="37" width="26" style="65" customWidth="1"/>
    <col min="38" max="38" width="37" style="65" customWidth="1"/>
    <col min="39" max="16384" width="10.75" style="65"/>
  </cols>
  <sheetData>
    <row r="1" spans="1:38" ht="60" customHeight="1" thickBot="1">
      <c r="A1" s="64" t="s">
        <v>8</v>
      </c>
      <c r="B1" s="25" t="s">
        <v>0</v>
      </c>
      <c r="C1" s="25" t="s">
        <v>1</v>
      </c>
      <c r="D1" s="25" t="s">
        <v>3</v>
      </c>
      <c r="E1" s="25" t="s">
        <v>2</v>
      </c>
      <c r="F1" s="25" t="s">
        <v>6</v>
      </c>
      <c r="G1" s="25" t="s">
        <v>4</v>
      </c>
      <c r="H1" s="25" t="s">
        <v>9</v>
      </c>
      <c r="I1" s="25" t="s">
        <v>10</v>
      </c>
      <c r="J1" s="104" t="s">
        <v>11</v>
      </c>
      <c r="K1" s="26" t="s">
        <v>13</v>
      </c>
      <c r="L1" s="26" t="s">
        <v>14</v>
      </c>
      <c r="M1" s="26" t="s">
        <v>15</v>
      </c>
      <c r="N1" s="107" t="s">
        <v>16</v>
      </c>
      <c r="O1" s="26" t="s">
        <v>17</v>
      </c>
      <c r="P1" s="25" t="s">
        <v>18</v>
      </c>
      <c r="Q1" s="25" t="s">
        <v>19</v>
      </c>
      <c r="R1" s="25" t="s">
        <v>20</v>
      </c>
      <c r="S1" s="25" t="s">
        <v>744</v>
      </c>
      <c r="T1" s="25" t="s">
        <v>745</v>
      </c>
      <c r="U1" s="75" t="s">
        <v>22</v>
      </c>
      <c r="V1" s="76" t="s">
        <v>23</v>
      </c>
      <c r="W1" s="25" t="s">
        <v>24</v>
      </c>
      <c r="X1" s="25" t="s">
        <v>25</v>
      </c>
      <c r="Y1" s="25" t="s">
        <v>26</v>
      </c>
      <c r="Z1" s="25" t="s">
        <v>27</v>
      </c>
      <c r="AA1" s="25" t="s">
        <v>28</v>
      </c>
      <c r="AB1" s="25" t="s">
        <v>29</v>
      </c>
      <c r="AD1" s="53"/>
      <c r="AE1" s="53"/>
      <c r="AF1" s="55" t="s">
        <v>742</v>
      </c>
      <c r="AG1" s="55">
        <v>210</v>
      </c>
    </row>
    <row r="2" spans="1:38" s="13" customFormat="1" ht="15.95" customHeight="1">
      <c r="A2" s="58" t="s">
        <v>577</v>
      </c>
      <c r="B2" s="59" t="s">
        <v>565</v>
      </c>
      <c r="C2" s="60" t="s">
        <v>259</v>
      </c>
      <c r="D2" s="59" t="s">
        <v>260</v>
      </c>
      <c r="E2" s="60" t="s">
        <v>261</v>
      </c>
      <c r="F2" s="61" t="s">
        <v>7</v>
      </c>
      <c r="G2" s="61" t="s">
        <v>746</v>
      </c>
      <c r="H2" s="61" t="s">
        <v>12</v>
      </c>
      <c r="I2" s="30" t="s">
        <v>757</v>
      </c>
      <c r="J2" s="105">
        <v>43921</v>
      </c>
      <c r="K2" s="30" t="s">
        <v>905</v>
      </c>
      <c r="L2" s="30" t="s">
        <v>946</v>
      </c>
      <c r="M2" s="30">
        <v>54</v>
      </c>
      <c r="N2" s="105">
        <v>42139</v>
      </c>
      <c r="O2" s="22" t="s">
        <v>936</v>
      </c>
      <c r="P2" s="30" t="s">
        <v>758</v>
      </c>
      <c r="Q2" s="30" t="s">
        <v>757</v>
      </c>
      <c r="R2" s="30" t="s">
        <v>758</v>
      </c>
      <c r="S2" s="30" t="s">
        <v>758</v>
      </c>
      <c r="T2" s="30" t="s">
        <v>937</v>
      </c>
      <c r="U2" s="30"/>
      <c r="V2" s="92" t="s">
        <v>757</v>
      </c>
      <c r="W2" s="63"/>
      <c r="X2" s="62"/>
      <c r="Y2" s="62"/>
      <c r="Z2" s="66"/>
      <c r="AA2" s="62"/>
      <c r="AB2" s="62"/>
      <c r="AD2" s="67"/>
      <c r="AE2" s="68" t="s">
        <v>734</v>
      </c>
      <c r="AF2" s="68"/>
      <c r="AG2" s="69"/>
      <c r="AJ2" s="97" t="s">
        <v>30</v>
      </c>
      <c r="AK2" s="98"/>
      <c r="AL2" s="99"/>
    </row>
    <row r="3" spans="1:38" s="13" customFormat="1" ht="15.95" customHeight="1" thickBot="1">
      <c r="A3" s="56" t="s">
        <v>577</v>
      </c>
      <c r="B3" s="16" t="s">
        <v>565</v>
      </c>
      <c r="C3" s="57" t="s">
        <v>262</v>
      </c>
      <c r="D3" s="16" t="s">
        <v>263</v>
      </c>
      <c r="E3" s="57" t="s">
        <v>264</v>
      </c>
      <c r="F3" s="1" t="s">
        <v>7</v>
      </c>
      <c r="G3" s="1" t="s">
        <v>746</v>
      </c>
      <c r="H3" s="1" t="s">
        <v>12</v>
      </c>
      <c r="I3" s="30" t="s">
        <v>758</v>
      </c>
      <c r="J3" s="105">
        <v>43921</v>
      </c>
      <c r="K3" s="30" t="s">
        <v>755</v>
      </c>
      <c r="L3" s="22" t="s">
        <v>938</v>
      </c>
      <c r="M3" s="30">
        <v>185</v>
      </c>
      <c r="N3" s="105">
        <v>44011</v>
      </c>
      <c r="O3" s="22" t="s">
        <v>817</v>
      </c>
      <c r="P3" s="30" t="s">
        <v>758</v>
      </c>
      <c r="Q3" s="30" t="s">
        <v>757</v>
      </c>
      <c r="R3" s="30" t="s">
        <v>758</v>
      </c>
      <c r="S3" s="30" t="s">
        <v>758</v>
      </c>
      <c r="T3" s="30" t="s">
        <v>937</v>
      </c>
      <c r="U3" s="30"/>
      <c r="V3" s="92" t="s">
        <v>757</v>
      </c>
      <c r="W3" s="32"/>
      <c r="X3" s="30"/>
      <c r="Y3" s="30"/>
      <c r="Z3" s="70"/>
      <c r="AA3" s="30"/>
      <c r="AB3" s="30"/>
      <c r="AD3" s="71"/>
      <c r="AE3" s="71"/>
      <c r="AF3" s="65"/>
      <c r="AG3" s="65"/>
      <c r="AJ3" s="7"/>
      <c r="AK3" s="7"/>
      <c r="AL3" s="7"/>
    </row>
    <row r="4" spans="1:38" s="13" customFormat="1" ht="15.95" customHeight="1" thickBot="1">
      <c r="A4" s="56" t="s">
        <v>577</v>
      </c>
      <c r="B4" s="16" t="s">
        <v>565</v>
      </c>
      <c r="C4" s="57" t="s">
        <v>265</v>
      </c>
      <c r="D4" s="16" t="s">
        <v>266</v>
      </c>
      <c r="E4" s="57" t="s">
        <v>267</v>
      </c>
      <c r="F4" s="1" t="s">
        <v>7</v>
      </c>
      <c r="G4" s="1" t="s">
        <v>746</v>
      </c>
      <c r="H4" s="1" t="s">
        <v>12</v>
      </c>
      <c r="I4" s="30" t="s">
        <v>758</v>
      </c>
      <c r="J4" s="105">
        <v>43921</v>
      </c>
      <c r="K4" s="30" t="s">
        <v>755</v>
      </c>
      <c r="L4" s="22" t="s">
        <v>938</v>
      </c>
      <c r="M4" s="30" t="s">
        <v>811</v>
      </c>
      <c r="N4" s="105">
        <v>44011</v>
      </c>
      <c r="O4" s="74" t="s">
        <v>759</v>
      </c>
      <c r="P4" s="30" t="s">
        <v>757</v>
      </c>
      <c r="Q4" s="30" t="s">
        <v>757</v>
      </c>
      <c r="R4" s="30" t="s">
        <v>758</v>
      </c>
      <c r="S4" s="30" t="s">
        <v>758</v>
      </c>
      <c r="T4" s="30" t="s">
        <v>814</v>
      </c>
      <c r="U4" s="30"/>
      <c r="V4" s="92" t="s">
        <v>757</v>
      </c>
      <c r="W4" s="32"/>
      <c r="X4" s="30"/>
      <c r="Y4" s="30"/>
      <c r="Z4" s="70"/>
      <c r="AA4" s="30"/>
      <c r="AB4" s="30"/>
      <c r="AD4" s="45" t="s">
        <v>735</v>
      </c>
      <c r="AE4" s="45" t="s">
        <v>736</v>
      </c>
      <c r="AF4" s="45" t="s">
        <v>737</v>
      </c>
      <c r="AG4" s="45" t="s">
        <v>738</v>
      </c>
      <c r="AJ4" s="72" t="s">
        <v>31</v>
      </c>
      <c r="AK4" s="72" t="s">
        <v>32</v>
      </c>
      <c r="AL4" s="72" t="s">
        <v>33</v>
      </c>
    </row>
    <row r="5" spans="1:38" s="13" customFormat="1" ht="15.95" customHeight="1">
      <c r="A5" s="56" t="s">
        <v>577</v>
      </c>
      <c r="B5" s="16" t="s">
        <v>565</v>
      </c>
      <c r="C5" s="57" t="s">
        <v>268</v>
      </c>
      <c r="D5" s="16" t="s">
        <v>269</v>
      </c>
      <c r="E5" s="57" t="s">
        <v>270</v>
      </c>
      <c r="F5" s="1" t="s">
        <v>7</v>
      </c>
      <c r="G5" s="1" t="s">
        <v>746</v>
      </c>
      <c r="H5" s="1" t="s">
        <v>12</v>
      </c>
      <c r="I5" s="30" t="s">
        <v>758</v>
      </c>
      <c r="J5" s="105">
        <v>43921</v>
      </c>
      <c r="K5" s="30" t="s">
        <v>755</v>
      </c>
      <c r="L5" s="22" t="s">
        <v>938</v>
      </c>
      <c r="M5" s="30">
        <v>29</v>
      </c>
      <c r="N5" s="105">
        <v>44011</v>
      </c>
      <c r="O5" s="74" t="s">
        <v>759</v>
      </c>
      <c r="P5" s="30" t="s">
        <v>757</v>
      </c>
      <c r="Q5" s="30" t="s">
        <v>757</v>
      </c>
      <c r="R5" s="30" t="s">
        <v>758</v>
      </c>
      <c r="S5" s="30" t="s">
        <v>758</v>
      </c>
      <c r="T5" s="30" t="s">
        <v>816</v>
      </c>
      <c r="U5" s="30"/>
      <c r="V5" s="92" t="s">
        <v>757</v>
      </c>
      <c r="W5" s="32"/>
      <c r="X5" s="30"/>
      <c r="Y5" s="30"/>
      <c r="Z5" s="70"/>
      <c r="AA5" s="30"/>
      <c r="AB5" s="30"/>
      <c r="AD5" s="73" t="s">
        <v>35</v>
      </c>
      <c r="AE5" s="47">
        <f>COUNTIF(W:W,AD5)</f>
        <v>0</v>
      </c>
      <c r="AF5" s="48">
        <f>AE5/$AG$1</f>
        <v>0</v>
      </c>
      <c r="AG5" s="49">
        <f>COUNTIFS(Z:Z, "Error accepted", W:W,AD5)/$AE$16</f>
        <v>0</v>
      </c>
      <c r="AJ5" s="8" t="s">
        <v>34</v>
      </c>
      <c r="AK5" s="8" t="s">
        <v>35</v>
      </c>
      <c r="AL5" s="8" t="s">
        <v>36</v>
      </c>
    </row>
    <row r="6" spans="1:38" s="13" customFormat="1" ht="15.95" customHeight="1">
      <c r="A6" s="56" t="s">
        <v>577</v>
      </c>
      <c r="B6" s="16" t="s">
        <v>565</v>
      </c>
      <c r="C6" s="57" t="s">
        <v>271</v>
      </c>
      <c r="D6" s="16" t="s">
        <v>272</v>
      </c>
      <c r="E6" s="57" t="s">
        <v>273</v>
      </c>
      <c r="F6" s="1" t="s">
        <v>7</v>
      </c>
      <c r="G6" s="1" t="s">
        <v>746</v>
      </c>
      <c r="H6" s="1" t="s">
        <v>12</v>
      </c>
      <c r="I6" s="30" t="s">
        <v>758</v>
      </c>
      <c r="J6" s="105">
        <v>43921</v>
      </c>
      <c r="K6" s="30" t="s">
        <v>755</v>
      </c>
      <c r="L6" s="22" t="s">
        <v>938</v>
      </c>
      <c r="M6" s="30" t="s">
        <v>811</v>
      </c>
      <c r="N6" s="105">
        <v>44011</v>
      </c>
      <c r="O6" s="74" t="s">
        <v>759</v>
      </c>
      <c r="P6" s="30" t="s">
        <v>757</v>
      </c>
      <c r="Q6" s="30" t="s">
        <v>757</v>
      </c>
      <c r="R6" s="30" t="s">
        <v>758</v>
      </c>
      <c r="S6" s="30" t="s">
        <v>758</v>
      </c>
      <c r="T6" s="30" t="s">
        <v>814</v>
      </c>
      <c r="U6" s="30"/>
      <c r="V6" s="92" t="s">
        <v>757</v>
      </c>
      <c r="W6" s="32"/>
      <c r="X6" s="30"/>
      <c r="Y6" s="30"/>
      <c r="Z6" s="70"/>
      <c r="AA6" s="30"/>
      <c r="AB6" s="30"/>
      <c r="AD6" s="73" t="s">
        <v>37</v>
      </c>
      <c r="AE6" s="47">
        <f>COUNTIF(W2:W62,AD6)</f>
        <v>0</v>
      </c>
      <c r="AF6" s="48">
        <f>AE6/$AG$1</f>
        <v>0</v>
      </c>
      <c r="AG6" s="49">
        <f t="shared" ref="AG6:AG15" si="0">COUNTIFS(Z:Z, "Error accepted", W:W,AD6)/$AE$16</f>
        <v>0</v>
      </c>
      <c r="AJ6" s="8" t="s">
        <v>34</v>
      </c>
      <c r="AK6" s="9" t="s">
        <v>37</v>
      </c>
      <c r="AL6" s="10" t="s">
        <v>38</v>
      </c>
    </row>
    <row r="7" spans="1:38" s="13" customFormat="1" ht="15.95" customHeight="1">
      <c r="A7" s="56" t="s">
        <v>577</v>
      </c>
      <c r="B7" s="16" t="s">
        <v>565</v>
      </c>
      <c r="C7" s="57" t="s">
        <v>274</v>
      </c>
      <c r="D7" s="16" t="s">
        <v>275</v>
      </c>
      <c r="E7" s="57" t="s">
        <v>276</v>
      </c>
      <c r="F7" s="1" t="s">
        <v>7</v>
      </c>
      <c r="G7" s="1" t="s">
        <v>746</v>
      </c>
      <c r="H7" s="1" t="s">
        <v>12</v>
      </c>
      <c r="I7" s="30" t="s">
        <v>759</v>
      </c>
      <c r="J7" s="105">
        <v>43921</v>
      </c>
      <c r="K7" s="30"/>
      <c r="L7" s="30"/>
      <c r="M7" s="30"/>
      <c r="N7" s="105"/>
      <c r="O7" s="30"/>
      <c r="P7" s="30" t="s">
        <v>758</v>
      </c>
      <c r="Q7" s="30" t="s">
        <v>758</v>
      </c>
      <c r="R7" s="30" t="s">
        <v>758</v>
      </c>
      <c r="S7" s="30" t="s">
        <v>758</v>
      </c>
      <c r="T7" s="30"/>
      <c r="U7" s="30"/>
      <c r="V7" s="92" t="s">
        <v>757</v>
      </c>
      <c r="W7" s="32"/>
      <c r="X7" s="30"/>
      <c r="Y7" s="30"/>
      <c r="Z7" s="70"/>
      <c r="AA7" s="30"/>
      <c r="AB7" s="30"/>
      <c r="AD7" s="73" t="s">
        <v>39</v>
      </c>
      <c r="AE7" s="47">
        <f>COUNTIF(W:W,AD7)</f>
        <v>3</v>
      </c>
      <c r="AF7" s="48">
        <f t="shared" ref="AF7:AF15" si="1">AE7/$AG$1</f>
        <v>1.4285714285714285E-2</v>
      </c>
      <c r="AG7" s="49">
        <f t="shared" si="0"/>
        <v>0</v>
      </c>
      <c r="AJ7" s="8" t="s">
        <v>34</v>
      </c>
      <c r="AK7" s="10" t="s">
        <v>39</v>
      </c>
      <c r="AL7" s="10" t="s">
        <v>40</v>
      </c>
    </row>
    <row r="8" spans="1:38" s="13" customFormat="1" ht="15.95" customHeight="1">
      <c r="A8" s="56" t="s">
        <v>577</v>
      </c>
      <c r="B8" s="16" t="s">
        <v>565</v>
      </c>
      <c r="C8" s="57" t="s">
        <v>277</v>
      </c>
      <c r="D8" s="16" t="s">
        <v>278</v>
      </c>
      <c r="E8" s="57" t="s">
        <v>279</v>
      </c>
      <c r="F8" s="1" t="s">
        <v>7</v>
      </c>
      <c r="G8" s="1" t="s">
        <v>746</v>
      </c>
      <c r="H8" s="1" t="s">
        <v>12</v>
      </c>
      <c r="I8" s="30" t="s">
        <v>759</v>
      </c>
      <c r="J8" s="105">
        <v>43921</v>
      </c>
      <c r="K8" s="30"/>
      <c r="L8" s="30"/>
      <c r="M8" s="30"/>
      <c r="N8" s="105"/>
      <c r="O8" s="30"/>
      <c r="P8" s="30" t="s">
        <v>758</v>
      </c>
      <c r="Q8" s="30" t="s">
        <v>758</v>
      </c>
      <c r="R8" s="30" t="s">
        <v>758</v>
      </c>
      <c r="S8" s="30" t="s">
        <v>758</v>
      </c>
      <c r="T8" s="30"/>
      <c r="U8" s="30"/>
      <c r="V8" s="92" t="s">
        <v>757</v>
      </c>
      <c r="W8" s="32"/>
      <c r="X8" s="30"/>
      <c r="Y8" s="30"/>
      <c r="Z8" s="70"/>
      <c r="AA8" s="30"/>
      <c r="AB8" s="30"/>
      <c r="AD8" s="73" t="s">
        <v>41</v>
      </c>
      <c r="AE8" s="47">
        <f>COUNTIF(W:W,AD8)</f>
        <v>0</v>
      </c>
      <c r="AF8" s="48">
        <f t="shared" si="1"/>
        <v>0</v>
      </c>
      <c r="AG8" s="49">
        <f t="shared" si="0"/>
        <v>0</v>
      </c>
      <c r="AJ8" s="8" t="s">
        <v>34</v>
      </c>
      <c r="AK8" s="10" t="s">
        <v>41</v>
      </c>
      <c r="AL8" s="10" t="s">
        <v>42</v>
      </c>
    </row>
    <row r="9" spans="1:38" s="13" customFormat="1" ht="15.95" customHeight="1">
      <c r="A9" s="56" t="s">
        <v>577</v>
      </c>
      <c r="B9" s="16" t="s">
        <v>566</v>
      </c>
      <c r="C9" s="57" t="s">
        <v>280</v>
      </c>
      <c r="D9" s="16" t="s">
        <v>281</v>
      </c>
      <c r="E9" s="57" t="s">
        <v>282</v>
      </c>
      <c r="F9" s="1" t="s">
        <v>7</v>
      </c>
      <c r="G9" s="1" t="s">
        <v>746</v>
      </c>
      <c r="H9" s="1" t="s">
        <v>12</v>
      </c>
      <c r="I9" s="30" t="s">
        <v>757</v>
      </c>
      <c r="J9" s="105">
        <v>43921</v>
      </c>
      <c r="K9" s="30" t="s">
        <v>755</v>
      </c>
      <c r="L9" s="22" t="s">
        <v>938</v>
      </c>
      <c r="M9" s="30">
        <v>61</v>
      </c>
      <c r="N9" s="105">
        <v>44011</v>
      </c>
      <c r="O9" s="22" t="s">
        <v>819</v>
      </c>
      <c r="P9" s="30" t="s">
        <v>758</v>
      </c>
      <c r="Q9" s="30" t="s">
        <v>757</v>
      </c>
      <c r="R9" s="30" t="s">
        <v>758</v>
      </c>
      <c r="S9" s="30" t="s">
        <v>758</v>
      </c>
      <c r="T9" s="30" t="s">
        <v>937</v>
      </c>
      <c r="U9" s="30"/>
      <c r="V9" s="80" t="s">
        <v>757</v>
      </c>
      <c r="W9" s="32"/>
      <c r="X9" s="30"/>
      <c r="Y9" s="30"/>
      <c r="Z9" s="70"/>
      <c r="AA9" s="30"/>
      <c r="AB9" s="30"/>
      <c r="AD9" s="73" t="s">
        <v>43</v>
      </c>
      <c r="AE9" s="47">
        <f t="shared" ref="AE9:AE15" si="2">COUNTIF(W:W,AD9)</f>
        <v>1</v>
      </c>
      <c r="AF9" s="48">
        <f t="shared" si="1"/>
        <v>4.7619047619047623E-3</v>
      </c>
      <c r="AG9" s="49">
        <f t="shared" si="0"/>
        <v>0</v>
      </c>
      <c r="AJ9" s="8" t="s">
        <v>34</v>
      </c>
      <c r="AK9" s="10" t="s">
        <v>43</v>
      </c>
      <c r="AL9" s="10" t="s">
        <v>44</v>
      </c>
    </row>
    <row r="10" spans="1:38" s="13" customFormat="1" ht="15.95" customHeight="1">
      <c r="A10" s="56" t="s">
        <v>577</v>
      </c>
      <c r="B10" s="57" t="s">
        <v>566</v>
      </c>
      <c r="C10" s="57" t="s">
        <v>283</v>
      </c>
      <c r="D10" s="16" t="s">
        <v>284</v>
      </c>
      <c r="E10" s="57" t="s">
        <v>285</v>
      </c>
      <c r="F10" s="1" t="s">
        <v>7</v>
      </c>
      <c r="G10" s="1" t="s">
        <v>746</v>
      </c>
      <c r="H10" s="1" t="s">
        <v>12</v>
      </c>
      <c r="I10" s="30" t="s">
        <v>757</v>
      </c>
      <c r="J10" s="105">
        <v>43921</v>
      </c>
      <c r="K10" s="30" t="s">
        <v>755</v>
      </c>
      <c r="L10" s="22" t="s">
        <v>938</v>
      </c>
      <c r="M10" s="30">
        <v>61</v>
      </c>
      <c r="N10" s="105">
        <v>44011</v>
      </c>
      <c r="O10" s="22" t="s">
        <v>825</v>
      </c>
      <c r="P10" s="30" t="s">
        <v>758</v>
      </c>
      <c r="Q10" s="30" t="s">
        <v>757</v>
      </c>
      <c r="R10" s="30" t="s">
        <v>758</v>
      </c>
      <c r="S10" s="30" t="s">
        <v>758</v>
      </c>
      <c r="T10" s="30" t="s">
        <v>937</v>
      </c>
      <c r="U10" s="30"/>
      <c r="V10" s="80" t="s">
        <v>757</v>
      </c>
      <c r="W10" s="32"/>
      <c r="X10" s="30"/>
      <c r="Y10" s="30"/>
      <c r="Z10" s="70"/>
      <c r="AA10" s="30"/>
      <c r="AB10" s="30"/>
      <c r="AD10" s="73" t="s">
        <v>45</v>
      </c>
      <c r="AE10" s="47">
        <f t="shared" si="2"/>
        <v>0</v>
      </c>
      <c r="AF10" s="48">
        <f t="shared" si="1"/>
        <v>0</v>
      </c>
      <c r="AG10" s="49">
        <f t="shared" si="0"/>
        <v>0</v>
      </c>
      <c r="AJ10" s="8" t="s">
        <v>34</v>
      </c>
      <c r="AK10" s="10" t="s">
        <v>45</v>
      </c>
      <c r="AL10" s="10" t="s">
        <v>46</v>
      </c>
    </row>
    <row r="11" spans="1:38" s="13" customFormat="1" ht="15.95" customHeight="1">
      <c r="A11" s="56" t="s">
        <v>577</v>
      </c>
      <c r="B11" s="57" t="s">
        <v>566</v>
      </c>
      <c r="C11" s="57" t="s">
        <v>286</v>
      </c>
      <c r="D11" s="16" t="s">
        <v>287</v>
      </c>
      <c r="E11" s="57" t="s">
        <v>288</v>
      </c>
      <c r="F11" s="1" t="s">
        <v>7</v>
      </c>
      <c r="G11" s="1" t="s">
        <v>746</v>
      </c>
      <c r="H11" s="1" t="s">
        <v>12</v>
      </c>
      <c r="I11" s="30" t="s">
        <v>757</v>
      </c>
      <c r="J11" s="105">
        <v>43921</v>
      </c>
      <c r="K11" s="30" t="s">
        <v>755</v>
      </c>
      <c r="L11" s="22" t="s">
        <v>938</v>
      </c>
      <c r="M11" s="30">
        <v>61</v>
      </c>
      <c r="N11" s="105">
        <v>44011</v>
      </c>
      <c r="O11" s="22" t="s">
        <v>825</v>
      </c>
      <c r="P11" s="30" t="s">
        <v>758</v>
      </c>
      <c r="Q11" s="30" t="s">
        <v>757</v>
      </c>
      <c r="R11" s="30" t="s">
        <v>758</v>
      </c>
      <c r="S11" s="30" t="s">
        <v>758</v>
      </c>
      <c r="T11" s="30" t="s">
        <v>937</v>
      </c>
      <c r="U11" s="30"/>
      <c r="V11" s="80" t="s">
        <v>757</v>
      </c>
      <c r="W11" s="32"/>
      <c r="X11" s="30"/>
      <c r="Y11" s="30"/>
      <c r="Z11" s="70"/>
      <c r="AA11" s="30"/>
      <c r="AB11" s="30"/>
      <c r="AD11" s="73" t="s">
        <v>47</v>
      </c>
      <c r="AE11" s="47">
        <f t="shared" si="2"/>
        <v>4</v>
      </c>
      <c r="AF11" s="48">
        <f t="shared" si="1"/>
        <v>1.9047619047619049E-2</v>
      </c>
      <c r="AG11" s="49">
        <f t="shared" si="0"/>
        <v>0</v>
      </c>
      <c r="AJ11" s="8" t="s">
        <v>34</v>
      </c>
      <c r="AK11" s="10" t="s">
        <v>47</v>
      </c>
      <c r="AL11" s="10" t="s">
        <v>48</v>
      </c>
    </row>
    <row r="12" spans="1:38" s="13" customFormat="1" ht="15.95" customHeight="1">
      <c r="A12" s="56" t="s">
        <v>577</v>
      </c>
      <c r="B12" s="57" t="s">
        <v>566</v>
      </c>
      <c r="C12" s="57" t="s">
        <v>289</v>
      </c>
      <c r="D12" s="16" t="s">
        <v>290</v>
      </c>
      <c r="E12" s="57" t="s">
        <v>291</v>
      </c>
      <c r="F12" s="1" t="s">
        <v>7</v>
      </c>
      <c r="G12" s="1" t="s">
        <v>746</v>
      </c>
      <c r="H12" s="1" t="s">
        <v>12</v>
      </c>
      <c r="I12" s="30" t="s">
        <v>757</v>
      </c>
      <c r="J12" s="105">
        <v>43921</v>
      </c>
      <c r="K12" s="30" t="s">
        <v>755</v>
      </c>
      <c r="L12" s="22" t="s">
        <v>938</v>
      </c>
      <c r="M12" s="30">
        <v>61</v>
      </c>
      <c r="N12" s="105">
        <v>44011</v>
      </c>
      <c r="O12" s="22" t="s">
        <v>823</v>
      </c>
      <c r="P12" s="30" t="s">
        <v>758</v>
      </c>
      <c r="Q12" s="30" t="s">
        <v>757</v>
      </c>
      <c r="R12" s="30" t="s">
        <v>758</v>
      </c>
      <c r="S12" s="30" t="s">
        <v>758</v>
      </c>
      <c r="T12" s="30" t="s">
        <v>937</v>
      </c>
      <c r="U12" s="30"/>
      <c r="V12" s="80" t="s">
        <v>757</v>
      </c>
      <c r="W12" s="32"/>
      <c r="X12" s="30"/>
      <c r="Y12" s="30"/>
      <c r="Z12" s="70"/>
      <c r="AA12" s="30"/>
      <c r="AB12" s="30"/>
      <c r="AD12" s="73" t="s">
        <v>50</v>
      </c>
      <c r="AE12" s="47">
        <f t="shared" si="2"/>
        <v>0</v>
      </c>
      <c r="AF12" s="48">
        <f t="shared" si="1"/>
        <v>0</v>
      </c>
      <c r="AG12" s="49">
        <f t="shared" si="0"/>
        <v>0</v>
      </c>
      <c r="AJ12" s="10" t="s">
        <v>49</v>
      </c>
      <c r="AK12" s="10" t="s">
        <v>50</v>
      </c>
      <c r="AL12" s="10" t="s">
        <v>51</v>
      </c>
    </row>
    <row r="13" spans="1:38" s="13" customFormat="1" ht="15.95" customHeight="1">
      <c r="A13" s="56" t="s">
        <v>577</v>
      </c>
      <c r="B13" s="57" t="s">
        <v>566</v>
      </c>
      <c r="C13" s="57" t="s">
        <v>292</v>
      </c>
      <c r="D13" s="16" t="s">
        <v>293</v>
      </c>
      <c r="E13" s="57" t="s">
        <v>294</v>
      </c>
      <c r="F13" s="1" t="s">
        <v>7</v>
      </c>
      <c r="G13" s="1" t="s">
        <v>746</v>
      </c>
      <c r="H13" s="1" t="s">
        <v>12</v>
      </c>
      <c r="I13" s="30" t="s">
        <v>757</v>
      </c>
      <c r="J13" s="105">
        <v>43921</v>
      </c>
      <c r="K13" s="30" t="s">
        <v>755</v>
      </c>
      <c r="L13" s="22" t="s">
        <v>938</v>
      </c>
      <c r="M13" s="30">
        <v>61</v>
      </c>
      <c r="N13" s="105">
        <v>44011</v>
      </c>
      <c r="O13" s="22" t="s">
        <v>827</v>
      </c>
      <c r="P13" s="30" t="s">
        <v>758</v>
      </c>
      <c r="Q13" s="30" t="s">
        <v>757</v>
      </c>
      <c r="R13" s="30" t="s">
        <v>758</v>
      </c>
      <c r="S13" s="30" t="s">
        <v>758</v>
      </c>
      <c r="T13" s="30" t="s">
        <v>937</v>
      </c>
      <c r="U13" s="30"/>
      <c r="V13" s="80" t="s">
        <v>757</v>
      </c>
      <c r="W13" s="32"/>
      <c r="X13" s="30"/>
      <c r="Y13" s="30"/>
      <c r="Z13" s="70"/>
      <c r="AA13" s="30"/>
      <c r="AB13" s="30"/>
      <c r="AD13" s="73" t="s">
        <v>52</v>
      </c>
      <c r="AE13" s="47">
        <f t="shared" si="2"/>
        <v>1</v>
      </c>
      <c r="AF13" s="48">
        <f t="shared" si="1"/>
        <v>4.7619047619047623E-3</v>
      </c>
      <c r="AG13" s="49">
        <f t="shared" si="0"/>
        <v>0</v>
      </c>
      <c r="AJ13" s="10" t="s">
        <v>49</v>
      </c>
      <c r="AK13" s="10" t="s">
        <v>52</v>
      </c>
      <c r="AL13" s="10" t="s">
        <v>53</v>
      </c>
    </row>
    <row r="14" spans="1:38" s="13" customFormat="1" ht="15.95" customHeight="1">
      <c r="A14" s="56" t="s">
        <v>577</v>
      </c>
      <c r="B14" s="57" t="s">
        <v>566</v>
      </c>
      <c r="C14" s="57" t="s">
        <v>295</v>
      </c>
      <c r="D14" s="16" t="s">
        <v>296</v>
      </c>
      <c r="E14" s="57" t="s">
        <v>297</v>
      </c>
      <c r="F14" s="1" t="s">
        <v>7</v>
      </c>
      <c r="G14" s="1" t="s">
        <v>746</v>
      </c>
      <c r="H14" s="1" t="s">
        <v>12</v>
      </c>
      <c r="I14" s="30" t="s">
        <v>757</v>
      </c>
      <c r="J14" s="105">
        <v>43921</v>
      </c>
      <c r="K14" s="30" t="s">
        <v>755</v>
      </c>
      <c r="L14" s="22" t="s">
        <v>938</v>
      </c>
      <c r="M14" s="30">
        <v>61</v>
      </c>
      <c r="N14" s="105">
        <v>44011</v>
      </c>
      <c r="O14" s="22" t="s">
        <v>821</v>
      </c>
      <c r="P14" s="30" t="s">
        <v>758</v>
      </c>
      <c r="Q14" s="30" t="s">
        <v>757</v>
      </c>
      <c r="R14" s="30" t="s">
        <v>758</v>
      </c>
      <c r="S14" s="30" t="s">
        <v>758</v>
      </c>
      <c r="T14" s="30" t="s">
        <v>937</v>
      </c>
      <c r="U14" s="30"/>
      <c r="V14" s="80" t="s">
        <v>757</v>
      </c>
      <c r="W14" s="32"/>
      <c r="X14" s="30"/>
      <c r="Y14" s="30"/>
      <c r="Z14" s="70"/>
      <c r="AA14" s="30"/>
      <c r="AB14" s="30"/>
      <c r="AD14" s="73" t="s">
        <v>54</v>
      </c>
      <c r="AE14" s="47">
        <f t="shared" si="2"/>
        <v>0</v>
      </c>
      <c r="AF14" s="48">
        <f t="shared" si="1"/>
        <v>0</v>
      </c>
      <c r="AG14" s="49">
        <f t="shared" si="0"/>
        <v>0</v>
      </c>
      <c r="AJ14" s="10" t="s">
        <v>49</v>
      </c>
      <c r="AK14" s="10" t="s">
        <v>54</v>
      </c>
      <c r="AL14" s="10" t="s">
        <v>55</v>
      </c>
    </row>
    <row r="15" spans="1:38" s="13" customFormat="1" ht="15.95" customHeight="1" thickBot="1">
      <c r="A15" s="56" t="s">
        <v>577</v>
      </c>
      <c r="B15" s="57" t="s">
        <v>566</v>
      </c>
      <c r="C15" s="57" t="s">
        <v>298</v>
      </c>
      <c r="D15" s="16" t="s">
        <v>299</v>
      </c>
      <c r="E15" s="57" t="s">
        <v>300</v>
      </c>
      <c r="F15" s="1" t="s">
        <v>7</v>
      </c>
      <c r="G15" s="1" t="s">
        <v>746</v>
      </c>
      <c r="H15" s="1" t="s">
        <v>12</v>
      </c>
      <c r="I15" s="30" t="s">
        <v>757</v>
      </c>
      <c r="J15" s="105">
        <v>43921</v>
      </c>
      <c r="K15" s="30" t="s">
        <v>755</v>
      </c>
      <c r="L15" s="22" t="s">
        <v>938</v>
      </c>
      <c r="M15" s="30">
        <v>66</v>
      </c>
      <c r="N15" s="105">
        <v>44011</v>
      </c>
      <c r="O15" s="22" t="s">
        <v>829</v>
      </c>
      <c r="P15" s="30" t="s">
        <v>758</v>
      </c>
      <c r="Q15" s="30" t="s">
        <v>757</v>
      </c>
      <c r="R15" s="30" t="s">
        <v>758</v>
      </c>
      <c r="S15" s="30" t="s">
        <v>758</v>
      </c>
      <c r="T15" s="30" t="s">
        <v>937</v>
      </c>
      <c r="U15" s="30"/>
      <c r="V15" s="80" t="s">
        <v>757</v>
      </c>
      <c r="W15" s="32"/>
      <c r="X15" s="30"/>
      <c r="Y15" s="30"/>
      <c r="Z15" s="70"/>
      <c r="AA15" s="30"/>
      <c r="AB15" s="30"/>
      <c r="AD15" s="73" t="s">
        <v>56</v>
      </c>
      <c r="AE15" s="47">
        <f t="shared" si="2"/>
        <v>1</v>
      </c>
      <c r="AF15" s="48">
        <f t="shared" si="1"/>
        <v>4.7619047619047623E-3</v>
      </c>
      <c r="AG15" s="49">
        <f t="shared" si="0"/>
        <v>0</v>
      </c>
      <c r="AJ15" s="10" t="s">
        <v>49</v>
      </c>
      <c r="AK15" s="10" t="s">
        <v>56</v>
      </c>
      <c r="AL15" s="10" t="s">
        <v>57</v>
      </c>
    </row>
    <row r="16" spans="1:38" s="13" customFormat="1" ht="15.95" customHeight="1" thickBot="1">
      <c r="A16" s="56" t="s">
        <v>577</v>
      </c>
      <c r="B16" s="57" t="s">
        <v>567</v>
      </c>
      <c r="C16" s="57" t="s">
        <v>301</v>
      </c>
      <c r="D16" s="16" t="s">
        <v>302</v>
      </c>
      <c r="E16" s="57" t="s">
        <v>713</v>
      </c>
      <c r="F16" s="1" t="s">
        <v>7</v>
      </c>
      <c r="G16" s="1" t="s">
        <v>746</v>
      </c>
      <c r="H16" s="1" t="s">
        <v>12</v>
      </c>
      <c r="I16" s="30" t="s">
        <v>757</v>
      </c>
      <c r="J16" s="105">
        <v>43921</v>
      </c>
      <c r="K16" s="30" t="s">
        <v>755</v>
      </c>
      <c r="L16" s="22" t="s">
        <v>938</v>
      </c>
      <c r="M16" s="30" t="s">
        <v>832</v>
      </c>
      <c r="N16" s="105">
        <v>44011</v>
      </c>
      <c r="O16" s="96" t="s">
        <v>831</v>
      </c>
      <c r="P16" s="30" t="s">
        <v>758</v>
      </c>
      <c r="Q16" s="30" t="s">
        <v>757</v>
      </c>
      <c r="R16" s="30" t="s">
        <v>758</v>
      </c>
      <c r="S16" s="30" t="s">
        <v>758</v>
      </c>
      <c r="T16" s="30" t="s">
        <v>937</v>
      </c>
      <c r="U16" s="30"/>
      <c r="V16" s="80" t="s">
        <v>757</v>
      </c>
      <c r="W16" s="32"/>
      <c r="X16" s="30"/>
      <c r="Y16" s="30"/>
      <c r="Z16" s="70"/>
      <c r="AA16" s="30"/>
      <c r="AB16" s="30"/>
      <c r="AD16" s="50" t="s">
        <v>739</v>
      </c>
      <c r="AE16" s="50">
        <f>SUM(AE5:AE15)</f>
        <v>10</v>
      </c>
      <c r="AF16" s="51">
        <f>SUM(AF5:AF15)</f>
        <v>4.7619047619047616E-2</v>
      </c>
      <c r="AG16" s="51">
        <f>SUM(AG5:AG15)</f>
        <v>0</v>
      </c>
    </row>
    <row r="17" spans="1:33" s="13" customFormat="1" ht="15.95" customHeight="1" thickBot="1">
      <c r="A17" s="56" t="s">
        <v>577</v>
      </c>
      <c r="B17" s="57" t="s">
        <v>568</v>
      </c>
      <c r="C17" s="57" t="s">
        <v>303</v>
      </c>
      <c r="D17" s="16" t="s">
        <v>304</v>
      </c>
      <c r="E17" s="57" t="s">
        <v>305</v>
      </c>
      <c r="F17" s="1" t="s">
        <v>7</v>
      </c>
      <c r="G17" s="1" t="s">
        <v>746</v>
      </c>
      <c r="H17" s="1" t="s">
        <v>12</v>
      </c>
      <c r="I17" s="30" t="s">
        <v>757</v>
      </c>
      <c r="J17" s="105">
        <v>43921</v>
      </c>
      <c r="K17" s="30" t="s">
        <v>836</v>
      </c>
      <c r="L17" s="22" t="s">
        <v>943</v>
      </c>
      <c r="M17" s="30" t="s">
        <v>835</v>
      </c>
      <c r="N17" s="105">
        <v>43585</v>
      </c>
      <c r="O17" s="22" t="s">
        <v>834</v>
      </c>
      <c r="P17" s="30" t="s">
        <v>758</v>
      </c>
      <c r="Q17" s="30" t="s">
        <v>757</v>
      </c>
      <c r="R17" s="30" t="s">
        <v>758</v>
      </c>
      <c r="S17" s="30" t="s">
        <v>758</v>
      </c>
      <c r="T17" s="30" t="s">
        <v>937</v>
      </c>
      <c r="U17" s="30"/>
      <c r="V17" s="80" t="s">
        <v>757</v>
      </c>
      <c r="W17" s="32"/>
      <c r="X17" s="30"/>
      <c r="Y17" s="30"/>
      <c r="Z17" s="70"/>
      <c r="AA17" s="30"/>
      <c r="AB17" s="30"/>
      <c r="AD17" s="45" t="s">
        <v>740</v>
      </c>
      <c r="AE17" s="52">
        <f>1-AF16</f>
        <v>0.95238095238095233</v>
      </c>
      <c r="AF17" s="45" t="s">
        <v>741</v>
      </c>
      <c r="AG17" s="52">
        <f>1-AG16</f>
        <v>1</v>
      </c>
    </row>
    <row r="18" spans="1:33" s="13" customFormat="1" ht="15.95" customHeight="1">
      <c r="A18" s="56" t="s">
        <v>577</v>
      </c>
      <c r="B18" s="57" t="s">
        <v>568</v>
      </c>
      <c r="C18" s="57" t="s">
        <v>306</v>
      </c>
      <c r="D18" s="16" t="s">
        <v>307</v>
      </c>
      <c r="E18" s="57" t="s">
        <v>308</v>
      </c>
      <c r="F18" s="1" t="s">
        <v>7</v>
      </c>
      <c r="G18" s="1" t="s">
        <v>746</v>
      </c>
      <c r="H18" s="1" t="s">
        <v>12</v>
      </c>
      <c r="I18" s="30" t="s">
        <v>757</v>
      </c>
      <c r="J18" s="105">
        <v>43921</v>
      </c>
      <c r="K18" s="30" t="s">
        <v>836</v>
      </c>
      <c r="L18" s="22" t="s">
        <v>943</v>
      </c>
      <c r="M18" s="30" t="s">
        <v>835</v>
      </c>
      <c r="N18" s="105">
        <v>43585</v>
      </c>
      <c r="O18" s="22" t="s">
        <v>834</v>
      </c>
      <c r="P18" s="30" t="s">
        <v>758</v>
      </c>
      <c r="Q18" s="30" t="s">
        <v>757</v>
      </c>
      <c r="R18" s="30" t="s">
        <v>758</v>
      </c>
      <c r="S18" s="30" t="s">
        <v>758</v>
      </c>
      <c r="T18" s="30" t="s">
        <v>937</v>
      </c>
      <c r="U18" s="30"/>
      <c r="V18" s="80" t="s">
        <v>757</v>
      </c>
      <c r="W18" s="32"/>
      <c r="X18" s="30"/>
      <c r="Y18" s="30"/>
      <c r="Z18" s="70"/>
      <c r="AA18" s="30"/>
      <c r="AB18" s="30"/>
    </row>
    <row r="19" spans="1:33" s="13" customFormat="1" ht="15.95" customHeight="1">
      <c r="A19" s="56" t="s">
        <v>577</v>
      </c>
      <c r="B19" s="57" t="s">
        <v>568</v>
      </c>
      <c r="C19" s="57" t="s">
        <v>309</v>
      </c>
      <c r="D19" s="16" t="s">
        <v>310</v>
      </c>
      <c r="E19" s="57" t="s">
        <v>311</v>
      </c>
      <c r="F19" s="1" t="s">
        <v>7</v>
      </c>
      <c r="G19" s="1" t="s">
        <v>746</v>
      </c>
      <c r="H19" s="1" t="s">
        <v>12</v>
      </c>
      <c r="I19" s="30" t="s">
        <v>757</v>
      </c>
      <c r="J19" s="105">
        <v>43921</v>
      </c>
      <c r="K19" s="30" t="s">
        <v>755</v>
      </c>
      <c r="L19" s="22" t="s">
        <v>938</v>
      </c>
      <c r="M19" s="30">
        <v>17</v>
      </c>
      <c r="N19" s="105">
        <v>44011</v>
      </c>
      <c r="O19" s="22" t="s">
        <v>958</v>
      </c>
      <c r="P19" s="30" t="s">
        <v>758</v>
      </c>
      <c r="Q19" s="30" t="s">
        <v>757</v>
      </c>
      <c r="R19" s="30" t="s">
        <v>758</v>
      </c>
      <c r="S19" s="30" t="s">
        <v>758</v>
      </c>
      <c r="T19" s="30" t="s">
        <v>937</v>
      </c>
      <c r="U19" s="30"/>
      <c r="V19" s="80" t="s">
        <v>757</v>
      </c>
      <c r="W19" s="32" t="s">
        <v>56</v>
      </c>
      <c r="X19" s="95" t="s">
        <v>947</v>
      </c>
      <c r="Y19" s="30"/>
      <c r="Z19" s="70"/>
      <c r="AA19" s="30"/>
      <c r="AB19" s="30"/>
    </row>
    <row r="20" spans="1:33" s="13" customFormat="1" ht="15.95" customHeight="1">
      <c r="A20" s="56" t="s">
        <v>577</v>
      </c>
      <c r="B20" s="57" t="s">
        <v>569</v>
      </c>
      <c r="C20" s="57" t="s">
        <v>312</v>
      </c>
      <c r="D20" s="16" t="s">
        <v>313</v>
      </c>
      <c r="E20" s="57" t="s">
        <v>314</v>
      </c>
      <c r="F20" s="1" t="s">
        <v>7</v>
      </c>
      <c r="G20" s="1" t="s">
        <v>746</v>
      </c>
      <c r="H20" s="1" t="s">
        <v>12</v>
      </c>
      <c r="I20" s="30" t="s">
        <v>759</v>
      </c>
      <c r="J20" s="105">
        <v>43921</v>
      </c>
      <c r="K20" s="89"/>
      <c r="L20" s="89"/>
      <c r="M20" s="89"/>
      <c r="N20" s="105"/>
      <c r="O20" s="22"/>
      <c r="P20" s="30" t="s">
        <v>758</v>
      </c>
      <c r="Q20" s="30" t="s">
        <v>758</v>
      </c>
      <c r="R20" s="30" t="s">
        <v>758</v>
      </c>
      <c r="S20" s="30" t="s">
        <v>758</v>
      </c>
      <c r="T20" s="30"/>
      <c r="U20" s="30"/>
      <c r="V20" s="80" t="s">
        <v>757</v>
      </c>
      <c r="W20" s="32" t="s">
        <v>43</v>
      </c>
      <c r="X20" s="30" t="s">
        <v>948</v>
      </c>
      <c r="Y20" s="30"/>
      <c r="Z20" s="70"/>
      <c r="AA20" s="30"/>
      <c r="AB20" s="30"/>
    </row>
    <row r="21" spans="1:33" s="13" customFormat="1" ht="15.95" customHeight="1">
      <c r="A21" s="56" t="s">
        <v>577</v>
      </c>
      <c r="B21" s="57" t="s">
        <v>569</v>
      </c>
      <c r="C21" s="57" t="s">
        <v>315</v>
      </c>
      <c r="D21" s="16" t="s">
        <v>316</v>
      </c>
      <c r="E21" s="57" t="s">
        <v>317</v>
      </c>
      <c r="F21" s="1" t="s">
        <v>7</v>
      </c>
      <c r="G21" s="1" t="s">
        <v>746</v>
      </c>
      <c r="H21" s="1" t="s">
        <v>12</v>
      </c>
      <c r="I21" s="30" t="s">
        <v>757</v>
      </c>
      <c r="J21" s="105">
        <v>43921</v>
      </c>
      <c r="K21" s="30" t="s">
        <v>755</v>
      </c>
      <c r="L21" s="22" t="s">
        <v>938</v>
      </c>
      <c r="M21" s="30">
        <v>235</v>
      </c>
      <c r="N21" s="105">
        <v>44011</v>
      </c>
      <c r="O21" s="74" t="s">
        <v>837</v>
      </c>
      <c r="P21" s="30" t="s">
        <v>758</v>
      </c>
      <c r="Q21" s="30" t="s">
        <v>757</v>
      </c>
      <c r="R21" s="30" t="s">
        <v>758</v>
      </c>
      <c r="S21" s="30" t="s">
        <v>758</v>
      </c>
      <c r="T21" s="30" t="s">
        <v>937</v>
      </c>
      <c r="U21" s="30"/>
      <c r="V21" s="80" t="s">
        <v>757</v>
      </c>
      <c r="W21" s="32"/>
      <c r="X21" s="30"/>
      <c r="Y21" s="30"/>
      <c r="Z21" s="70"/>
      <c r="AA21" s="30"/>
      <c r="AB21" s="30"/>
    </row>
    <row r="22" spans="1:33" s="13" customFormat="1" ht="15.95" customHeight="1">
      <c r="A22" s="56" t="s">
        <v>577</v>
      </c>
      <c r="B22" s="57" t="s">
        <v>569</v>
      </c>
      <c r="C22" s="57" t="s">
        <v>318</v>
      </c>
      <c r="D22" s="16" t="s">
        <v>319</v>
      </c>
      <c r="E22" s="57" t="s">
        <v>320</v>
      </c>
      <c r="F22" s="1" t="s">
        <v>7</v>
      </c>
      <c r="G22" s="1" t="s">
        <v>746</v>
      </c>
      <c r="H22" s="1" t="s">
        <v>12</v>
      </c>
      <c r="I22" s="30" t="s">
        <v>757</v>
      </c>
      <c r="J22" s="105">
        <v>43921</v>
      </c>
      <c r="K22" s="30" t="s">
        <v>755</v>
      </c>
      <c r="L22" s="22" t="s">
        <v>938</v>
      </c>
      <c r="M22" s="30">
        <v>39</v>
      </c>
      <c r="N22" s="105">
        <v>44011</v>
      </c>
      <c r="O22" s="22" t="s">
        <v>840</v>
      </c>
      <c r="P22" s="30" t="s">
        <v>758</v>
      </c>
      <c r="Q22" s="30" t="s">
        <v>757</v>
      </c>
      <c r="R22" s="30" t="s">
        <v>758</v>
      </c>
      <c r="S22" s="30" t="s">
        <v>758</v>
      </c>
      <c r="T22" s="30" t="s">
        <v>937</v>
      </c>
      <c r="U22" s="30"/>
      <c r="V22" s="80" t="s">
        <v>757</v>
      </c>
      <c r="W22" s="32"/>
      <c r="X22" s="30"/>
      <c r="Y22" s="30"/>
      <c r="Z22" s="70"/>
      <c r="AA22" s="30"/>
      <c r="AB22" s="30"/>
    </row>
    <row r="23" spans="1:33" s="13" customFormat="1" ht="15.95" customHeight="1">
      <c r="A23" s="56" t="s">
        <v>577</v>
      </c>
      <c r="B23" s="57" t="s">
        <v>569</v>
      </c>
      <c r="C23" s="57" t="s">
        <v>321</v>
      </c>
      <c r="D23" s="16" t="s">
        <v>322</v>
      </c>
      <c r="E23" s="57" t="s">
        <v>323</v>
      </c>
      <c r="F23" s="1" t="s">
        <v>7</v>
      </c>
      <c r="G23" s="1" t="s">
        <v>746</v>
      </c>
      <c r="H23" s="1" t="s">
        <v>12</v>
      </c>
      <c r="I23" s="30" t="s">
        <v>757</v>
      </c>
      <c r="J23" s="105">
        <v>43921</v>
      </c>
      <c r="K23" s="30" t="s">
        <v>755</v>
      </c>
      <c r="L23" s="22" t="s">
        <v>938</v>
      </c>
      <c r="M23" s="30">
        <v>39</v>
      </c>
      <c r="N23" s="105">
        <v>44011</v>
      </c>
      <c r="O23" s="22" t="s">
        <v>840</v>
      </c>
      <c r="P23" s="30" t="s">
        <v>758</v>
      </c>
      <c r="Q23" s="30" t="s">
        <v>757</v>
      </c>
      <c r="R23" s="30" t="s">
        <v>758</v>
      </c>
      <c r="S23" s="30" t="s">
        <v>758</v>
      </c>
      <c r="T23" s="30" t="s">
        <v>937</v>
      </c>
      <c r="U23" s="30"/>
      <c r="V23" s="80" t="s">
        <v>757</v>
      </c>
      <c r="W23" s="32"/>
      <c r="X23" s="30"/>
      <c r="Y23" s="30"/>
      <c r="Z23" s="70"/>
      <c r="AA23" s="30"/>
      <c r="AB23" s="30"/>
    </row>
    <row r="24" spans="1:33" s="13" customFormat="1" ht="15.95" customHeight="1">
      <c r="A24" s="56" t="s">
        <v>577</v>
      </c>
      <c r="B24" s="57" t="s">
        <v>569</v>
      </c>
      <c r="C24" s="57" t="s">
        <v>324</v>
      </c>
      <c r="D24" s="16" t="s">
        <v>325</v>
      </c>
      <c r="E24" s="57" t="s">
        <v>326</v>
      </c>
      <c r="F24" s="17" t="s">
        <v>5</v>
      </c>
      <c r="G24" s="17" t="s">
        <v>579</v>
      </c>
      <c r="H24" s="1" t="s">
        <v>12</v>
      </c>
      <c r="I24" s="93">
        <v>64719132</v>
      </c>
      <c r="J24" s="105">
        <v>43921</v>
      </c>
      <c r="K24" s="30" t="s">
        <v>755</v>
      </c>
      <c r="L24" s="22" t="s">
        <v>938</v>
      </c>
      <c r="M24" s="30">
        <v>185</v>
      </c>
      <c r="N24" s="105">
        <v>44011</v>
      </c>
      <c r="O24" s="30" t="s">
        <v>759</v>
      </c>
      <c r="P24" s="30" t="s">
        <v>757</v>
      </c>
      <c r="Q24" s="30" t="s">
        <v>757</v>
      </c>
      <c r="R24" s="30" t="s">
        <v>758</v>
      </c>
      <c r="S24" s="30" t="s">
        <v>758</v>
      </c>
      <c r="T24" s="30" t="s">
        <v>841</v>
      </c>
      <c r="U24" s="30"/>
      <c r="V24" s="80" t="s">
        <v>757</v>
      </c>
      <c r="W24" s="32" t="s">
        <v>52</v>
      </c>
      <c r="X24" s="30" t="s">
        <v>949</v>
      </c>
      <c r="Y24" s="30"/>
      <c r="Z24" s="70"/>
      <c r="AA24" s="30"/>
      <c r="AB24" s="30"/>
    </row>
    <row r="25" spans="1:33" s="13" customFormat="1" ht="15.95" customHeight="1">
      <c r="A25" s="56" t="s">
        <v>577</v>
      </c>
      <c r="B25" s="57" t="s">
        <v>570</v>
      </c>
      <c r="C25" s="57" t="s">
        <v>327</v>
      </c>
      <c r="D25" s="16" t="s">
        <v>328</v>
      </c>
      <c r="E25" s="57" t="s">
        <v>329</v>
      </c>
      <c r="F25" s="1" t="s">
        <v>7</v>
      </c>
      <c r="G25" s="1" t="s">
        <v>746</v>
      </c>
      <c r="H25" s="1" t="s">
        <v>12</v>
      </c>
      <c r="I25" s="30" t="s">
        <v>757</v>
      </c>
      <c r="J25" s="105">
        <v>43921</v>
      </c>
      <c r="K25" s="30" t="s">
        <v>755</v>
      </c>
      <c r="L25" s="22" t="s">
        <v>938</v>
      </c>
      <c r="M25" s="30">
        <v>57</v>
      </c>
      <c r="N25" s="105">
        <v>44011</v>
      </c>
      <c r="O25" s="74" t="s">
        <v>759</v>
      </c>
      <c r="P25" s="30" t="s">
        <v>757</v>
      </c>
      <c r="Q25" s="30" t="s">
        <v>757</v>
      </c>
      <c r="R25" s="30" t="s">
        <v>758</v>
      </c>
      <c r="S25" s="30" t="s">
        <v>758</v>
      </c>
      <c r="T25" s="30" t="s">
        <v>794</v>
      </c>
      <c r="U25" s="30"/>
      <c r="V25" s="80" t="s">
        <v>757</v>
      </c>
      <c r="W25" s="32"/>
      <c r="X25" s="30"/>
      <c r="Y25" s="30"/>
      <c r="Z25" s="70"/>
      <c r="AA25" s="30"/>
      <c r="AB25" s="30"/>
    </row>
    <row r="26" spans="1:33" s="13" customFormat="1" ht="15.95" customHeight="1">
      <c r="A26" s="56" t="s">
        <v>577</v>
      </c>
      <c r="B26" s="57" t="s">
        <v>570</v>
      </c>
      <c r="C26" s="57" t="s">
        <v>330</v>
      </c>
      <c r="D26" s="16" t="s">
        <v>331</v>
      </c>
      <c r="E26" s="57" t="s">
        <v>332</v>
      </c>
      <c r="F26" s="1" t="s">
        <v>7</v>
      </c>
      <c r="G26" s="1" t="s">
        <v>746</v>
      </c>
      <c r="H26" s="1" t="s">
        <v>12</v>
      </c>
      <c r="I26" s="30" t="s">
        <v>757</v>
      </c>
      <c r="J26" s="105">
        <v>43921</v>
      </c>
      <c r="K26" s="30" t="s">
        <v>755</v>
      </c>
      <c r="L26" s="22" t="s">
        <v>938</v>
      </c>
      <c r="M26" s="30">
        <v>235</v>
      </c>
      <c r="N26" s="105">
        <v>44011</v>
      </c>
      <c r="O26" s="30" t="s">
        <v>837</v>
      </c>
      <c r="P26" s="30" t="s">
        <v>758</v>
      </c>
      <c r="Q26" s="30" t="s">
        <v>757</v>
      </c>
      <c r="R26" s="30" t="s">
        <v>758</v>
      </c>
      <c r="S26" s="30" t="s">
        <v>758</v>
      </c>
      <c r="T26" s="30" t="s">
        <v>937</v>
      </c>
      <c r="U26" s="30"/>
      <c r="V26" s="80" t="s">
        <v>757</v>
      </c>
      <c r="W26" s="32"/>
      <c r="X26" s="30"/>
      <c r="Y26" s="30"/>
      <c r="Z26" s="70"/>
      <c r="AA26" s="30"/>
      <c r="AB26" s="30"/>
    </row>
    <row r="27" spans="1:33" s="13" customFormat="1" ht="15.95" customHeight="1">
      <c r="A27" s="56" t="s">
        <v>577</v>
      </c>
      <c r="B27" s="57" t="s">
        <v>570</v>
      </c>
      <c r="C27" s="57" t="s">
        <v>333</v>
      </c>
      <c r="D27" s="16" t="s">
        <v>334</v>
      </c>
      <c r="E27" s="57" t="s">
        <v>335</v>
      </c>
      <c r="F27" s="1" t="s">
        <v>7</v>
      </c>
      <c r="G27" s="1" t="s">
        <v>746</v>
      </c>
      <c r="H27" s="1" t="s">
        <v>12</v>
      </c>
      <c r="I27" s="30" t="s">
        <v>757</v>
      </c>
      <c r="J27" s="105">
        <v>43921</v>
      </c>
      <c r="K27" s="30" t="s">
        <v>755</v>
      </c>
      <c r="L27" s="22" t="s">
        <v>938</v>
      </c>
      <c r="M27" s="30">
        <v>67</v>
      </c>
      <c r="N27" s="105">
        <v>44011</v>
      </c>
      <c r="O27" s="22" t="s">
        <v>848</v>
      </c>
      <c r="P27" s="30" t="s">
        <v>758</v>
      </c>
      <c r="Q27" s="30" t="s">
        <v>757</v>
      </c>
      <c r="R27" s="30" t="s">
        <v>758</v>
      </c>
      <c r="S27" s="30" t="s">
        <v>758</v>
      </c>
      <c r="T27" s="30" t="s">
        <v>937</v>
      </c>
      <c r="U27" s="30"/>
      <c r="V27" s="80" t="s">
        <v>757</v>
      </c>
      <c r="W27" s="32"/>
      <c r="X27" s="30"/>
      <c r="Y27" s="30"/>
      <c r="Z27" s="70"/>
      <c r="AA27" s="30"/>
      <c r="AB27" s="30"/>
    </row>
    <row r="28" spans="1:33" s="13" customFormat="1" ht="15.95" customHeight="1">
      <c r="A28" s="56" t="s">
        <v>577</v>
      </c>
      <c r="B28" s="57" t="s">
        <v>570</v>
      </c>
      <c r="C28" s="57" t="s">
        <v>336</v>
      </c>
      <c r="D28" s="16" t="s">
        <v>337</v>
      </c>
      <c r="E28" s="57" t="s">
        <v>338</v>
      </c>
      <c r="F28" s="1" t="s">
        <v>7</v>
      </c>
      <c r="G28" s="1" t="s">
        <v>746</v>
      </c>
      <c r="H28" s="1" t="s">
        <v>12</v>
      </c>
      <c r="I28" s="30" t="s">
        <v>757</v>
      </c>
      <c r="J28" s="105">
        <v>43921</v>
      </c>
      <c r="K28" s="30" t="s">
        <v>755</v>
      </c>
      <c r="L28" s="22" t="s">
        <v>938</v>
      </c>
      <c r="M28" s="30">
        <v>59</v>
      </c>
      <c r="N28" s="105">
        <v>44011</v>
      </c>
      <c r="O28" s="22" t="s">
        <v>844</v>
      </c>
      <c r="P28" s="30" t="s">
        <v>758</v>
      </c>
      <c r="Q28" s="30" t="s">
        <v>757</v>
      </c>
      <c r="R28" s="30" t="s">
        <v>758</v>
      </c>
      <c r="S28" s="30" t="s">
        <v>758</v>
      </c>
      <c r="T28" s="30" t="s">
        <v>937</v>
      </c>
      <c r="U28" s="30"/>
      <c r="V28" s="80" t="s">
        <v>757</v>
      </c>
      <c r="W28" s="32"/>
      <c r="X28" s="30"/>
      <c r="Y28" s="30"/>
      <c r="Z28" s="70"/>
      <c r="AA28" s="30"/>
      <c r="AB28" s="30"/>
    </row>
    <row r="29" spans="1:33" s="13" customFormat="1" ht="15.95" customHeight="1">
      <c r="A29" s="56" t="s">
        <v>577</v>
      </c>
      <c r="B29" s="57" t="s">
        <v>570</v>
      </c>
      <c r="C29" s="57" t="s">
        <v>339</v>
      </c>
      <c r="D29" s="16" t="s">
        <v>340</v>
      </c>
      <c r="E29" s="57" t="s">
        <v>341</v>
      </c>
      <c r="F29" s="1" t="s">
        <v>7</v>
      </c>
      <c r="G29" s="1" t="s">
        <v>746</v>
      </c>
      <c r="H29" s="1" t="s">
        <v>12</v>
      </c>
      <c r="I29" s="30" t="s">
        <v>757</v>
      </c>
      <c r="J29" s="105">
        <v>43921</v>
      </c>
      <c r="K29" s="30" t="s">
        <v>755</v>
      </c>
      <c r="L29" s="22" t="s">
        <v>938</v>
      </c>
      <c r="M29" s="30">
        <v>58</v>
      </c>
      <c r="N29" s="105">
        <v>44011</v>
      </c>
      <c r="O29" s="22" t="s">
        <v>846</v>
      </c>
      <c r="P29" s="30" t="s">
        <v>758</v>
      </c>
      <c r="Q29" s="30" t="s">
        <v>757</v>
      </c>
      <c r="R29" s="30" t="s">
        <v>758</v>
      </c>
      <c r="S29" s="30" t="s">
        <v>758</v>
      </c>
      <c r="T29" s="30" t="s">
        <v>937</v>
      </c>
      <c r="U29" s="30"/>
      <c r="V29" s="80" t="s">
        <v>757</v>
      </c>
      <c r="W29" s="32"/>
      <c r="X29" s="30"/>
      <c r="Y29" s="30"/>
      <c r="Z29" s="70"/>
      <c r="AA29" s="30"/>
      <c r="AB29" s="30"/>
    </row>
    <row r="30" spans="1:33" s="13" customFormat="1" ht="15.95" customHeight="1">
      <c r="A30" s="56" t="s">
        <v>577</v>
      </c>
      <c r="B30" s="57" t="s">
        <v>570</v>
      </c>
      <c r="C30" s="57" t="s">
        <v>342</v>
      </c>
      <c r="D30" s="16" t="s">
        <v>343</v>
      </c>
      <c r="E30" s="57" t="s">
        <v>344</v>
      </c>
      <c r="F30" s="1" t="s">
        <v>7</v>
      </c>
      <c r="G30" s="1" t="s">
        <v>746</v>
      </c>
      <c r="H30" s="1" t="s">
        <v>12</v>
      </c>
      <c r="I30" s="30" t="s">
        <v>757</v>
      </c>
      <c r="J30" s="105">
        <v>43921</v>
      </c>
      <c r="K30" s="30" t="s">
        <v>852</v>
      </c>
      <c r="L30" s="22" t="s">
        <v>944</v>
      </c>
      <c r="M30" s="30">
        <v>4</v>
      </c>
      <c r="N30" s="105">
        <v>43557</v>
      </c>
      <c r="O30" s="22" t="s">
        <v>851</v>
      </c>
      <c r="P30" s="30" t="s">
        <v>758</v>
      </c>
      <c r="Q30" s="30" t="s">
        <v>757</v>
      </c>
      <c r="R30" s="30" t="s">
        <v>758</v>
      </c>
      <c r="S30" s="30" t="s">
        <v>758</v>
      </c>
      <c r="T30" s="30" t="s">
        <v>937</v>
      </c>
      <c r="U30" s="30"/>
      <c r="V30" s="80" t="s">
        <v>757</v>
      </c>
      <c r="W30" s="32"/>
      <c r="X30" s="30"/>
      <c r="Y30" s="30"/>
      <c r="Z30" s="70"/>
      <c r="AA30" s="30"/>
      <c r="AB30" s="30"/>
    </row>
    <row r="31" spans="1:33" s="13" customFormat="1" ht="15.95" customHeight="1">
      <c r="A31" s="56" t="s">
        <v>577</v>
      </c>
      <c r="B31" s="57" t="s">
        <v>570</v>
      </c>
      <c r="C31" s="57" t="s">
        <v>345</v>
      </c>
      <c r="D31" s="16" t="s">
        <v>346</v>
      </c>
      <c r="E31" s="57" t="s">
        <v>347</v>
      </c>
      <c r="F31" s="1" t="s">
        <v>7</v>
      </c>
      <c r="G31" s="1" t="s">
        <v>746</v>
      </c>
      <c r="H31" s="1" t="s">
        <v>12</v>
      </c>
      <c r="I31" s="30" t="s">
        <v>757</v>
      </c>
      <c r="J31" s="105">
        <v>43921</v>
      </c>
      <c r="K31" s="30" t="s">
        <v>755</v>
      </c>
      <c r="L31" s="22" t="s">
        <v>938</v>
      </c>
      <c r="M31" s="30">
        <v>64</v>
      </c>
      <c r="N31" s="105">
        <v>44011</v>
      </c>
      <c r="O31" s="22" t="s">
        <v>842</v>
      </c>
      <c r="P31" s="30" t="s">
        <v>758</v>
      </c>
      <c r="Q31" s="30" t="s">
        <v>757</v>
      </c>
      <c r="R31" s="30" t="s">
        <v>758</v>
      </c>
      <c r="S31" s="30" t="s">
        <v>758</v>
      </c>
      <c r="T31" s="30" t="s">
        <v>937</v>
      </c>
      <c r="U31" s="30"/>
      <c r="V31" s="80" t="s">
        <v>757</v>
      </c>
      <c r="W31" s="32"/>
      <c r="X31" s="30"/>
      <c r="Y31" s="30"/>
      <c r="Z31" s="70"/>
      <c r="AA31" s="30"/>
      <c r="AB31" s="30"/>
    </row>
    <row r="32" spans="1:33" s="13" customFormat="1" ht="15.95" customHeight="1">
      <c r="A32" s="56" t="s">
        <v>577</v>
      </c>
      <c r="B32" s="57" t="s">
        <v>570</v>
      </c>
      <c r="C32" s="57" t="s">
        <v>348</v>
      </c>
      <c r="D32" s="16" t="s">
        <v>349</v>
      </c>
      <c r="E32" s="57" t="s">
        <v>350</v>
      </c>
      <c r="F32" s="17" t="s">
        <v>5</v>
      </c>
      <c r="G32" s="17" t="s">
        <v>580</v>
      </c>
      <c r="H32" s="1" t="s">
        <v>12</v>
      </c>
      <c r="I32" s="30">
        <v>6</v>
      </c>
      <c r="J32" s="105">
        <v>43921</v>
      </c>
      <c r="K32" s="30" t="s">
        <v>755</v>
      </c>
      <c r="L32" s="22" t="s">
        <v>938</v>
      </c>
      <c r="M32" s="30">
        <v>59</v>
      </c>
      <c r="N32" s="105">
        <v>44011</v>
      </c>
      <c r="O32" s="22" t="s">
        <v>844</v>
      </c>
      <c r="P32" s="30" t="s">
        <v>758</v>
      </c>
      <c r="Q32" s="30" t="s">
        <v>757</v>
      </c>
      <c r="R32" s="30" t="s">
        <v>758</v>
      </c>
      <c r="S32" s="30" t="s">
        <v>758</v>
      </c>
      <c r="T32" s="30" t="s">
        <v>937</v>
      </c>
      <c r="U32" s="30"/>
      <c r="V32" s="80" t="s">
        <v>757</v>
      </c>
      <c r="W32" s="32"/>
      <c r="X32" s="30"/>
      <c r="Y32" s="30"/>
      <c r="Z32" s="70"/>
      <c r="AA32" s="30"/>
      <c r="AB32" s="30"/>
    </row>
    <row r="33" spans="1:28" s="13" customFormat="1" ht="15.95" customHeight="1">
      <c r="A33" s="56" t="s">
        <v>577</v>
      </c>
      <c r="B33" s="57" t="s">
        <v>571</v>
      </c>
      <c r="C33" s="57" t="s">
        <v>351</v>
      </c>
      <c r="D33" s="16" t="s">
        <v>352</v>
      </c>
      <c r="E33" s="57" t="s">
        <v>353</v>
      </c>
      <c r="F33" s="1" t="s">
        <v>7</v>
      </c>
      <c r="G33" s="1" t="s">
        <v>746</v>
      </c>
      <c r="H33" s="1" t="s">
        <v>12</v>
      </c>
      <c r="I33" s="30" t="s">
        <v>757</v>
      </c>
      <c r="J33" s="105">
        <v>43921</v>
      </c>
      <c r="K33" s="30" t="s">
        <v>755</v>
      </c>
      <c r="L33" s="22" t="s">
        <v>938</v>
      </c>
      <c r="M33" s="30">
        <v>62</v>
      </c>
      <c r="N33" s="105">
        <v>44011</v>
      </c>
      <c r="O33" s="22" t="s">
        <v>802</v>
      </c>
      <c r="P33" s="30" t="s">
        <v>758</v>
      </c>
      <c r="Q33" s="30" t="s">
        <v>757</v>
      </c>
      <c r="R33" s="30" t="s">
        <v>758</v>
      </c>
      <c r="S33" s="30" t="s">
        <v>758</v>
      </c>
      <c r="T33" s="30" t="s">
        <v>937</v>
      </c>
      <c r="U33" s="30"/>
      <c r="V33" s="80"/>
      <c r="W33" s="32"/>
      <c r="X33" s="30"/>
      <c r="Y33" s="30"/>
      <c r="Z33" s="70"/>
      <c r="AA33" s="30"/>
      <c r="AB33" s="30"/>
    </row>
    <row r="34" spans="1:28" s="13" customFormat="1" ht="15.95" customHeight="1">
      <c r="A34" s="56" t="s">
        <v>577</v>
      </c>
      <c r="B34" s="57" t="s">
        <v>571</v>
      </c>
      <c r="C34" s="57" t="s">
        <v>354</v>
      </c>
      <c r="D34" s="16" t="s">
        <v>355</v>
      </c>
      <c r="E34" s="57" t="s">
        <v>356</v>
      </c>
      <c r="F34" s="1" t="s">
        <v>7</v>
      </c>
      <c r="G34" s="1" t="s">
        <v>746</v>
      </c>
      <c r="H34" s="1" t="s">
        <v>12</v>
      </c>
      <c r="I34" s="30" t="s">
        <v>757</v>
      </c>
      <c r="J34" s="105">
        <v>43921</v>
      </c>
      <c r="K34" s="30" t="s">
        <v>755</v>
      </c>
      <c r="L34" s="22" t="s">
        <v>938</v>
      </c>
      <c r="M34" s="30">
        <v>62</v>
      </c>
      <c r="N34" s="105">
        <v>44011</v>
      </c>
      <c r="O34" s="22" t="s">
        <v>856</v>
      </c>
      <c r="P34" s="30" t="s">
        <v>758</v>
      </c>
      <c r="Q34" s="30" t="s">
        <v>757</v>
      </c>
      <c r="R34" s="30" t="s">
        <v>758</v>
      </c>
      <c r="S34" s="30" t="s">
        <v>758</v>
      </c>
      <c r="T34" s="30" t="s">
        <v>937</v>
      </c>
      <c r="U34" s="30"/>
      <c r="V34" s="80" t="s">
        <v>757</v>
      </c>
      <c r="W34" s="32" t="s">
        <v>47</v>
      </c>
      <c r="X34" s="30" t="s">
        <v>950</v>
      </c>
      <c r="Y34" s="30"/>
      <c r="Z34" s="70"/>
      <c r="AA34" s="30"/>
      <c r="AB34" s="30"/>
    </row>
    <row r="35" spans="1:28" s="13" customFormat="1" ht="15.95" customHeight="1">
      <c r="A35" s="56" t="s">
        <v>577</v>
      </c>
      <c r="B35" s="57" t="s">
        <v>571</v>
      </c>
      <c r="C35" s="57" t="s">
        <v>357</v>
      </c>
      <c r="D35" s="16" t="s">
        <v>358</v>
      </c>
      <c r="E35" s="57" t="s">
        <v>359</v>
      </c>
      <c r="F35" s="1" t="s">
        <v>7</v>
      </c>
      <c r="G35" s="1" t="s">
        <v>746</v>
      </c>
      <c r="H35" s="1" t="s">
        <v>12</v>
      </c>
      <c r="I35" s="30" t="s">
        <v>757</v>
      </c>
      <c r="J35" s="105">
        <v>43921</v>
      </c>
      <c r="K35" s="30" t="s">
        <v>755</v>
      </c>
      <c r="L35" s="22" t="s">
        <v>938</v>
      </c>
      <c r="M35" s="30">
        <v>62</v>
      </c>
      <c r="N35" s="105">
        <v>44011</v>
      </c>
      <c r="O35" s="22" t="s">
        <v>854</v>
      </c>
      <c r="P35" s="30" t="s">
        <v>758</v>
      </c>
      <c r="Q35" s="30" t="s">
        <v>757</v>
      </c>
      <c r="R35" s="30" t="s">
        <v>758</v>
      </c>
      <c r="S35" s="30" t="s">
        <v>758</v>
      </c>
      <c r="T35" s="30" t="s">
        <v>937</v>
      </c>
      <c r="U35" s="30"/>
      <c r="V35" s="80"/>
      <c r="W35" s="32"/>
      <c r="X35" s="30"/>
      <c r="Y35" s="30"/>
      <c r="Z35" s="70"/>
      <c r="AA35" s="30"/>
      <c r="AB35" s="30"/>
    </row>
    <row r="36" spans="1:28" s="13" customFormat="1" ht="15.95" customHeight="1">
      <c r="A36" s="56" t="s">
        <v>577</v>
      </c>
      <c r="B36" s="57" t="s">
        <v>571</v>
      </c>
      <c r="C36" s="57" t="s">
        <v>360</v>
      </c>
      <c r="D36" s="16" t="s">
        <v>361</v>
      </c>
      <c r="E36" s="57" t="s">
        <v>362</v>
      </c>
      <c r="F36" s="1" t="s">
        <v>7</v>
      </c>
      <c r="G36" s="1" t="s">
        <v>746</v>
      </c>
      <c r="H36" s="1" t="s">
        <v>12</v>
      </c>
      <c r="I36" s="30" t="s">
        <v>757</v>
      </c>
      <c r="J36" s="105">
        <v>43921</v>
      </c>
      <c r="K36" s="30" t="s">
        <v>755</v>
      </c>
      <c r="L36" s="22" t="s">
        <v>938</v>
      </c>
      <c r="M36" s="30">
        <v>62</v>
      </c>
      <c r="N36" s="105">
        <v>44011</v>
      </c>
      <c r="O36" s="22" t="s">
        <v>856</v>
      </c>
      <c r="P36" s="30" t="s">
        <v>758</v>
      </c>
      <c r="Q36" s="30" t="s">
        <v>757</v>
      </c>
      <c r="R36" s="30" t="s">
        <v>758</v>
      </c>
      <c r="S36" s="30" t="s">
        <v>758</v>
      </c>
      <c r="T36" s="30" t="s">
        <v>937</v>
      </c>
      <c r="U36" s="30"/>
      <c r="V36" s="80"/>
      <c r="W36" s="32"/>
      <c r="X36" s="30"/>
      <c r="Y36" s="30"/>
      <c r="Z36" s="70"/>
      <c r="AA36" s="30"/>
      <c r="AB36" s="30"/>
    </row>
    <row r="37" spans="1:28" s="13" customFormat="1" ht="15.95" customHeight="1">
      <c r="A37" s="56" t="s">
        <v>577</v>
      </c>
      <c r="B37" s="57" t="s">
        <v>571</v>
      </c>
      <c r="C37" s="57" t="s">
        <v>363</v>
      </c>
      <c r="D37" s="16" t="s">
        <v>364</v>
      </c>
      <c r="E37" s="57" t="s">
        <v>365</v>
      </c>
      <c r="F37" s="1" t="s">
        <v>7</v>
      </c>
      <c r="G37" s="1" t="s">
        <v>746</v>
      </c>
      <c r="H37" s="1" t="s">
        <v>12</v>
      </c>
      <c r="I37" s="30" t="s">
        <v>757</v>
      </c>
      <c r="J37" s="105">
        <v>43921</v>
      </c>
      <c r="K37" s="30" t="s">
        <v>755</v>
      </c>
      <c r="L37" s="22" t="s">
        <v>938</v>
      </c>
      <c r="M37" s="30">
        <v>62</v>
      </c>
      <c r="N37" s="105">
        <v>44011</v>
      </c>
      <c r="O37" s="22" t="s">
        <v>802</v>
      </c>
      <c r="P37" s="30" t="s">
        <v>758</v>
      </c>
      <c r="Q37" s="30" t="s">
        <v>757</v>
      </c>
      <c r="R37" s="30" t="s">
        <v>758</v>
      </c>
      <c r="S37" s="30" t="s">
        <v>758</v>
      </c>
      <c r="T37" s="30" t="s">
        <v>937</v>
      </c>
      <c r="U37" s="30"/>
      <c r="V37" s="80"/>
      <c r="W37" s="32"/>
      <c r="X37" s="30"/>
      <c r="Y37" s="30"/>
      <c r="Z37" s="70"/>
      <c r="AA37" s="30"/>
      <c r="AB37" s="30"/>
    </row>
    <row r="38" spans="1:28" s="13" customFormat="1" ht="15.95" customHeight="1">
      <c r="A38" s="56" t="s">
        <v>577</v>
      </c>
      <c r="B38" s="57" t="s">
        <v>571</v>
      </c>
      <c r="C38" s="57" t="s">
        <v>366</v>
      </c>
      <c r="D38" s="16" t="s">
        <v>367</v>
      </c>
      <c r="E38" s="57" t="s">
        <v>368</v>
      </c>
      <c r="F38" s="1" t="s">
        <v>7</v>
      </c>
      <c r="G38" s="1" t="s">
        <v>746</v>
      </c>
      <c r="H38" s="1" t="s">
        <v>12</v>
      </c>
      <c r="I38" s="30" t="s">
        <v>757</v>
      </c>
      <c r="J38" s="105">
        <v>43921</v>
      </c>
      <c r="K38" s="30" t="s">
        <v>755</v>
      </c>
      <c r="L38" s="22" t="s">
        <v>938</v>
      </c>
      <c r="M38" s="30">
        <v>62</v>
      </c>
      <c r="N38" s="105">
        <v>44011</v>
      </c>
      <c r="O38" s="22" t="s">
        <v>856</v>
      </c>
      <c r="P38" s="30" t="s">
        <v>758</v>
      </c>
      <c r="Q38" s="30" t="s">
        <v>757</v>
      </c>
      <c r="R38" s="30" t="s">
        <v>758</v>
      </c>
      <c r="S38" s="30" t="s">
        <v>758</v>
      </c>
      <c r="T38" s="30" t="s">
        <v>937</v>
      </c>
      <c r="U38" s="30"/>
      <c r="V38" s="80"/>
      <c r="W38" s="32" t="s">
        <v>47</v>
      </c>
      <c r="X38" s="30" t="s">
        <v>950</v>
      </c>
      <c r="Y38" s="30"/>
      <c r="Z38" s="70"/>
      <c r="AA38" s="30"/>
      <c r="AB38" s="30"/>
    </row>
    <row r="39" spans="1:28" s="13" customFormat="1" ht="15.95" customHeight="1">
      <c r="A39" s="56" t="s">
        <v>577</v>
      </c>
      <c r="B39" s="57" t="s">
        <v>571</v>
      </c>
      <c r="C39" s="57" t="s">
        <v>369</v>
      </c>
      <c r="D39" s="16" t="s">
        <v>370</v>
      </c>
      <c r="E39" s="57" t="s">
        <v>371</v>
      </c>
      <c r="F39" s="1" t="s">
        <v>7</v>
      </c>
      <c r="G39" s="1" t="s">
        <v>746</v>
      </c>
      <c r="H39" s="1" t="s">
        <v>12</v>
      </c>
      <c r="I39" s="30" t="s">
        <v>757</v>
      </c>
      <c r="J39" s="105">
        <v>43921</v>
      </c>
      <c r="K39" s="30" t="s">
        <v>755</v>
      </c>
      <c r="L39" s="22" t="s">
        <v>938</v>
      </c>
      <c r="M39" s="30">
        <v>62</v>
      </c>
      <c r="N39" s="105">
        <v>44011</v>
      </c>
      <c r="O39" s="22" t="s">
        <v>854</v>
      </c>
      <c r="P39" s="30" t="s">
        <v>758</v>
      </c>
      <c r="Q39" s="30" t="s">
        <v>757</v>
      </c>
      <c r="R39" s="30" t="s">
        <v>758</v>
      </c>
      <c r="S39" s="30" t="s">
        <v>758</v>
      </c>
      <c r="T39" s="30" t="s">
        <v>937</v>
      </c>
      <c r="U39" s="30"/>
      <c r="V39" s="80"/>
      <c r="W39" s="32"/>
      <c r="X39" s="30"/>
      <c r="Y39" s="30"/>
      <c r="Z39" s="70"/>
      <c r="AA39" s="30"/>
      <c r="AB39" s="30"/>
    </row>
    <row r="40" spans="1:28" s="13" customFormat="1" ht="15.95" customHeight="1">
      <c r="A40" s="56" t="s">
        <v>577</v>
      </c>
      <c r="B40" s="57" t="s">
        <v>571</v>
      </c>
      <c r="C40" s="57" t="s">
        <v>372</v>
      </c>
      <c r="D40" s="16" t="s">
        <v>373</v>
      </c>
      <c r="E40" s="57" t="s">
        <v>374</v>
      </c>
      <c r="F40" s="1" t="s">
        <v>7</v>
      </c>
      <c r="G40" s="1" t="s">
        <v>746</v>
      </c>
      <c r="H40" s="1" t="s">
        <v>12</v>
      </c>
      <c r="I40" s="30" t="s">
        <v>757</v>
      </c>
      <c r="J40" s="105">
        <v>43921</v>
      </c>
      <c r="K40" s="30" t="s">
        <v>755</v>
      </c>
      <c r="L40" s="22" t="s">
        <v>938</v>
      </c>
      <c r="M40" s="30">
        <v>62</v>
      </c>
      <c r="N40" s="105">
        <v>44011</v>
      </c>
      <c r="O40" s="22" t="s">
        <v>856</v>
      </c>
      <c r="P40" s="30" t="s">
        <v>758</v>
      </c>
      <c r="Q40" s="30" t="s">
        <v>757</v>
      </c>
      <c r="R40" s="30" t="s">
        <v>758</v>
      </c>
      <c r="S40" s="30" t="s">
        <v>758</v>
      </c>
      <c r="T40" s="30" t="s">
        <v>937</v>
      </c>
      <c r="U40" s="30"/>
      <c r="V40" s="80"/>
      <c r="W40" s="32"/>
      <c r="X40" s="30"/>
      <c r="Y40" s="30"/>
      <c r="Z40" s="70"/>
      <c r="AA40" s="30"/>
      <c r="AB40" s="30"/>
    </row>
    <row r="41" spans="1:28" s="13" customFormat="1" ht="15.95" customHeight="1">
      <c r="A41" s="56" t="s">
        <v>577</v>
      </c>
      <c r="B41" s="57" t="s">
        <v>571</v>
      </c>
      <c r="C41" s="57" t="s">
        <v>375</v>
      </c>
      <c r="D41" s="16" t="s">
        <v>376</v>
      </c>
      <c r="E41" s="57" t="s">
        <v>377</v>
      </c>
      <c r="F41" s="1" t="s">
        <v>7</v>
      </c>
      <c r="G41" s="1" t="s">
        <v>746</v>
      </c>
      <c r="H41" s="1" t="s">
        <v>12</v>
      </c>
      <c r="I41" s="30" t="s">
        <v>757</v>
      </c>
      <c r="J41" s="105">
        <v>43921</v>
      </c>
      <c r="K41" s="30" t="s">
        <v>755</v>
      </c>
      <c r="L41" s="22" t="s">
        <v>938</v>
      </c>
      <c r="M41" s="30" t="s">
        <v>858</v>
      </c>
      <c r="N41" s="105">
        <v>44011</v>
      </c>
      <c r="O41" s="22" t="s">
        <v>859</v>
      </c>
      <c r="P41" s="30" t="s">
        <v>758</v>
      </c>
      <c r="Q41" s="30" t="s">
        <v>757</v>
      </c>
      <c r="R41" s="30" t="s">
        <v>758</v>
      </c>
      <c r="S41" s="30" t="s">
        <v>758</v>
      </c>
      <c r="T41" s="30" t="s">
        <v>937</v>
      </c>
      <c r="U41" s="30"/>
      <c r="V41" s="80"/>
      <c r="W41" s="32"/>
      <c r="X41" s="30"/>
      <c r="Y41" s="30"/>
      <c r="Z41" s="70"/>
      <c r="AA41" s="30"/>
      <c r="AB41" s="30"/>
    </row>
    <row r="42" spans="1:28" s="13" customFormat="1" ht="15.95" customHeight="1">
      <c r="A42" s="56" t="s">
        <v>577</v>
      </c>
      <c r="B42" s="57" t="s">
        <v>571</v>
      </c>
      <c r="C42" s="57" t="s">
        <v>378</v>
      </c>
      <c r="D42" s="16" t="s">
        <v>379</v>
      </c>
      <c r="E42" s="57" t="s">
        <v>380</v>
      </c>
      <c r="F42" s="1" t="s">
        <v>7</v>
      </c>
      <c r="G42" s="1" t="s">
        <v>746</v>
      </c>
      <c r="H42" s="1" t="s">
        <v>12</v>
      </c>
      <c r="I42" s="30" t="s">
        <v>759</v>
      </c>
      <c r="J42" s="105">
        <v>43921</v>
      </c>
      <c r="K42" s="30"/>
      <c r="L42" s="30"/>
      <c r="M42" s="30"/>
      <c r="N42" s="105"/>
      <c r="O42" s="30"/>
      <c r="P42" s="30" t="s">
        <v>758</v>
      </c>
      <c r="Q42" s="30" t="s">
        <v>758</v>
      </c>
      <c r="R42" s="30" t="s">
        <v>758</v>
      </c>
      <c r="S42" s="30" t="s">
        <v>758</v>
      </c>
      <c r="T42" s="30"/>
      <c r="U42" s="30"/>
      <c r="V42" s="80"/>
      <c r="W42" s="32"/>
      <c r="X42" s="30"/>
      <c r="Y42" s="30"/>
      <c r="Z42" s="70"/>
      <c r="AA42" s="30"/>
      <c r="AB42" s="30"/>
    </row>
    <row r="43" spans="1:28" s="13" customFormat="1" ht="15.95" customHeight="1">
      <c r="A43" s="56" t="s">
        <v>577</v>
      </c>
      <c r="B43" s="57" t="s">
        <v>571</v>
      </c>
      <c r="C43" s="57" t="s">
        <v>381</v>
      </c>
      <c r="D43" s="16" t="s">
        <v>382</v>
      </c>
      <c r="E43" s="57" t="s">
        <v>383</v>
      </c>
      <c r="F43" s="1" t="s">
        <v>7</v>
      </c>
      <c r="G43" s="1" t="s">
        <v>746</v>
      </c>
      <c r="H43" s="1" t="s">
        <v>12</v>
      </c>
      <c r="I43" s="30" t="s">
        <v>759</v>
      </c>
      <c r="J43" s="105">
        <v>43921</v>
      </c>
      <c r="K43" s="30"/>
      <c r="L43" s="30"/>
      <c r="M43" s="30"/>
      <c r="N43" s="105"/>
      <c r="O43" s="30"/>
      <c r="P43" s="30" t="s">
        <v>758</v>
      </c>
      <c r="Q43" s="30" t="s">
        <v>758</v>
      </c>
      <c r="R43" s="30" t="s">
        <v>758</v>
      </c>
      <c r="S43" s="30" t="s">
        <v>758</v>
      </c>
      <c r="T43" s="30"/>
      <c r="U43" s="30"/>
      <c r="V43" s="80"/>
      <c r="W43" s="32"/>
      <c r="X43" s="30"/>
      <c r="Y43" s="30"/>
      <c r="Z43" s="70"/>
      <c r="AA43" s="30"/>
      <c r="AB43" s="30"/>
    </row>
    <row r="44" spans="1:28" s="13" customFormat="1" ht="15.95" customHeight="1">
      <c r="A44" s="56" t="s">
        <v>577</v>
      </c>
      <c r="B44" s="57" t="s">
        <v>571</v>
      </c>
      <c r="C44" s="57" t="s">
        <v>384</v>
      </c>
      <c r="D44" s="16" t="s">
        <v>385</v>
      </c>
      <c r="E44" s="57" t="s">
        <v>714</v>
      </c>
      <c r="F44" s="1" t="s">
        <v>7</v>
      </c>
      <c r="G44" s="1" t="s">
        <v>746</v>
      </c>
      <c r="H44" s="1" t="s">
        <v>12</v>
      </c>
      <c r="I44" s="30" t="s">
        <v>759</v>
      </c>
      <c r="J44" s="105">
        <v>43921</v>
      </c>
      <c r="K44" s="30"/>
      <c r="L44" s="30"/>
      <c r="M44" s="30"/>
      <c r="N44" s="105"/>
      <c r="O44" s="30"/>
      <c r="P44" s="30" t="s">
        <v>758</v>
      </c>
      <c r="Q44" s="30" t="s">
        <v>758</v>
      </c>
      <c r="R44" s="30" t="s">
        <v>758</v>
      </c>
      <c r="S44" s="30" t="s">
        <v>758</v>
      </c>
      <c r="T44" s="30"/>
      <c r="U44" s="30"/>
      <c r="V44" s="80"/>
      <c r="W44" s="32"/>
      <c r="X44" s="30"/>
      <c r="Y44" s="30"/>
      <c r="Z44" s="70"/>
      <c r="AA44" s="30"/>
      <c r="AB44" s="30"/>
    </row>
    <row r="45" spans="1:28" s="13" customFormat="1" ht="15.95" customHeight="1">
      <c r="A45" s="56" t="s">
        <v>577</v>
      </c>
      <c r="B45" s="57" t="s">
        <v>572</v>
      </c>
      <c r="C45" s="57" t="s">
        <v>386</v>
      </c>
      <c r="D45" s="16" t="s">
        <v>387</v>
      </c>
      <c r="E45" s="57" t="s">
        <v>388</v>
      </c>
      <c r="F45" s="1" t="s">
        <v>7</v>
      </c>
      <c r="G45" s="1" t="s">
        <v>746</v>
      </c>
      <c r="H45" s="1" t="s">
        <v>12</v>
      </c>
      <c r="I45" s="30" t="s">
        <v>757</v>
      </c>
      <c r="J45" s="105">
        <v>43921</v>
      </c>
      <c r="K45" s="30" t="s">
        <v>787</v>
      </c>
      <c r="L45" s="30" t="s">
        <v>885</v>
      </c>
      <c r="M45" s="105" t="s">
        <v>759</v>
      </c>
      <c r="N45" s="105" t="s">
        <v>759</v>
      </c>
      <c r="O45" s="30" t="s">
        <v>884</v>
      </c>
      <c r="P45" s="30" t="s">
        <v>758</v>
      </c>
      <c r="Q45" s="30" t="s">
        <v>757</v>
      </c>
      <c r="R45" s="30" t="s">
        <v>758</v>
      </c>
      <c r="S45" s="30" t="s">
        <v>758</v>
      </c>
      <c r="T45" s="30" t="s">
        <v>937</v>
      </c>
      <c r="U45" s="30"/>
      <c r="V45" s="80" t="s">
        <v>757</v>
      </c>
      <c r="W45" s="32"/>
      <c r="X45" s="30"/>
      <c r="Y45" s="30"/>
      <c r="Z45" s="70"/>
      <c r="AA45" s="30"/>
      <c r="AB45" s="30"/>
    </row>
    <row r="46" spans="1:28" s="13" customFormat="1" ht="15.95" customHeight="1">
      <c r="A46" s="56" t="s">
        <v>577</v>
      </c>
      <c r="B46" s="57" t="s">
        <v>572</v>
      </c>
      <c r="C46" s="57" t="s">
        <v>389</v>
      </c>
      <c r="D46" s="16" t="s">
        <v>390</v>
      </c>
      <c r="E46" s="57" t="s">
        <v>391</v>
      </c>
      <c r="F46" s="1" t="s">
        <v>7</v>
      </c>
      <c r="G46" s="1" t="s">
        <v>746</v>
      </c>
      <c r="H46" s="1" t="s">
        <v>12</v>
      </c>
      <c r="I46" s="30" t="s">
        <v>757</v>
      </c>
      <c r="J46" s="105">
        <v>43921</v>
      </c>
      <c r="K46" s="30" t="s">
        <v>755</v>
      </c>
      <c r="L46" s="22" t="s">
        <v>938</v>
      </c>
      <c r="M46" s="30">
        <v>50</v>
      </c>
      <c r="N46" s="105">
        <v>44011</v>
      </c>
      <c r="O46" s="22" t="s">
        <v>870</v>
      </c>
      <c r="P46" s="30" t="s">
        <v>758</v>
      </c>
      <c r="Q46" s="30" t="s">
        <v>757</v>
      </c>
      <c r="R46" s="30" t="s">
        <v>758</v>
      </c>
      <c r="S46" s="30" t="s">
        <v>758</v>
      </c>
      <c r="T46" s="30" t="s">
        <v>937</v>
      </c>
      <c r="U46" s="30"/>
      <c r="V46" s="80" t="s">
        <v>757</v>
      </c>
      <c r="W46" s="32"/>
      <c r="X46" s="30"/>
      <c r="Y46" s="30"/>
      <c r="Z46" s="70"/>
      <c r="AA46" s="30"/>
      <c r="AB46" s="30"/>
    </row>
    <row r="47" spans="1:28" s="13" customFormat="1" ht="15.95" customHeight="1">
      <c r="A47" s="56" t="s">
        <v>577</v>
      </c>
      <c r="B47" s="57" t="s">
        <v>572</v>
      </c>
      <c r="C47" s="57" t="s">
        <v>392</v>
      </c>
      <c r="D47" s="16" t="s">
        <v>393</v>
      </c>
      <c r="E47" s="57" t="s">
        <v>394</v>
      </c>
      <c r="F47" s="1" t="s">
        <v>7</v>
      </c>
      <c r="G47" s="1" t="s">
        <v>746</v>
      </c>
      <c r="H47" s="1" t="s">
        <v>12</v>
      </c>
      <c r="I47" s="30" t="s">
        <v>757</v>
      </c>
      <c r="J47" s="105">
        <v>43921</v>
      </c>
      <c r="K47" s="30" t="s">
        <v>787</v>
      </c>
      <c r="L47" s="30" t="s">
        <v>885</v>
      </c>
      <c r="M47" s="105" t="s">
        <v>759</v>
      </c>
      <c r="N47" s="105" t="s">
        <v>759</v>
      </c>
      <c r="O47" s="30" t="s">
        <v>884</v>
      </c>
      <c r="P47" s="30" t="s">
        <v>758</v>
      </c>
      <c r="Q47" s="30" t="s">
        <v>757</v>
      </c>
      <c r="R47" s="30" t="s">
        <v>758</v>
      </c>
      <c r="S47" s="30" t="s">
        <v>758</v>
      </c>
      <c r="T47" s="30" t="s">
        <v>937</v>
      </c>
      <c r="U47" s="30"/>
      <c r="V47" s="80" t="s">
        <v>757</v>
      </c>
      <c r="W47" s="32"/>
      <c r="X47" s="30"/>
      <c r="Y47" s="30"/>
      <c r="Z47" s="70"/>
      <c r="AA47" s="30"/>
      <c r="AB47" s="30"/>
    </row>
    <row r="48" spans="1:28" s="13" customFormat="1" ht="15.95" customHeight="1">
      <c r="A48" s="56" t="s">
        <v>577</v>
      </c>
      <c r="B48" s="57" t="s">
        <v>572</v>
      </c>
      <c r="C48" s="57" t="s">
        <v>395</v>
      </c>
      <c r="D48" s="16" t="s">
        <v>396</v>
      </c>
      <c r="E48" s="57" t="s">
        <v>397</v>
      </c>
      <c r="F48" s="1" t="s">
        <v>7</v>
      </c>
      <c r="G48" s="1" t="s">
        <v>746</v>
      </c>
      <c r="H48" s="1" t="s">
        <v>12</v>
      </c>
      <c r="I48" s="30" t="s">
        <v>757</v>
      </c>
      <c r="J48" s="105">
        <v>43921</v>
      </c>
      <c r="K48" s="30" t="s">
        <v>891</v>
      </c>
      <c r="L48" s="22" t="s">
        <v>942</v>
      </c>
      <c r="M48" s="30">
        <v>3</v>
      </c>
      <c r="N48" s="105">
        <v>43584</v>
      </c>
      <c r="O48" s="22" t="s">
        <v>890</v>
      </c>
      <c r="P48" s="30" t="s">
        <v>758</v>
      </c>
      <c r="Q48" s="30" t="s">
        <v>757</v>
      </c>
      <c r="R48" s="30" t="s">
        <v>758</v>
      </c>
      <c r="S48" s="30" t="s">
        <v>758</v>
      </c>
      <c r="T48" s="30" t="s">
        <v>937</v>
      </c>
      <c r="U48" s="30"/>
      <c r="V48" s="80" t="s">
        <v>757</v>
      </c>
      <c r="W48" s="32"/>
      <c r="X48" s="30"/>
      <c r="Y48" s="30"/>
      <c r="Z48" s="70"/>
      <c r="AA48" s="30"/>
      <c r="AB48" s="30"/>
    </row>
    <row r="49" spans="1:28" s="13" customFormat="1" ht="15.95" customHeight="1">
      <c r="A49" s="56" t="s">
        <v>577</v>
      </c>
      <c r="B49" s="57" t="s">
        <v>572</v>
      </c>
      <c r="C49" s="57" t="s">
        <v>398</v>
      </c>
      <c r="D49" s="16" t="s">
        <v>399</v>
      </c>
      <c r="E49" s="57" t="s">
        <v>400</v>
      </c>
      <c r="F49" s="1" t="s">
        <v>7</v>
      </c>
      <c r="G49" s="1" t="s">
        <v>746</v>
      </c>
      <c r="H49" s="1" t="s">
        <v>12</v>
      </c>
      <c r="I49" s="30" t="s">
        <v>757</v>
      </c>
      <c r="J49" s="105">
        <v>43921</v>
      </c>
      <c r="K49" s="30" t="s">
        <v>891</v>
      </c>
      <c r="L49" s="22" t="s">
        <v>942</v>
      </c>
      <c r="M49" s="30">
        <v>8</v>
      </c>
      <c r="N49" s="105">
        <v>43584</v>
      </c>
      <c r="O49" s="22" t="s">
        <v>893</v>
      </c>
      <c r="P49" s="30" t="s">
        <v>758</v>
      </c>
      <c r="Q49" s="30" t="s">
        <v>757</v>
      </c>
      <c r="R49" s="30" t="s">
        <v>758</v>
      </c>
      <c r="S49" s="30" t="s">
        <v>758</v>
      </c>
      <c r="T49" s="30" t="s">
        <v>937</v>
      </c>
      <c r="U49" s="30"/>
      <c r="V49" s="80" t="s">
        <v>757</v>
      </c>
      <c r="W49" s="32"/>
      <c r="X49" s="30"/>
      <c r="Y49" s="30"/>
      <c r="Z49" s="70"/>
      <c r="AA49" s="30"/>
      <c r="AB49" s="30"/>
    </row>
    <row r="50" spans="1:28" s="13" customFormat="1" ht="15.95" customHeight="1">
      <c r="A50" s="56" t="s">
        <v>577</v>
      </c>
      <c r="B50" s="57" t="s">
        <v>572</v>
      </c>
      <c r="C50" s="57" t="s">
        <v>401</v>
      </c>
      <c r="D50" s="16" t="s">
        <v>402</v>
      </c>
      <c r="E50" s="57" t="s">
        <v>403</v>
      </c>
      <c r="F50" s="1" t="s">
        <v>7</v>
      </c>
      <c r="G50" s="1" t="s">
        <v>746</v>
      </c>
      <c r="H50" s="1" t="s">
        <v>12</v>
      </c>
      <c r="I50" s="30" t="s">
        <v>757</v>
      </c>
      <c r="J50" s="105">
        <v>43921</v>
      </c>
      <c r="K50" s="30" t="s">
        <v>755</v>
      </c>
      <c r="L50" s="22" t="s">
        <v>938</v>
      </c>
      <c r="M50" s="30">
        <v>18</v>
      </c>
      <c r="N50" s="105">
        <v>44011</v>
      </c>
      <c r="O50" s="22" t="s">
        <v>871</v>
      </c>
      <c r="P50" s="30" t="s">
        <v>758</v>
      </c>
      <c r="Q50" s="30" t="s">
        <v>757</v>
      </c>
      <c r="R50" s="30" t="s">
        <v>758</v>
      </c>
      <c r="S50" s="30" t="s">
        <v>758</v>
      </c>
      <c r="T50" s="30" t="s">
        <v>937</v>
      </c>
      <c r="U50" s="30"/>
      <c r="V50" s="80" t="s">
        <v>757</v>
      </c>
      <c r="W50" s="32"/>
      <c r="X50" s="30"/>
      <c r="Y50" s="30"/>
      <c r="Z50" s="70"/>
      <c r="AA50" s="30"/>
      <c r="AB50" s="30"/>
    </row>
    <row r="51" spans="1:28" s="13" customFormat="1" ht="15.95" customHeight="1">
      <c r="A51" s="56" t="s">
        <v>577</v>
      </c>
      <c r="B51" s="57" t="s">
        <v>572</v>
      </c>
      <c r="C51" s="57" t="s">
        <v>404</v>
      </c>
      <c r="D51" s="16" t="s">
        <v>405</v>
      </c>
      <c r="E51" s="57" t="s">
        <v>406</v>
      </c>
      <c r="F51" s="1" t="s">
        <v>7</v>
      </c>
      <c r="G51" s="1" t="s">
        <v>746</v>
      </c>
      <c r="H51" s="1" t="s">
        <v>12</v>
      </c>
      <c r="I51" s="30" t="s">
        <v>757</v>
      </c>
      <c r="J51" s="105">
        <v>43921</v>
      </c>
      <c r="K51" s="30" t="s">
        <v>888</v>
      </c>
      <c r="L51" s="22" t="s">
        <v>941</v>
      </c>
      <c r="M51" s="30">
        <v>2</v>
      </c>
      <c r="N51" s="105">
        <v>43584</v>
      </c>
      <c r="O51" s="22" t="s">
        <v>887</v>
      </c>
      <c r="P51" s="30" t="s">
        <v>758</v>
      </c>
      <c r="Q51" s="30" t="s">
        <v>757</v>
      </c>
      <c r="R51" s="30" t="s">
        <v>758</v>
      </c>
      <c r="S51" s="30" t="s">
        <v>758</v>
      </c>
      <c r="T51" s="30" t="s">
        <v>937</v>
      </c>
      <c r="U51" s="30"/>
      <c r="V51" s="80" t="s">
        <v>757</v>
      </c>
      <c r="W51" s="32"/>
      <c r="X51" s="30"/>
      <c r="Y51" s="30"/>
      <c r="Z51" s="70"/>
      <c r="AA51" s="30"/>
      <c r="AB51" s="30"/>
    </row>
    <row r="52" spans="1:28" s="13" customFormat="1" ht="15.95" customHeight="1">
      <c r="A52" s="56" t="s">
        <v>577</v>
      </c>
      <c r="B52" s="57" t="s">
        <v>572</v>
      </c>
      <c r="C52" s="57" t="s">
        <v>407</v>
      </c>
      <c r="D52" s="16" t="s">
        <v>408</v>
      </c>
      <c r="E52" s="57" t="s">
        <v>409</v>
      </c>
      <c r="F52" s="1" t="s">
        <v>7</v>
      </c>
      <c r="G52" s="1" t="s">
        <v>746</v>
      </c>
      <c r="H52" s="1" t="s">
        <v>12</v>
      </c>
      <c r="I52" s="30" t="s">
        <v>757</v>
      </c>
      <c r="J52" s="105">
        <v>43921</v>
      </c>
      <c r="K52" s="30" t="s">
        <v>755</v>
      </c>
      <c r="L52" s="22" t="s">
        <v>938</v>
      </c>
      <c r="M52" s="30" t="s">
        <v>883</v>
      </c>
      <c r="N52" s="105">
        <v>44011</v>
      </c>
      <c r="O52" s="74" t="s">
        <v>759</v>
      </c>
      <c r="P52" s="30" t="s">
        <v>757</v>
      </c>
      <c r="Q52" s="30" t="s">
        <v>757</v>
      </c>
      <c r="R52" s="30" t="s">
        <v>758</v>
      </c>
      <c r="S52" s="30" t="s">
        <v>758</v>
      </c>
      <c r="T52" s="30" t="s">
        <v>881</v>
      </c>
      <c r="U52" s="30"/>
      <c r="V52" s="80" t="s">
        <v>757</v>
      </c>
      <c r="W52" s="32"/>
      <c r="X52" s="30"/>
      <c r="Y52" s="30"/>
      <c r="Z52" s="70"/>
      <c r="AA52" s="30"/>
      <c r="AB52" s="30"/>
    </row>
    <row r="53" spans="1:28" s="13" customFormat="1" ht="15.95" customHeight="1">
      <c r="A53" s="56" t="s">
        <v>577</v>
      </c>
      <c r="B53" s="57" t="s">
        <v>572</v>
      </c>
      <c r="C53" s="57" t="s">
        <v>410</v>
      </c>
      <c r="D53" s="16" t="s">
        <v>411</v>
      </c>
      <c r="E53" s="57" t="s">
        <v>412</v>
      </c>
      <c r="F53" s="1" t="s">
        <v>7</v>
      </c>
      <c r="G53" s="1" t="s">
        <v>746</v>
      </c>
      <c r="H53" s="1" t="s">
        <v>12</v>
      </c>
      <c r="I53" s="30" t="s">
        <v>759</v>
      </c>
      <c r="J53" s="105">
        <v>43921</v>
      </c>
      <c r="K53" s="30"/>
      <c r="L53" s="30"/>
      <c r="M53" s="30"/>
      <c r="N53" s="105"/>
      <c r="O53" s="30"/>
      <c r="P53" s="30" t="s">
        <v>758</v>
      </c>
      <c r="Q53" s="30" t="s">
        <v>758</v>
      </c>
      <c r="R53" s="30" t="s">
        <v>758</v>
      </c>
      <c r="S53" s="30" t="s">
        <v>758</v>
      </c>
      <c r="T53" s="30"/>
      <c r="U53" s="30"/>
      <c r="V53" s="80" t="s">
        <v>757</v>
      </c>
      <c r="W53" s="32"/>
      <c r="X53" s="30"/>
      <c r="Y53" s="30"/>
      <c r="Z53" s="70"/>
      <c r="AA53" s="30"/>
      <c r="AB53" s="30"/>
    </row>
    <row r="54" spans="1:28" s="13" customFormat="1" ht="15.95" customHeight="1">
      <c r="A54" s="56" t="s">
        <v>577</v>
      </c>
      <c r="B54" s="57" t="s">
        <v>572</v>
      </c>
      <c r="C54" s="57" t="s">
        <v>413</v>
      </c>
      <c r="D54" s="16" t="s">
        <v>414</v>
      </c>
      <c r="E54" s="57" t="s">
        <v>415</v>
      </c>
      <c r="F54" s="1" t="s">
        <v>7</v>
      </c>
      <c r="G54" s="1" t="s">
        <v>746</v>
      </c>
      <c r="H54" s="1" t="s">
        <v>12</v>
      </c>
      <c r="I54" s="30" t="s">
        <v>758</v>
      </c>
      <c r="J54" s="105">
        <v>43921</v>
      </c>
      <c r="K54" s="30" t="s">
        <v>787</v>
      </c>
      <c r="L54" s="30" t="s">
        <v>885</v>
      </c>
      <c r="M54" s="105" t="s">
        <v>759</v>
      </c>
      <c r="N54" s="105" t="s">
        <v>759</v>
      </c>
      <c r="O54" s="30" t="s">
        <v>886</v>
      </c>
      <c r="P54" s="30" t="s">
        <v>758</v>
      </c>
      <c r="Q54" s="30" t="s">
        <v>757</v>
      </c>
      <c r="R54" s="30" t="s">
        <v>758</v>
      </c>
      <c r="S54" s="30" t="s">
        <v>758</v>
      </c>
      <c r="T54" s="30" t="s">
        <v>937</v>
      </c>
      <c r="U54" s="30"/>
      <c r="V54" s="80" t="s">
        <v>757</v>
      </c>
      <c r="W54" s="32"/>
      <c r="X54" s="30"/>
      <c r="Y54" s="30"/>
      <c r="Z54" s="70"/>
      <c r="AA54" s="30"/>
      <c r="AB54" s="30"/>
    </row>
    <row r="55" spans="1:28" s="13" customFormat="1" ht="15.95" customHeight="1">
      <c r="A55" s="56" t="s">
        <v>577</v>
      </c>
      <c r="B55" s="57" t="s">
        <v>572</v>
      </c>
      <c r="C55" s="57" t="s">
        <v>416</v>
      </c>
      <c r="D55" s="16" t="s">
        <v>417</v>
      </c>
      <c r="E55" s="57" t="s">
        <v>418</v>
      </c>
      <c r="F55" s="1" t="s">
        <v>7</v>
      </c>
      <c r="G55" s="1" t="s">
        <v>746</v>
      </c>
      <c r="H55" s="1" t="s">
        <v>12</v>
      </c>
      <c r="I55" s="30" t="s">
        <v>757</v>
      </c>
      <c r="J55" s="105">
        <v>43921</v>
      </c>
      <c r="K55" s="30" t="s">
        <v>755</v>
      </c>
      <c r="L55" s="22" t="s">
        <v>938</v>
      </c>
      <c r="M55" s="30" t="s">
        <v>883</v>
      </c>
      <c r="N55" s="105">
        <v>44011</v>
      </c>
      <c r="O55" s="74" t="s">
        <v>759</v>
      </c>
      <c r="P55" s="30" t="s">
        <v>757</v>
      </c>
      <c r="Q55" s="30" t="s">
        <v>757</v>
      </c>
      <c r="R55" s="30" t="s">
        <v>758</v>
      </c>
      <c r="S55" s="30" t="s">
        <v>758</v>
      </c>
      <c r="T55" s="30" t="s">
        <v>881</v>
      </c>
      <c r="U55" s="30"/>
      <c r="V55" s="80" t="s">
        <v>757</v>
      </c>
      <c r="W55" s="32"/>
      <c r="X55" s="30"/>
      <c r="Y55" s="30"/>
      <c r="Z55" s="70"/>
      <c r="AA55" s="30"/>
      <c r="AB55" s="30"/>
    </row>
    <row r="56" spans="1:28" s="13" customFormat="1" ht="15.95" customHeight="1">
      <c r="A56" s="56" t="s">
        <v>577</v>
      </c>
      <c r="B56" s="57" t="s">
        <v>572</v>
      </c>
      <c r="C56" s="57" t="s">
        <v>419</v>
      </c>
      <c r="D56" s="16" t="s">
        <v>420</v>
      </c>
      <c r="E56" s="57" t="s">
        <v>421</v>
      </c>
      <c r="F56" s="1" t="s">
        <v>7</v>
      </c>
      <c r="G56" s="1" t="s">
        <v>746</v>
      </c>
      <c r="H56" s="1" t="s">
        <v>12</v>
      </c>
      <c r="I56" s="30" t="s">
        <v>759</v>
      </c>
      <c r="J56" s="105">
        <v>43921</v>
      </c>
      <c r="K56" s="30"/>
      <c r="L56" s="30"/>
      <c r="M56" s="30"/>
      <c r="N56" s="105"/>
      <c r="O56" s="30"/>
      <c r="P56" s="30" t="s">
        <v>758</v>
      </c>
      <c r="Q56" s="30" t="s">
        <v>758</v>
      </c>
      <c r="R56" s="30" t="s">
        <v>758</v>
      </c>
      <c r="S56" s="30" t="s">
        <v>758</v>
      </c>
      <c r="T56" s="30"/>
      <c r="U56" s="30"/>
      <c r="V56" s="80" t="s">
        <v>757</v>
      </c>
      <c r="W56" s="32"/>
      <c r="X56" s="30"/>
      <c r="Y56" s="30"/>
      <c r="Z56" s="70"/>
      <c r="AA56" s="30"/>
      <c r="AB56" s="30"/>
    </row>
    <row r="57" spans="1:28" s="13" customFormat="1" ht="15.95" customHeight="1">
      <c r="A57" s="56" t="s">
        <v>577</v>
      </c>
      <c r="B57" s="57" t="s">
        <v>572</v>
      </c>
      <c r="C57" s="57" t="s">
        <v>422</v>
      </c>
      <c r="D57" s="16" t="s">
        <v>423</v>
      </c>
      <c r="E57" s="57" t="s">
        <v>424</v>
      </c>
      <c r="F57" s="1" t="s">
        <v>7</v>
      </c>
      <c r="G57" s="1" t="s">
        <v>746</v>
      </c>
      <c r="H57" s="1" t="s">
        <v>12</v>
      </c>
      <c r="I57" s="30" t="s">
        <v>757</v>
      </c>
      <c r="J57" s="105">
        <v>43921</v>
      </c>
      <c r="K57" s="30" t="s">
        <v>787</v>
      </c>
      <c r="L57" s="30" t="s">
        <v>885</v>
      </c>
      <c r="M57" s="105" t="s">
        <v>759</v>
      </c>
      <c r="N57" s="105" t="s">
        <v>759</v>
      </c>
      <c r="O57" s="30" t="s">
        <v>876</v>
      </c>
      <c r="P57" s="30" t="s">
        <v>758</v>
      </c>
      <c r="Q57" s="30" t="s">
        <v>757</v>
      </c>
      <c r="R57" s="30" t="s">
        <v>758</v>
      </c>
      <c r="S57" s="30" t="s">
        <v>758</v>
      </c>
      <c r="T57" s="30" t="s">
        <v>937</v>
      </c>
      <c r="U57" s="30"/>
      <c r="V57" s="80" t="s">
        <v>757</v>
      </c>
      <c r="W57" s="32"/>
      <c r="X57" s="30"/>
      <c r="Y57" s="30"/>
      <c r="Z57" s="70"/>
      <c r="AA57" s="30"/>
      <c r="AB57" s="30"/>
    </row>
    <row r="58" spans="1:28" s="13" customFormat="1" ht="15.95" customHeight="1">
      <c r="A58" s="56" t="s">
        <v>577</v>
      </c>
      <c r="B58" s="57" t="s">
        <v>572</v>
      </c>
      <c r="C58" s="57" t="s">
        <v>425</v>
      </c>
      <c r="D58" s="16" t="s">
        <v>426</v>
      </c>
      <c r="E58" s="57" t="s">
        <v>715</v>
      </c>
      <c r="F58" s="1" t="s">
        <v>7</v>
      </c>
      <c r="G58" s="1" t="s">
        <v>746</v>
      </c>
      <c r="H58" s="1" t="s">
        <v>12</v>
      </c>
      <c r="I58" s="30" t="s">
        <v>758</v>
      </c>
      <c r="J58" s="105">
        <v>43921</v>
      </c>
      <c r="K58" s="30" t="s">
        <v>755</v>
      </c>
      <c r="L58" s="22" t="s">
        <v>938</v>
      </c>
      <c r="M58" s="30">
        <v>51</v>
      </c>
      <c r="N58" s="105">
        <v>44011</v>
      </c>
      <c r="O58" s="74" t="s">
        <v>759</v>
      </c>
      <c r="P58" s="30" t="s">
        <v>757</v>
      </c>
      <c r="Q58" s="30" t="s">
        <v>757</v>
      </c>
      <c r="R58" s="30" t="s">
        <v>758</v>
      </c>
      <c r="S58" s="30" t="s">
        <v>758</v>
      </c>
      <c r="T58" s="30" t="s">
        <v>878</v>
      </c>
      <c r="U58" s="30"/>
      <c r="V58" s="80" t="s">
        <v>757</v>
      </c>
      <c r="W58" s="32"/>
      <c r="X58" s="30"/>
      <c r="Y58" s="30"/>
      <c r="Z58" s="70"/>
      <c r="AA58" s="30"/>
      <c r="AB58" s="30"/>
    </row>
    <row r="59" spans="1:28" s="13" customFormat="1" ht="15.95" customHeight="1">
      <c r="A59" s="56" t="s">
        <v>577</v>
      </c>
      <c r="B59" s="57" t="s">
        <v>572</v>
      </c>
      <c r="C59" s="57" t="s">
        <v>427</v>
      </c>
      <c r="D59" s="16" t="s">
        <v>428</v>
      </c>
      <c r="E59" s="57" t="s">
        <v>747</v>
      </c>
      <c r="F59" s="1" t="s">
        <v>7</v>
      </c>
      <c r="G59" s="1" t="s">
        <v>746</v>
      </c>
      <c r="H59" s="1" t="s">
        <v>12</v>
      </c>
      <c r="I59" s="30" t="s">
        <v>757</v>
      </c>
      <c r="J59" s="105">
        <v>43921</v>
      </c>
      <c r="K59" s="30" t="s">
        <v>755</v>
      </c>
      <c r="L59" s="22" t="s">
        <v>938</v>
      </c>
      <c r="M59" s="90" t="s">
        <v>874</v>
      </c>
      <c r="N59" s="105">
        <v>44011</v>
      </c>
      <c r="O59" s="30" t="s">
        <v>873</v>
      </c>
      <c r="P59" s="30" t="s">
        <v>758</v>
      </c>
      <c r="Q59" s="30" t="s">
        <v>757</v>
      </c>
      <c r="R59" s="30" t="s">
        <v>758</v>
      </c>
      <c r="S59" s="30" t="s">
        <v>758</v>
      </c>
      <c r="T59" s="30" t="s">
        <v>937</v>
      </c>
      <c r="U59" s="30"/>
      <c r="V59" s="80" t="s">
        <v>757</v>
      </c>
      <c r="W59" s="32"/>
      <c r="X59" s="30"/>
      <c r="Y59" s="30"/>
      <c r="Z59" s="70"/>
      <c r="AA59" s="30"/>
      <c r="AB59" s="30"/>
    </row>
    <row r="60" spans="1:28" s="13" customFormat="1" ht="15.95" customHeight="1">
      <c r="A60" s="56" t="s">
        <v>577</v>
      </c>
      <c r="B60" s="57" t="s">
        <v>572</v>
      </c>
      <c r="C60" s="57" t="s">
        <v>429</v>
      </c>
      <c r="D60" s="16" t="s">
        <v>430</v>
      </c>
      <c r="E60" s="57" t="s">
        <v>748</v>
      </c>
      <c r="F60" s="1" t="s">
        <v>7</v>
      </c>
      <c r="G60" s="1" t="s">
        <v>746</v>
      </c>
      <c r="H60" s="1" t="s">
        <v>12</v>
      </c>
      <c r="I60" s="30" t="s">
        <v>757</v>
      </c>
      <c r="J60" s="105">
        <v>43921</v>
      </c>
      <c r="K60" s="30" t="s">
        <v>755</v>
      </c>
      <c r="L60" s="22" t="s">
        <v>938</v>
      </c>
      <c r="M60" s="90" t="s">
        <v>874</v>
      </c>
      <c r="N60" s="105">
        <v>44011</v>
      </c>
      <c r="O60" s="30" t="s">
        <v>873</v>
      </c>
      <c r="P60" s="30" t="s">
        <v>758</v>
      </c>
      <c r="Q60" s="30" t="s">
        <v>757</v>
      </c>
      <c r="R60" s="30" t="s">
        <v>758</v>
      </c>
      <c r="S60" s="30" t="s">
        <v>758</v>
      </c>
      <c r="T60" s="30" t="s">
        <v>937</v>
      </c>
      <c r="U60" s="30"/>
      <c r="V60" s="80" t="s">
        <v>757</v>
      </c>
      <c r="W60" s="32"/>
      <c r="X60" s="30"/>
      <c r="Y60" s="30"/>
      <c r="Z60" s="70"/>
      <c r="AA60" s="30"/>
      <c r="AB60" s="30"/>
    </row>
    <row r="61" spans="1:28" s="13" customFormat="1" ht="15.95" customHeight="1">
      <c r="A61" s="56" t="s">
        <v>577</v>
      </c>
      <c r="B61" s="57" t="s">
        <v>572</v>
      </c>
      <c r="C61" s="57" t="s">
        <v>431</v>
      </c>
      <c r="D61" s="16" t="s">
        <v>432</v>
      </c>
      <c r="E61" s="57" t="s">
        <v>433</v>
      </c>
      <c r="F61" s="1" t="s">
        <v>7</v>
      </c>
      <c r="G61" s="1" t="s">
        <v>746</v>
      </c>
      <c r="H61" s="1" t="s">
        <v>12</v>
      </c>
      <c r="I61" s="30" t="s">
        <v>757</v>
      </c>
      <c r="J61" s="105">
        <v>43921</v>
      </c>
      <c r="K61" s="30" t="s">
        <v>852</v>
      </c>
      <c r="L61" s="22" t="s">
        <v>944</v>
      </c>
      <c r="M61" s="30">
        <v>5</v>
      </c>
      <c r="N61" s="105">
        <v>43557</v>
      </c>
      <c r="O61" s="22" t="s">
        <v>894</v>
      </c>
      <c r="P61" s="30" t="s">
        <v>758</v>
      </c>
      <c r="Q61" s="30" t="s">
        <v>757</v>
      </c>
      <c r="R61" s="30" t="s">
        <v>758</v>
      </c>
      <c r="S61" s="30" t="s">
        <v>758</v>
      </c>
      <c r="T61" s="30" t="s">
        <v>937</v>
      </c>
      <c r="U61" s="30"/>
      <c r="V61" s="80" t="s">
        <v>757</v>
      </c>
      <c r="W61" s="32"/>
      <c r="X61" s="30"/>
      <c r="Y61" s="30"/>
      <c r="Z61" s="70"/>
      <c r="AA61" s="30"/>
      <c r="AB61" s="30"/>
    </row>
    <row r="62" spans="1:28" s="13" customFormat="1" ht="15.95" customHeight="1">
      <c r="A62" s="56" t="s">
        <v>577</v>
      </c>
      <c r="B62" s="57" t="s">
        <v>572</v>
      </c>
      <c r="C62" s="57" t="s">
        <v>434</v>
      </c>
      <c r="D62" s="16" t="s">
        <v>435</v>
      </c>
      <c r="E62" s="57" t="s">
        <v>716</v>
      </c>
      <c r="F62" s="17" t="s">
        <v>5</v>
      </c>
      <c r="G62" s="17" t="s">
        <v>65</v>
      </c>
      <c r="H62" s="1" t="s">
        <v>12</v>
      </c>
      <c r="I62" s="30">
        <v>0</v>
      </c>
      <c r="J62" s="105">
        <v>43921</v>
      </c>
      <c r="K62" s="30" t="s">
        <v>755</v>
      </c>
      <c r="L62" s="22" t="s">
        <v>938</v>
      </c>
      <c r="M62" s="30">
        <v>37</v>
      </c>
      <c r="N62" s="105">
        <v>44011</v>
      </c>
      <c r="O62" s="74" t="s">
        <v>759</v>
      </c>
      <c r="P62" s="30" t="s">
        <v>757</v>
      </c>
      <c r="Q62" s="30" t="s">
        <v>757</v>
      </c>
      <c r="R62" s="30" t="s">
        <v>758</v>
      </c>
      <c r="S62" s="30" t="s">
        <v>758</v>
      </c>
      <c r="T62" s="30" t="s">
        <v>880</v>
      </c>
      <c r="U62" s="30"/>
      <c r="V62" s="80" t="s">
        <v>757</v>
      </c>
      <c r="W62" s="32"/>
      <c r="X62" s="30"/>
      <c r="Y62" s="30"/>
      <c r="Z62" s="70"/>
      <c r="AA62" s="30"/>
      <c r="AB62" s="30"/>
    </row>
    <row r="63" spans="1:28" s="13" customFormat="1" ht="15.95" customHeight="1">
      <c r="A63" s="56" t="s">
        <v>577</v>
      </c>
      <c r="B63" s="57" t="s">
        <v>573</v>
      </c>
      <c r="C63" s="57" t="s">
        <v>436</v>
      </c>
      <c r="D63" s="16" t="s">
        <v>437</v>
      </c>
      <c r="E63" s="57" t="s">
        <v>438</v>
      </c>
      <c r="F63" s="1" t="s">
        <v>7</v>
      </c>
      <c r="G63" s="1" t="s">
        <v>746</v>
      </c>
      <c r="H63" s="1" t="s">
        <v>12</v>
      </c>
      <c r="I63" s="30" t="s">
        <v>757</v>
      </c>
      <c r="J63" s="105">
        <v>43921</v>
      </c>
      <c r="K63" s="30" t="s">
        <v>755</v>
      </c>
      <c r="L63" s="22" t="s">
        <v>938</v>
      </c>
      <c r="M63" s="30">
        <v>19</v>
      </c>
      <c r="N63" s="105">
        <v>44011</v>
      </c>
      <c r="O63" s="22" t="s">
        <v>861</v>
      </c>
      <c r="P63" s="30" t="s">
        <v>758</v>
      </c>
      <c r="Q63" s="30" t="s">
        <v>757</v>
      </c>
      <c r="R63" s="30" t="s">
        <v>758</v>
      </c>
      <c r="S63" s="30" t="s">
        <v>758</v>
      </c>
      <c r="T63" s="30" t="s">
        <v>937</v>
      </c>
      <c r="U63" s="30"/>
      <c r="V63" s="80" t="s">
        <v>757</v>
      </c>
      <c r="W63" s="32"/>
      <c r="X63" s="30"/>
      <c r="Y63" s="30"/>
      <c r="Z63" s="70"/>
      <c r="AA63" s="30"/>
      <c r="AB63" s="30"/>
    </row>
    <row r="64" spans="1:28" s="13" customFormat="1" ht="15.95" customHeight="1">
      <c r="A64" s="56" t="s">
        <v>577</v>
      </c>
      <c r="B64" s="57" t="s">
        <v>573</v>
      </c>
      <c r="C64" s="57" t="s">
        <v>439</v>
      </c>
      <c r="D64" s="16" t="s">
        <v>440</v>
      </c>
      <c r="E64" s="57" t="s">
        <v>441</v>
      </c>
      <c r="F64" s="1" t="s">
        <v>7</v>
      </c>
      <c r="G64" s="1" t="s">
        <v>746</v>
      </c>
      <c r="H64" s="1" t="s">
        <v>12</v>
      </c>
      <c r="I64" s="30" t="s">
        <v>757</v>
      </c>
      <c r="J64" s="105">
        <v>43921</v>
      </c>
      <c r="K64" s="30" t="s">
        <v>755</v>
      </c>
      <c r="L64" s="22" t="s">
        <v>938</v>
      </c>
      <c r="M64" s="30">
        <v>156</v>
      </c>
      <c r="N64" s="105">
        <v>44011</v>
      </c>
      <c r="O64" s="22" t="s">
        <v>867</v>
      </c>
      <c r="P64" s="30" t="s">
        <v>758</v>
      </c>
      <c r="Q64" s="30" t="s">
        <v>757</v>
      </c>
      <c r="R64" s="30" t="s">
        <v>758</v>
      </c>
      <c r="S64" s="30" t="s">
        <v>758</v>
      </c>
      <c r="T64" s="30" t="s">
        <v>937</v>
      </c>
      <c r="U64" s="30"/>
      <c r="V64" s="80" t="s">
        <v>757</v>
      </c>
      <c r="W64" s="32"/>
      <c r="X64" s="30"/>
      <c r="Y64" s="30"/>
      <c r="Z64" s="70"/>
      <c r="AA64" s="30"/>
      <c r="AB64" s="30"/>
    </row>
    <row r="65" spans="1:28" s="13" customFormat="1" ht="15.95" customHeight="1">
      <c r="A65" s="56" t="s">
        <v>577</v>
      </c>
      <c r="B65" s="57" t="s">
        <v>573</v>
      </c>
      <c r="C65" s="57" t="s">
        <v>442</v>
      </c>
      <c r="D65" s="16" t="s">
        <v>443</v>
      </c>
      <c r="E65" s="57" t="s">
        <v>444</v>
      </c>
      <c r="F65" s="1" t="s">
        <v>7</v>
      </c>
      <c r="G65" s="1" t="s">
        <v>746</v>
      </c>
      <c r="H65" s="1" t="s">
        <v>12</v>
      </c>
      <c r="I65" s="30" t="s">
        <v>757</v>
      </c>
      <c r="J65" s="105">
        <v>43921</v>
      </c>
      <c r="K65" s="30" t="s">
        <v>755</v>
      </c>
      <c r="L65" s="22" t="s">
        <v>938</v>
      </c>
      <c r="M65" s="30">
        <v>69</v>
      </c>
      <c r="N65" s="105">
        <v>44011</v>
      </c>
      <c r="O65" s="22" t="s">
        <v>865</v>
      </c>
      <c r="P65" s="30" t="s">
        <v>758</v>
      </c>
      <c r="Q65" s="30" t="s">
        <v>757</v>
      </c>
      <c r="R65" s="30" t="s">
        <v>758</v>
      </c>
      <c r="S65" s="30" t="s">
        <v>758</v>
      </c>
      <c r="T65" s="30" t="s">
        <v>937</v>
      </c>
      <c r="U65" s="30"/>
      <c r="V65" s="80" t="s">
        <v>757</v>
      </c>
      <c r="W65" s="32"/>
      <c r="X65" s="30"/>
      <c r="Y65" s="30"/>
      <c r="Z65" s="70"/>
      <c r="AA65" s="30"/>
      <c r="AB65" s="30"/>
    </row>
    <row r="66" spans="1:28" s="13" customFormat="1" ht="15.95" customHeight="1">
      <c r="A66" s="56" t="s">
        <v>577</v>
      </c>
      <c r="B66" s="57" t="s">
        <v>573</v>
      </c>
      <c r="C66" s="57" t="s">
        <v>445</v>
      </c>
      <c r="D66" s="16" t="s">
        <v>446</v>
      </c>
      <c r="E66" s="57" t="s">
        <v>447</v>
      </c>
      <c r="F66" s="17" t="s">
        <v>5</v>
      </c>
      <c r="G66" s="17" t="s">
        <v>65</v>
      </c>
      <c r="H66" s="1" t="s">
        <v>12</v>
      </c>
      <c r="I66" s="30">
        <v>8531000</v>
      </c>
      <c r="J66" s="105">
        <v>43921</v>
      </c>
      <c r="K66" s="30" t="s">
        <v>755</v>
      </c>
      <c r="L66" s="22" t="s">
        <v>938</v>
      </c>
      <c r="M66" s="30">
        <v>196</v>
      </c>
      <c r="N66" s="105">
        <v>44011</v>
      </c>
      <c r="O66" s="74" t="s">
        <v>759</v>
      </c>
      <c r="P66" s="30" t="s">
        <v>757</v>
      </c>
      <c r="Q66" s="30" t="s">
        <v>757</v>
      </c>
      <c r="R66" s="30" t="s">
        <v>758</v>
      </c>
      <c r="S66" s="30" t="s">
        <v>758</v>
      </c>
      <c r="T66" s="30" t="s">
        <v>863</v>
      </c>
      <c r="U66" s="30"/>
      <c r="V66" s="80" t="s">
        <v>757</v>
      </c>
      <c r="W66" s="32"/>
      <c r="X66" s="30"/>
      <c r="Y66" s="30"/>
      <c r="Z66" s="70"/>
      <c r="AA66" s="30"/>
      <c r="AB66" s="30"/>
    </row>
    <row r="67" spans="1:28" s="13" customFormat="1" ht="15.95" customHeight="1">
      <c r="A67" s="56" t="s">
        <v>577</v>
      </c>
      <c r="B67" s="57" t="s">
        <v>573</v>
      </c>
      <c r="C67" s="57" t="s">
        <v>448</v>
      </c>
      <c r="D67" s="16" t="s">
        <v>449</v>
      </c>
      <c r="E67" s="57" t="s">
        <v>450</v>
      </c>
      <c r="F67" s="17" t="s">
        <v>5</v>
      </c>
      <c r="G67" s="17" t="s">
        <v>65</v>
      </c>
      <c r="H67" s="1" t="s">
        <v>12</v>
      </c>
      <c r="I67" s="30">
        <v>371000</v>
      </c>
      <c r="J67" s="105">
        <v>43921</v>
      </c>
      <c r="K67" s="30" t="s">
        <v>755</v>
      </c>
      <c r="L67" s="22" t="s">
        <v>938</v>
      </c>
      <c r="M67" s="30">
        <v>196</v>
      </c>
      <c r="N67" s="105">
        <v>44011</v>
      </c>
      <c r="O67" s="74" t="s">
        <v>759</v>
      </c>
      <c r="P67" s="30" t="s">
        <v>757</v>
      </c>
      <c r="Q67" s="30" t="s">
        <v>757</v>
      </c>
      <c r="R67" s="30" t="s">
        <v>758</v>
      </c>
      <c r="S67" s="30" t="s">
        <v>758</v>
      </c>
      <c r="T67" s="30" t="s">
        <v>863</v>
      </c>
      <c r="U67" s="30"/>
      <c r="V67" s="80" t="s">
        <v>757</v>
      </c>
      <c r="W67" s="32"/>
      <c r="X67" s="30"/>
      <c r="Y67" s="30"/>
      <c r="Z67" s="70"/>
      <c r="AA67" s="30"/>
      <c r="AB67" s="30"/>
    </row>
    <row r="68" spans="1:28" s="13" customFormat="1" ht="15.95" customHeight="1">
      <c r="A68" s="56" t="s">
        <v>577</v>
      </c>
      <c r="B68" s="57" t="s">
        <v>574</v>
      </c>
      <c r="C68" s="57" t="s">
        <v>451</v>
      </c>
      <c r="D68" s="16" t="s">
        <v>452</v>
      </c>
      <c r="E68" s="57" t="s">
        <v>453</v>
      </c>
      <c r="F68" s="1" t="s">
        <v>7</v>
      </c>
      <c r="G68" s="1" t="s">
        <v>746</v>
      </c>
      <c r="H68" s="1" t="s">
        <v>12</v>
      </c>
      <c r="I68" s="30" t="s">
        <v>759</v>
      </c>
      <c r="J68" s="105">
        <v>43921</v>
      </c>
      <c r="K68" s="30"/>
      <c r="L68" s="30"/>
      <c r="M68" s="30"/>
      <c r="N68" s="105"/>
      <c r="O68" s="30"/>
      <c r="P68" s="30" t="s">
        <v>758</v>
      </c>
      <c r="Q68" s="30" t="s">
        <v>758</v>
      </c>
      <c r="R68" s="30" t="s">
        <v>758</v>
      </c>
      <c r="S68" s="30" t="s">
        <v>758</v>
      </c>
      <c r="T68" s="30"/>
      <c r="U68" s="30"/>
      <c r="V68" s="80" t="s">
        <v>757</v>
      </c>
      <c r="W68" s="32"/>
      <c r="X68" s="30"/>
      <c r="Y68" s="30"/>
      <c r="Z68" s="70"/>
      <c r="AA68" s="30"/>
      <c r="AB68" s="30"/>
    </row>
    <row r="69" spans="1:28" s="13" customFormat="1" ht="15.95" customHeight="1">
      <c r="A69" s="56" t="s">
        <v>577</v>
      </c>
      <c r="B69" s="57" t="s">
        <v>574</v>
      </c>
      <c r="C69" s="57" t="s">
        <v>454</v>
      </c>
      <c r="D69" s="16" t="s">
        <v>455</v>
      </c>
      <c r="E69" s="57" t="s">
        <v>456</v>
      </c>
      <c r="F69" s="1" t="s">
        <v>7</v>
      </c>
      <c r="G69" s="1" t="s">
        <v>746</v>
      </c>
      <c r="H69" s="1" t="s">
        <v>12</v>
      </c>
      <c r="I69" s="30" t="s">
        <v>759</v>
      </c>
      <c r="J69" s="105">
        <v>43921</v>
      </c>
      <c r="K69" s="30"/>
      <c r="L69" s="30"/>
      <c r="M69" s="30"/>
      <c r="N69" s="105"/>
      <c r="O69" s="30"/>
      <c r="P69" s="30" t="s">
        <v>758</v>
      </c>
      <c r="Q69" s="30" t="s">
        <v>758</v>
      </c>
      <c r="R69" s="30" t="s">
        <v>758</v>
      </c>
      <c r="S69" s="30" t="s">
        <v>758</v>
      </c>
      <c r="T69" s="30"/>
      <c r="U69" s="30"/>
      <c r="V69" s="80" t="s">
        <v>757</v>
      </c>
      <c r="W69" s="32"/>
      <c r="X69" s="30"/>
      <c r="Y69" s="30"/>
      <c r="Z69" s="70"/>
      <c r="AA69" s="30"/>
      <c r="AB69" s="30"/>
    </row>
    <row r="70" spans="1:28" s="13" customFormat="1" ht="15.95" customHeight="1">
      <c r="A70" s="56" t="s">
        <v>577</v>
      </c>
      <c r="B70" s="57" t="s">
        <v>574</v>
      </c>
      <c r="C70" s="57" t="s">
        <v>457</v>
      </c>
      <c r="D70" s="16" t="s">
        <v>458</v>
      </c>
      <c r="E70" s="57" t="s">
        <v>459</v>
      </c>
      <c r="F70" s="1" t="s">
        <v>7</v>
      </c>
      <c r="G70" s="1" t="s">
        <v>746</v>
      </c>
      <c r="H70" s="1" t="s">
        <v>12</v>
      </c>
      <c r="I70" s="30" t="s">
        <v>759</v>
      </c>
      <c r="J70" s="105">
        <v>43921</v>
      </c>
      <c r="K70" s="30"/>
      <c r="L70" s="30"/>
      <c r="M70" s="30"/>
      <c r="N70" s="105"/>
      <c r="O70" s="30"/>
      <c r="P70" s="30" t="s">
        <v>758</v>
      </c>
      <c r="Q70" s="30" t="s">
        <v>758</v>
      </c>
      <c r="R70" s="30" t="s">
        <v>758</v>
      </c>
      <c r="S70" s="30" t="s">
        <v>758</v>
      </c>
      <c r="T70" s="30"/>
      <c r="U70" s="30"/>
      <c r="V70" s="80" t="s">
        <v>757</v>
      </c>
      <c r="W70" s="32"/>
      <c r="X70" s="30"/>
      <c r="Y70" s="30"/>
      <c r="Z70" s="70"/>
      <c r="AA70" s="30"/>
      <c r="AB70" s="30"/>
    </row>
    <row r="71" spans="1:28" s="13" customFormat="1" ht="15.95" customHeight="1">
      <c r="A71" s="56" t="s">
        <v>577</v>
      </c>
      <c r="B71" s="57" t="s">
        <v>574</v>
      </c>
      <c r="C71" s="57" t="s">
        <v>460</v>
      </c>
      <c r="D71" s="16" t="s">
        <v>461</v>
      </c>
      <c r="E71" s="57" t="s">
        <v>462</v>
      </c>
      <c r="F71" s="1" t="s">
        <v>7</v>
      </c>
      <c r="G71" s="1" t="s">
        <v>746</v>
      </c>
      <c r="H71" s="1" t="s">
        <v>12</v>
      </c>
      <c r="I71" s="30" t="s">
        <v>759</v>
      </c>
      <c r="J71" s="105">
        <v>43921</v>
      </c>
      <c r="K71" s="30"/>
      <c r="L71" s="30"/>
      <c r="M71" s="30"/>
      <c r="N71" s="105"/>
      <c r="O71" s="30"/>
      <c r="P71" s="30" t="s">
        <v>758</v>
      </c>
      <c r="Q71" s="30" t="s">
        <v>758</v>
      </c>
      <c r="R71" s="30" t="s">
        <v>758</v>
      </c>
      <c r="S71" s="30" t="s">
        <v>758</v>
      </c>
      <c r="T71" s="30"/>
      <c r="U71" s="30"/>
      <c r="V71" s="80" t="s">
        <v>757</v>
      </c>
      <c r="W71" s="32"/>
      <c r="X71" s="30"/>
      <c r="Y71" s="30"/>
      <c r="Z71" s="70"/>
      <c r="AA71" s="30"/>
      <c r="AB71" s="30"/>
    </row>
    <row r="72" spans="1:28" s="13" customFormat="1" ht="15.95" customHeight="1">
      <c r="A72" s="56" t="s">
        <v>577</v>
      </c>
      <c r="B72" s="57" t="s">
        <v>574</v>
      </c>
      <c r="C72" s="57" t="s">
        <v>463</v>
      </c>
      <c r="D72" s="16" t="s">
        <v>464</v>
      </c>
      <c r="E72" s="57" t="s">
        <v>465</v>
      </c>
      <c r="F72" s="1" t="s">
        <v>7</v>
      </c>
      <c r="G72" s="1" t="s">
        <v>746</v>
      </c>
      <c r="H72" s="1" t="s">
        <v>12</v>
      </c>
      <c r="I72" s="30" t="s">
        <v>759</v>
      </c>
      <c r="J72" s="105">
        <v>43921</v>
      </c>
      <c r="K72" s="30"/>
      <c r="L72" s="30"/>
      <c r="M72" s="30"/>
      <c r="N72" s="105"/>
      <c r="O72" s="30"/>
      <c r="P72" s="30" t="s">
        <v>758</v>
      </c>
      <c r="Q72" s="30" t="s">
        <v>758</v>
      </c>
      <c r="R72" s="30" t="s">
        <v>758</v>
      </c>
      <c r="S72" s="30" t="s">
        <v>758</v>
      </c>
      <c r="T72" s="30"/>
      <c r="U72" s="30"/>
      <c r="V72" s="80" t="s">
        <v>757</v>
      </c>
      <c r="W72" s="32"/>
      <c r="X72" s="30"/>
      <c r="Y72" s="30"/>
      <c r="Z72" s="70"/>
      <c r="AA72" s="30"/>
      <c r="AB72" s="30"/>
    </row>
    <row r="73" spans="1:28" s="13" customFormat="1" ht="15.95" customHeight="1">
      <c r="A73" s="56" t="s">
        <v>577</v>
      </c>
      <c r="B73" s="57" t="s">
        <v>574</v>
      </c>
      <c r="C73" s="57" t="s">
        <v>466</v>
      </c>
      <c r="D73" s="16" t="s">
        <v>467</v>
      </c>
      <c r="E73" s="57" t="s">
        <v>468</v>
      </c>
      <c r="F73" s="1" t="s">
        <v>7</v>
      </c>
      <c r="G73" s="1" t="s">
        <v>746</v>
      </c>
      <c r="H73" s="1" t="s">
        <v>12</v>
      </c>
      <c r="I73" s="30" t="s">
        <v>757</v>
      </c>
      <c r="J73" s="105">
        <v>43921</v>
      </c>
      <c r="K73" s="30" t="s">
        <v>755</v>
      </c>
      <c r="L73" s="22" t="s">
        <v>938</v>
      </c>
      <c r="M73" s="30" t="s">
        <v>961</v>
      </c>
      <c r="N73" s="105">
        <v>44011</v>
      </c>
      <c r="O73" s="74" t="s">
        <v>960</v>
      </c>
      <c r="P73" s="30" t="s">
        <v>758</v>
      </c>
      <c r="Q73" s="30" t="s">
        <v>757</v>
      </c>
      <c r="R73" s="30" t="s">
        <v>758</v>
      </c>
      <c r="S73" s="30" t="s">
        <v>758</v>
      </c>
      <c r="T73" s="30" t="s">
        <v>937</v>
      </c>
      <c r="U73" s="30"/>
      <c r="V73" s="80" t="s">
        <v>757</v>
      </c>
      <c r="W73" s="32" t="s">
        <v>39</v>
      </c>
      <c r="X73" s="95" t="s">
        <v>951</v>
      </c>
      <c r="Y73" s="30"/>
      <c r="Z73" s="70"/>
      <c r="AA73" s="30"/>
      <c r="AB73" s="30"/>
    </row>
    <row r="74" spans="1:28" s="13" customFormat="1" ht="15.95" customHeight="1">
      <c r="A74" s="56" t="s">
        <v>577</v>
      </c>
      <c r="B74" s="57" t="s">
        <v>574</v>
      </c>
      <c r="C74" s="57" t="s">
        <v>469</v>
      </c>
      <c r="D74" s="16" t="s">
        <v>470</v>
      </c>
      <c r="E74" s="57" t="s">
        <v>471</v>
      </c>
      <c r="F74" s="17" t="s">
        <v>5</v>
      </c>
      <c r="G74" s="17" t="s">
        <v>581</v>
      </c>
      <c r="H74" s="1" t="s">
        <v>12</v>
      </c>
      <c r="I74" s="30"/>
      <c r="J74" s="105">
        <v>43921</v>
      </c>
      <c r="K74" s="30"/>
      <c r="L74" s="30"/>
      <c r="M74" s="30"/>
      <c r="N74" s="105"/>
      <c r="O74" s="30"/>
      <c r="P74" s="30" t="s">
        <v>758</v>
      </c>
      <c r="Q74" s="30" t="s">
        <v>758</v>
      </c>
      <c r="R74" s="30" t="s">
        <v>758</v>
      </c>
      <c r="S74" s="30" t="s">
        <v>758</v>
      </c>
      <c r="T74" s="30"/>
      <c r="U74" s="30"/>
      <c r="V74" s="80" t="s">
        <v>757</v>
      </c>
      <c r="W74" s="32"/>
      <c r="X74" s="30"/>
      <c r="Y74" s="30"/>
      <c r="Z74" s="70"/>
      <c r="AA74" s="30"/>
      <c r="AB74" s="30"/>
    </row>
    <row r="75" spans="1:28" s="13" customFormat="1" ht="15.95" customHeight="1">
      <c r="A75" s="56" t="s">
        <v>577</v>
      </c>
      <c r="B75" s="57" t="s">
        <v>574</v>
      </c>
      <c r="C75" s="57" t="s">
        <v>472</v>
      </c>
      <c r="D75" s="16" t="s">
        <v>473</v>
      </c>
      <c r="E75" s="57" t="s">
        <v>474</v>
      </c>
      <c r="F75" s="1" t="s">
        <v>7</v>
      </c>
      <c r="G75" s="1" t="s">
        <v>746</v>
      </c>
      <c r="H75" s="1" t="s">
        <v>12</v>
      </c>
      <c r="I75" s="30" t="s">
        <v>759</v>
      </c>
      <c r="J75" s="105">
        <v>43921</v>
      </c>
      <c r="K75" s="30"/>
      <c r="L75" s="30"/>
      <c r="M75" s="30"/>
      <c r="N75" s="105"/>
      <c r="O75" s="30"/>
      <c r="P75" s="30" t="s">
        <v>758</v>
      </c>
      <c r="Q75" s="30" t="s">
        <v>758</v>
      </c>
      <c r="R75" s="30" t="s">
        <v>758</v>
      </c>
      <c r="S75" s="30" t="s">
        <v>758</v>
      </c>
      <c r="T75" s="30"/>
      <c r="U75" s="30"/>
      <c r="V75" s="80" t="s">
        <v>757</v>
      </c>
      <c r="W75" s="32"/>
      <c r="X75" s="30"/>
      <c r="Y75" s="30"/>
      <c r="Z75" s="70"/>
      <c r="AA75" s="30"/>
      <c r="AB75" s="30"/>
    </row>
    <row r="76" spans="1:28" s="13" customFormat="1" ht="15.95" customHeight="1">
      <c r="A76" s="56" t="s">
        <v>577</v>
      </c>
      <c r="B76" s="57" t="s">
        <v>574</v>
      </c>
      <c r="C76" s="57" t="s">
        <v>475</v>
      </c>
      <c r="D76" s="16" t="s">
        <v>476</v>
      </c>
      <c r="E76" s="57" t="s">
        <v>477</v>
      </c>
      <c r="F76" s="1" t="s">
        <v>7</v>
      </c>
      <c r="G76" s="1" t="s">
        <v>746</v>
      </c>
      <c r="H76" s="1" t="s">
        <v>12</v>
      </c>
      <c r="I76" s="30" t="s">
        <v>759</v>
      </c>
      <c r="J76" s="105">
        <v>43921</v>
      </c>
      <c r="K76" s="30"/>
      <c r="L76" s="30"/>
      <c r="M76" s="30"/>
      <c r="N76" s="105"/>
      <c r="O76" s="30"/>
      <c r="P76" s="30" t="s">
        <v>758</v>
      </c>
      <c r="Q76" s="30" t="s">
        <v>758</v>
      </c>
      <c r="R76" s="30" t="s">
        <v>758</v>
      </c>
      <c r="S76" s="30" t="s">
        <v>758</v>
      </c>
      <c r="T76" s="30"/>
      <c r="U76" s="30"/>
      <c r="V76" s="80" t="s">
        <v>757</v>
      </c>
      <c r="W76" s="32"/>
      <c r="X76" s="30"/>
      <c r="Y76" s="30"/>
      <c r="Z76" s="70"/>
      <c r="AA76" s="30"/>
      <c r="AB76" s="30"/>
    </row>
    <row r="77" spans="1:28" s="13" customFormat="1" ht="15.95" customHeight="1">
      <c r="A77" s="56" t="s">
        <v>577</v>
      </c>
      <c r="B77" s="57" t="s">
        <v>574</v>
      </c>
      <c r="C77" s="57" t="s">
        <v>478</v>
      </c>
      <c r="D77" s="16" t="s">
        <v>479</v>
      </c>
      <c r="E77" s="57" t="s">
        <v>480</v>
      </c>
      <c r="F77" s="1" t="s">
        <v>7</v>
      </c>
      <c r="G77" s="1" t="s">
        <v>746</v>
      </c>
      <c r="H77" s="1" t="s">
        <v>12</v>
      </c>
      <c r="I77" s="30" t="s">
        <v>759</v>
      </c>
      <c r="J77" s="105">
        <v>43921</v>
      </c>
      <c r="K77" s="30"/>
      <c r="L77" s="30"/>
      <c r="M77" s="30"/>
      <c r="N77" s="105"/>
      <c r="O77" s="30"/>
      <c r="P77" s="30" t="s">
        <v>758</v>
      </c>
      <c r="Q77" s="30" t="s">
        <v>758</v>
      </c>
      <c r="R77" s="30" t="s">
        <v>758</v>
      </c>
      <c r="S77" s="30" t="s">
        <v>758</v>
      </c>
      <c r="T77" s="30"/>
      <c r="U77" s="30"/>
      <c r="V77" s="80" t="s">
        <v>757</v>
      </c>
      <c r="W77" s="32"/>
      <c r="X77" s="30"/>
      <c r="Y77" s="30"/>
      <c r="Z77" s="70"/>
      <c r="AA77" s="30"/>
      <c r="AB77" s="30"/>
    </row>
    <row r="78" spans="1:28" s="13" customFormat="1" ht="15.95" customHeight="1">
      <c r="A78" s="56" t="s">
        <v>577</v>
      </c>
      <c r="B78" s="57" t="s">
        <v>574</v>
      </c>
      <c r="C78" s="57" t="s">
        <v>481</v>
      </c>
      <c r="D78" s="16" t="s">
        <v>482</v>
      </c>
      <c r="E78" s="57" t="s">
        <v>483</v>
      </c>
      <c r="F78" s="1" t="s">
        <v>7</v>
      </c>
      <c r="G78" s="1" t="s">
        <v>746</v>
      </c>
      <c r="H78" s="1" t="s">
        <v>12</v>
      </c>
      <c r="I78" s="30" t="s">
        <v>758</v>
      </c>
      <c r="J78" s="105">
        <v>43921</v>
      </c>
      <c r="K78" s="30" t="s">
        <v>755</v>
      </c>
      <c r="L78" s="22" t="s">
        <v>938</v>
      </c>
      <c r="M78" s="30">
        <v>154</v>
      </c>
      <c r="N78" s="105">
        <v>44011</v>
      </c>
      <c r="O78" s="22" t="s">
        <v>899</v>
      </c>
      <c r="P78" s="30" t="s">
        <v>758</v>
      </c>
      <c r="Q78" s="30" t="s">
        <v>757</v>
      </c>
      <c r="R78" s="30" t="s">
        <v>758</v>
      </c>
      <c r="S78" s="30" t="s">
        <v>758</v>
      </c>
      <c r="T78" s="30" t="s">
        <v>937</v>
      </c>
      <c r="U78" s="30"/>
      <c r="V78" s="80" t="s">
        <v>757</v>
      </c>
      <c r="W78" s="32"/>
      <c r="X78" s="30"/>
      <c r="Y78" s="30"/>
      <c r="Z78" s="70"/>
      <c r="AA78" s="30"/>
      <c r="AB78" s="30"/>
    </row>
    <row r="79" spans="1:28" s="13" customFormat="1" ht="15.95" customHeight="1">
      <c r="A79" s="56" t="s">
        <v>577</v>
      </c>
      <c r="B79" s="57" t="s">
        <v>574</v>
      </c>
      <c r="C79" s="57" t="s">
        <v>484</v>
      </c>
      <c r="D79" s="16" t="s">
        <v>485</v>
      </c>
      <c r="E79" s="57" t="s">
        <v>485</v>
      </c>
      <c r="F79" s="17" t="s">
        <v>5</v>
      </c>
      <c r="G79" s="17" t="s">
        <v>578</v>
      </c>
      <c r="H79" s="1" t="s">
        <v>12</v>
      </c>
      <c r="I79" s="30">
        <v>4271884000</v>
      </c>
      <c r="J79" s="105">
        <v>43921</v>
      </c>
      <c r="K79" s="30" t="s">
        <v>755</v>
      </c>
      <c r="L79" s="22" t="s">
        <v>938</v>
      </c>
      <c r="M79" s="30">
        <v>123</v>
      </c>
      <c r="N79" s="105">
        <v>44011</v>
      </c>
      <c r="O79" s="74" t="s">
        <v>759</v>
      </c>
      <c r="P79" s="30" t="s">
        <v>757</v>
      </c>
      <c r="Q79" s="30" t="s">
        <v>757</v>
      </c>
      <c r="R79" s="30" t="s">
        <v>758</v>
      </c>
      <c r="S79" s="30" t="s">
        <v>758</v>
      </c>
      <c r="T79" s="30" t="s">
        <v>904</v>
      </c>
      <c r="U79" s="30"/>
      <c r="V79" s="80" t="s">
        <v>757</v>
      </c>
      <c r="W79" s="32"/>
      <c r="X79" s="30"/>
      <c r="Y79" s="30"/>
      <c r="Z79" s="70"/>
      <c r="AA79" s="30"/>
      <c r="AB79" s="30"/>
    </row>
    <row r="80" spans="1:28" s="13" customFormat="1" ht="15.95" customHeight="1">
      <c r="A80" s="56" t="s">
        <v>577</v>
      </c>
      <c r="B80" s="57" t="s">
        <v>574</v>
      </c>
      <c r="C80" s="57" t="s">
        <v>486</v>
      </c>
      <c r="D80" s="16" t="s">
        <v>487</v>
      </c>
      <c r="E80" s="57" t="s">
        <v>487</v>
      </c>
      <c r="F80" s="17" t="s">
        <v>5</v>
      </c>
      <c r="G80" s="17" t="s">
        <v>578</v>
      </c>
      <c r="H80" s="1" t="s">
        <v>12</v>
      </c>
      <c r="I80" s="30">
        <v>64057000</v>
      </c>
      <c r="J80" s="105">
        <v>43921</v>
      </c>
      <c r="K80" s="30" t="s">
        <v>755</v>
      </c>
      <c r="L80" s="22" t="s">
        <v>938</v>
      </c>
      <c r="M80" s="30">
        <v>36</v>
      </c>
      <c r="N80" s="105">
        <v>44011</v>
      </c>
      <c r="O80" s="74" t="s">
        <v>759</v>
      </c>
      <c r="P80" s="30" t="s">
        <v>757</v>
      </c>
      <c r="Q80" s="30" t="s">
        <v>757</v>
      </c>
      <c r="R80" s="30" t="s">
        <v>758</v>
      </c>
      <c r="S80" s="30" t="s">
        <v>758</v>
      </c>
      <c r="T80" s="30" t="s">
        <v>895</v>
      </c>
      <c r="U80" s="30"/>
      <c r="V80" s="80" t="s">
        <v>757</v>
      </c>
      <c r="W80" s="32"/>
      <c r="X80" s="30"/>
      <c r="Y80" s="30"/>
      <c r="Z80" s="70"/>
      <c r="AA80" s="30"/>
      <c r="AB80" s="30"/>
    </row>
    <row r="81" spans="1:28" s="13" customFormat="1" ht="15.95" customHeight="1">
      <c r="A81" s="56" t="s">
        <v>577</v>
      </c>
      <c r="B81" s="57" t="s">
        <v>574</v>
      </c>
      <c r="C81" s="57" t="s">
        <v>488</v>
      </c>
      <c r="D81" s="16" t="s">
        <v>489</v>
      </c>
      <c r="E81" s="57" t="s">
        <v>490</v>
      </c>
      <c r="F81" s="17" t="s">
        <v>5</v>
      </c>
      <c r="G81" s="17" t="s">
        <v>710</v>
      </c>
      <c r="H81" s="1" t="s">
        <v>12</v>
      </c>
      <c r="I81" s="91">
        <v>65782.951000000001</v>
      </c>
      <c r="J81" s="105">
        <v>43921</v>
      </c>
      <c r="K81" s="30" t="s">
        <v>755</v>
      </c>
      <c r="L81" s="22" t="s">
        <v>938</v>
      </c>
      <c r="M81" s="30">
        <v>165</v>
      </c>
      <c r="N81" s="105">
        <v>44011</v>
      </c>
      <c r="O81" s="74" t="s">
        <v>759</v>
      </c>
      <c r="P81" s="30" t="s">
        <v>757</v>
      </c>
      <c r="Q81" s="30" t="s">
        <v>757</v>
      </c>
      <c r="R81" s="30" t="s">
        <v>758</v>
      </c>
      <c r="S81" s="30" t="s">
        <v>758</v>
      </c>
      <c r="T81" s="30" t="s">
        <v>896</v>
      </c>
      <c r="U81" s="30"/>
      <c r="V81" s="80" t="s">
        <v>757</v>
      </c>
      <c r="W81" s="32" t="s">
        <v>47</v>
      </c>
      <c r="X81" s="30" t="s">
        <v>952</v>
      </c>
      <c r="Y81" s="30"/>
      <c r="Z81" s="70"/>
      <c r="AA81" s="30"/>
      <c r="AB81" s="30"/>
    </row>
    <row r="82" spans="1:28" s="13" customFormat="1" ht="15.95" customHeight="1">
      <c r="A82" s="56" t="s">
        <v>577</v>
      </c>
      <c r="B82" s="57" t="s">
        <v>574</v>
      </c>
      <c r="C82" s="57" t="s">
        <v>491</v>
      </c>
      <c r="D82" s="16" t="s">
        <v>492</v>
      </c>
      <c r="E82" s="57" t="s">
        <v>493</v>
      </c>
      <c r="F82" s="17" t="s">
        <v>5</v>
      </c>
      <c r="G82" s="17" t="s">
        <v>710</v>
      </c>
      <c r="H82" s="1" t="s">
        <v>12</v>
      </c>
      <c r="I82" s="91">
        <v>67076.524999999994</v>
      </c>
      <c r="J82" s="105">
        <v>43921</v>
      </c>
      <c r="K82" s="30" t="s">
        <v>756</v>
      </c>
      <c r="L82" s="22" t="s">
        <v>939</v>
      </c>
      <c r="M82" s="30">
        <v>145</v>
      </c>
      <c r="N82" s="105">
        <v>43585</v>
      </c>
      <c r="O82" s="74" t="s">
        <v>759</v>
      </c>
      <c r="P82" s="30" t="s">
        <v>757</v>
      </c>
      <c r="Q82" s="30" t="s">
        <v>757</v>
      </c>
      <c r="R82" s="30" t="s">
        <v>758</v>
      </c>
      <c r="S82" s="30" t="s">
        <v>758</v>
      </c>
      <c r="T82" s="30" t="s">
        <v>897</v>
      </c>
      <c r="U82" s="30"/>
      <c r="V82" s="80" t="s">
        <v>757</v>
      </c>
      <c r="W82" s="32" t="s">
        <v>47</v>
      </c>
      <c r="X82" s="30" t="s">
        <v>953</v>
      </c>
      <c r="Y82" s="30"/>
      <c r="Z82" s="70"/>
      <c r="AA82" s="30"/>
      <c r="AB82" s="30"/>
    </row>
    <row r="83" spans="1:28" s="13" customFormat="1" ht="15.95" customHeight="1">
      <c r="A83" s="56" t="s">
        <v>577</v>
      </c>
      <c r="B83" s="57" t="s">
        <v>574</v>
      </c>
      <c r="C83" s="57" t="s">
        <v>494</v>
      </c>
      <c r="D83" s="16" t="s">
        <v>495</v>
      </c>
      <c r="E83" s="57" t="s">
        <v>496</v>
      </c>
      <c r="F83" s="17" t="s">
        <v>5</v>
      </c>
      <c r="G83" s="17" t="s">
        <v>578</v>
      </c>
      <c r="H83" s="1" t="s">
        <v>12</v>
      </c>
      <c r="I83" s="30">
        <v>85321000</v>
      </c>
      <c r="J83" s="105">
        <v>43921</v>
      </c>
      <c r="K83" s="30" t="s">
        <v>755</v>
      </c>
      <c r="L83" s="22" t="s">
        <v>938</v>
      </c>
      <c r="M83" s="30">
        <v>36</v>
      </c>
      <c r="N83" s="105">
        <v>44011</v>
      </c>
      <c r="O83" s="74" t="s">
        <v>759</v>
      </c>
      <c r="P83" s="30" t="s">
        <v>757</v>
      </c>
      <c r="Q83" s="30" t="s">
        <v>757</v>
      </c>
      <c r="R83" s="30" t="s">
        <v>758</v>
      </c>
      <c r="S83" s="30" t="s">
        <v>758</v>
      </c>
      <c r="T83" s="30" t="s">
        <v>895</v>
      </c>
      <c r="U83" s="30"/>
      <c r="V83" s="80" t="s">
        <v>757</v>
      </c>
      <c r="W83" s="32"/>
      <c r="X83" s="30"/>
      <c r="Y83" s="30"/>
      <c r="Z83" s="70"/>
      <c r="AA83" s="30"/>
      <c r="AB83" s="30"/>
    </row>
    <row r="84" spans="1:28" s="13" customFormat="1" ht="15.95" customHeight="1">
      <c r="A84" s="56" t="s">
        <v>577</v>
      </c>
      <c r="B84" s="57" t="s">
        <v>574</v>
      </c>
      <c r="C84" s="57" t="s">
        <v>497</v>
      </c>
      <c r="D84" s="16" t="s">
        <v>498</v>
      </c>
      <c r="E84" s="57" t="s">
        <v>498</v>
      </c>
      <c r="F84" s="17" t="s">
        <v>5</v>
      </c>
      <c r="G84" s="17" t="s">
        <v>578</v>
      </c>
      <c r="H84" s="1" t="s">
        <v>12</v>
      </c>
      <c r="I84" s="30">
        <v>102689000</v>
      </c>
      <c r="J84" s="105">
        <v>43921</v>
      </c>
      <c r="K84" s="30" t="s">
        <v>756</v>
      </c>
      <c r="L84" s="22" t="s">
        <v>939</v>
      </c>
      <c r="M84" s="30">
        <v>33</v>
      </c>
      <c r="N84" s="105">
        <v>43585</v>
      </c>
      <c r="O84" s="74" t="s">
        <v>759</v>
      </c>
      <c r="P84" s="30" t="s">
        <v>757</v>
      </c>
      <c r="Q84" s="30" t="s">
        <v>757</v>
      </c>
      <c r="R84" s="30" t="s">
        <v>758</v>
      </c>
      <c r="S84" s="30" t="s">
        <v>758</v>
      </c>
      <c r="T84" s="30" t="s">
        <v>808</v>
      </c>
      <c r="U84" s="30"/>
      <c r="V84" s="80" t="s">
        <v>757</v>
      </c>
      <c r="W84" s="32"/>
      <c r="X84" s="30"/>
      <c r="Y84" s="30"/>
      <c r="Z84" s="70"/>
      <c r="AA84" s="30"/>
      <c r="AB84" s="30"/>
    </row>
    <row r="85" spans="1:28" s="13" customFormat="1" ht="15.95" customHeight="1">
      <c r="A85" s="56" t="s">
        <v>577</v>
      </c>
      <c r="B85" s="57" t="s">
        <v>575</v>
      </c>
      <c r="C85" s="57" t="s">
        <v>499</v>
      </c>
      <c r="D85" s="16" t="s">
        <v>500</v>
      </c>
      <c r="E85" s="57" t="s">
        <v>501</v>
      </c>
      <c r="F85" s="1" t="s">
        <v>7</v>
      </c>
      <c r="G85" s="1" t="s">
        <v>746</v>
      </c>
      <c r="H85" s="1" t="s">
        <v>12</v>
      </c>
      <c r="I85" s="30" t="s">
        <v>757</v>
      </c>
      <c r="J85" s="105">
        <v>43921</v>
      </c>
      <c r="K85" s="30" t="s">
        <v>755</v>
      </c>
      <c r="L85" s="22" t="s">
        <v>938</v>
      </c>
      <c r="M85" s="30">
        <v>63</v>
      </c>
      <c r="N85" s="105">
        <v>44011</v>
      </c>
      <c r="O85" s="22" t="s">
        <v>963</v>
      </c>
      <c r="P85" s="30" t="s">
        <v>758</v>
      </c>
      <c r="Q85" s="30" t="s">
        <v>757</v>
      </c>
      <c r="R85" s="30" t="s">
        <v>758</v>
      </c>
      <c r="S85" s="30" t="s">
        <v>758</v>
      </c>
      <c r="T85" s="30" t="s">
        <v>937</v>
      </c>
      <c r="U85" s="30"/>
      <c r="V85" s="80" t="s">
        <v>757</v>
      </c>
      <c r="W85" s="32" t="s">
        <v>39</v>
      </c>
      <c r="X85" s="95" t="s">
        <v>954</v>
      </c>
      <c r="Y85" s="30"/>
      <c r="Z85" s="70"/>
      <c r="AA85" s="30"/>
      <c r="AB85" s="30"/>
    </row>
    <row r="86" spans="1:28" s="13" customFormat="1" ht="15.95" customHeight="1">
      <c r="A86" s="56" t="s">
        <v>577</v>
      </c>
      <c r="B86" s="57" t="s">
        <v>576</v>
      </c>
      <c r="C86" s="57" t="s">
        <v>502</v>
      </c>
      <c r="D86" s="16" t="s">
        <v>503</v>
      </c>
      <c r="E86" s="57" t="s">
        <v>504</v>
      </c>
      <c r="F86" s="1" t="s">
        <v>7</v>
      </c>
      <c r="G86" s="1" t="s">
        <v>746</v>
      </c>
      <c r="H86" s="1" t="s">
        <v>12</v>
      </c>
      <c r="I86" s="30" t="s">
        <v>757</v>
      </c>
      <c r="J86" s="105">
        <v>43921</v>
      </c>
      <c r="K86" s="30" t="s">
        <v>755</v>
      </c>
      <c r="L86" s="22" t="s">
        <v>938</v>
      </c>
      <c r="M86" s="30">
        <v>113</v>
      </c>
      <c r="N86" s="105">
        <v>44011</v>
      </c>
      <c r="O86" s="22" t="s">
        <v>915</v>
      </c>
      <c r="P86" s="30" t="s">
        <v>758</v>
      </c>
      <c r="Q86" s="30" t="s">
        <v>757</v>
      </c>
      <c r="R86" s="30" t="s">
        <v>758</v>
      </c>
      <c r="S86" s="30" t="s">
        <v>758</v>
      </c>
      <c r="T86" s="30" t="s">
        <v>937</v>
      </c>
      <c r="U86" s="30"/>
      <c r="V86" s="80" t="s">
        <v>757</v>
      </c>
      <c r="W86" s="32"/>
      <c r="X86" s="30"/>
      <c r="Y86" s="30"/>
      <c r="Z86" s="70"/>
      <c r="AA86" s="30"/>
      <c r="AB86" s="30"/>
    </row>
    <row r="87" spans="1:28" s="13" customFormat="1" ht="15.95" customHeight="1">
      <c r="A87" s="56" t="s">
        <v>577</v>
      </c>
      <c r="B87" s="57" t="s">
        <v>576</v>
      </c>
      <c r="C87" s="57" t="s">
        <v>505</v>
      </c>
      <c r="D87" s="16" t="s">
        <v>506</v>
      </c>
      <c r="E87" s="57" t="s">
        <v>507</v>
      </c>
      <c r="F87" s="1" t="s">
        <v>7</v>
      </c>
      <c r="G87" s="1" t="s">
        <v>746</v>
      </c>
      <c r="H87" s="1" t="s">
        <v>12</v>
      </c>
      <c r="I87" s="30" t="s">
        <v>757</v>
      </c>
      <c r="J87" s="105">
        <v>43921</v>
      </c>
      <c r="K87" s="30" t="s">
        <v>755</v>
      </c>
      <c r="L87" s="22" t="s">
        <v>938</v>
      </c>
      <c r="M87" s="30" t="s">
        <v>928</v>
      </c>
      <c r="N87" s="105">
        <v>44011</v>
      </c>
      <c r="O87" s="22" t="s">
        <v>929</v>
      </c>
      <c r="P87" s="30" t="s">
        <v>758</v>
      </c>
      <c r="Q87" s="30" t="s">
        <v>757</v>
      </c>
      <c r="R87" s="30" t="s">
        <v>758</v>
      </c>
      <c r="S87" s="30" t="s">
        <v>758</v>
      </c>
      <c r="T87" s="30" t="s">
        <v>937</v>
      </c>
      <c r="U87" s="30"/>
      <c r="V87" s="80" t="s">
        <v>757</v>
      </c>
      <c r="W87" s="32"/>
      <c r="X87" s="30"/>
      <c r="Y87" s="30"/>
      <c r="Z87" s="70"/>
      <c r="AA87" s="30"/>
      <c r="AB87" s="30"/>
    </row>
    <row r="88" spans="1:28" s="13" customFormat="1" ht="15.95" customHeight="1">
      <c r="A88" s="56" t="s">
        <v>577</v>
      </c>
      <c r="B88" s="57" t="s">
        <v>576</v>
      </c>
      <c r="C88" s="57" t="s">
        <v>508</v>
      </c>
      <c r="D88" s="16" t="s">
        <v>509</v>
      </c>
      <c r="E88" s="57" t="s">
        <v>510</v>
      </c>
      <c r="F88" s="1" t="s">
        <v>7</v>
      </c>
      <c r="G88" s="1" t="s">
        <v>746</v>
      </c>
      <c r="H88" s="1" t="s">
        <v>12</v>
      </c>
      <c r="I88" s="30" t="s">
        <v>757</v>
      </c>
      <c r="J88" s="105">
        <v>43921</v>
      </c>
      <c r="K88" s="30" t="s">
        <v>905</v>
      </c>
      <c r="L88" s="30" t="s">
        <v>946</v>
      </c>
      <c r="M88" s="30">
        <v>24</v>
      </c>
      <c r="N88" s="105">
        <v>42139</v>
      </c>
      <c r="O88" s="22" t="s">
        <v>964</v>
      </c>
      <c r="P88" s="30" t="s">
        <v>758</v>
      </c>
      <c r="Q88" s="30" t="s">
        <v>757</v>
      </c>
      <c r="R88" s="30" t="s">
        <v>758</v>
      </c>
      <c r="S88" s="30" t="s">
        <v>758</v>
      </c>
      <c r="T88" s="30" t="s">
        <v>937</v>
      </c>
      <c r="U88" s="30"/>
      <c r="V88" s="80" t="s">
        <v>757</v>
      </c>
      <c r="W88" s="32" t="s">
        <v>39</v>
      </c>
      <c r="X88" s="95" t="s">
        <v>955</v>
      </c>
      <c r="Y88" s="30"/>
      <c r="Z88" s="70"/>
      <c r="AA88" s="30"/>
      <c r="AB88" s="30"/>
    </row>
    <row r="89" spans="1:28" s="13" customFormat="1" ht="15.95" customHeight="1">
      <c r="A89" s="56" t="s">
        <v>577</v>
      </c>
      <c r="B89" s="57" t="s">
        <v>576</v>
      </c>
      <c r="C89" s="57" t="s">
        <v>511</v>
      </c>
      <c r="D89" s="16" t="s">
        <v>512</v>
      </c>
      <c r="E89" s="57" t="s">
        <v>513</v>
      </c>
      <c r="F89" s="1" t="s">
        <v>7</v>
      </c>
      <c r="G89" s="1" t="s">
        <v>746</v>
      </c>
      <c r="H89" s="1" t="s">
        <v>12</v>
      </c>
      <c r="I89" s="30" t="s">
        <v>757</v>
      </c>
      <c r="J89" s="105">
        <v>43921</v>
      </c>
      <c r="K89" s="30" t="s">
        <v>905</v>
      </c>
      <c r="L89" s="30" t="s">
        <v>946</v>
      </c>
      <c r="M89" s="30">
        <v>23</v>
      </c>
      <c r="N89" s="105">
        <v>42139</v>
      </c>
      <c r="O89" s="22" t="s">
        <v>919</v>
      </c>
      <c r="P89" s="30" t="s">
        <v>758</v>
      </c>
      <c r="Q89" s="30" t="s">
        <v>757</v>
      </c>
      <c r="R89" s="30" t="s">
        <v>758</v>
      </c>
      <c r="S89" s="30" t="s">
        <v>758</v>
      </c>
      <c r="T89" s="30" t="s">
        <v>937</v>
      </c>
      <c r="U89" s="30"/>
      <c r="V89" s="80" t="s">
        <v>757</v>
      </c>
      <c r="W89" s="32"/>
      <c r="X89" s="30"/>
      <c r="Y89" s="30"/>
      <c r="Z89" s="70"/>
      <c r="AA89" s="30"/>
      <c r="AB89" s="30"/>
    </row>
    <row r="90" spans="1:28" s="13" customFormat="1" ht="15.95" customHeight="1">
      <c r="A90" s="56" t="s">
        <v>577</v>
      </c>
      <c r="B90" s="57" t="s">
        <v>576</v>
      </c>
      <c r="C90" s="57" t="s">
        <v>514</v>
      </c>
      <c r="D90" s="16" t="s">
        <v>515</v>
      </c>
      <c r="E90" s="57" t="s">
        <v>516</v>
      </c>
      <c r="F90" s="1" t="s">
        <v>7</v>
      </c>
      <c r="G90" s="1" t="s">
        <v>746</v>
      </c>
      <c r="H90" s="1" t="s">
        <v>12</v>
      </c>
      <c r="I90" s="30" t="s">
        <v>759</v>
      </c>
      <c r="J90" s="105">
        <v>43921</v>
      </c>
      <c r="K90" s="30"/>
      <c r="L90" s="30"/>
      <c r="M90" s="30"/>
      <c r="N90" s="105"/>
      <c r="O90" s="30"/>
      <c r="P90" s="30" t="s">
        <v>758</v>
      </c>
      <c r="Q90" s="30" t="s">
        <v>758</v>
      </c>
      <c r="R90" s="30" t="s">
        <v>758</v>
      </c>
      <c r="S90" s="30" t="s">
        <v>758</v>
      </c>
      <c r="T90" s="30"/>
      <c r="U90" s="30"/>
      <c r="V90" s="80" t="s">
        <v>757</v>
      </c>
      <c r="W90" s="32"/>
      <c r="X90" s="30"/>
      <c r="Y90" s="30"/>
      <c r="Z90" s="70"/>
      <c r="AA90" s="30"/>
      <c r="AB90" s="30"/>
    </row>
    <row r="91" spans="1:28" s="13" customFormat="1" ht="15.95" customHeight="1">
      <c r="A91" s="56" t="s">
        <v>577</v>
      </c>
      <c r="B91" s="57" t="s">
        <v>576</v>
      </c>
      <c r="C91" s="57" t="s">
        <v>517</v>
      </c>
      <c r="D91" s="16" t="s">
        <v>518</v>
      </c>
      <c r="E91" s="57" t="s">
        <v>519</v>
      </c>
      <c r="F91" s="1" t="s">
        <v>7</v>
      </c>
      <c r="G91" s="1" t="s">
        <v>746</v>
      </c>
      <c r="H91" s="1" t="s">
        <v>12</v>
      </c>
      <c r="I91" s="30" t="s">
        <v>757</v>
      </c>
      <c r="J91" s="105">
        <v>43921</v>
      </c>
      <c r="K91" s="30" t="s">
        <v>905</v>
      </c>
      <c r="L91" s="30" t="s">
        <v>946</v>
      </c>
      <c r="M91" s="30">
        <v>1</v>
      </c>
      <c r="N91" s="105">
        <v>42139</v>
      </c>
      <c r="O91" s="22" t="s">
        <v>918</v>
      </c>
      <c r="P91" s="30" t="s">
        <v>758</v>
      </c>
      <c r="Q91" s="30" t="s">
        <v>757</v>
      </c>
      <c r="R91" s="30" t="s">
        <v>758</v>
      </c>
      <c r="S91" s="30" t="s">
        <v>758</v>
      </c>
      <c r="T91" s="30" t="s">
        <v>937</v>
      </c>
      <c r="U91" s="30"/>
      <c r="V91" s="80" t="s">
        <v>757</v>
      </c>
      <c r="W91" s="32"/>
      <c r="X91" s="30"/>
      <c r="Y91" s="30"/>
      <c r="Z91" s="70"/>
      <c r="AA91" s="30"/>
      <c r="AB91" s="30"/>
    </row>
    <row r="92" spans="1:28" s="13" customFormat="1" ht="15.95" customHeight="1">
      <c r="A92" s="56" t="s">
        <v>577</v>
      </c>
      <c r="B92" s="16" t="s">
        <v>576</v>
      </c>
      <c r="C92" s="57" t="s">
        <v>520</v>
      </c>
      <c r="D92" s="16" t="s">
        <v>521</v>
      </c>
      <c r="E92" s="57" t="s">
        <v>522</v>
      </c>
      <c r="F92" s="1" t="s">
        <v>7</v>
      </c>
      <c r="G92" s="1" t="s">
        <v>746</v>
      </c>
      <c r="H92" s="1" t="s">
        <v>12</v>
      </c>
      <c r="I92" s="30" t="s">
        <v>759</v>
      </c>
      <c r="J92" s="105">
        <v>43921</v>
      </c>
      <c r="K92" s="30"/>
      <c r="L92" s="30"/>
      <c r="M92" s="30"/>
      <c r="N92" s="105"/>
      <c r="O92" s="30"/>
      <c r="P92" s="30" t="s">
        <v>758</v>
      </c>
      <c r="Q92" s="30" t="s">
        <v>758</v>
      </c>
      <c r="R92" s="30" t="s">
        <v>758</v>
      </c>
      <c r="S92" s="30" t="s">
        <v>758</v>
      </c>
      <c r="T92" s="30"/>
      <c r="U92" s="30"/>
      <c r="V92" s="80" t="s">
        <v>757</v>
      </c>
      <c r="W92" s="32"/>
      <c r="X92" s="30"/>
      <c r="Y92" s="30"/>
      <c r="Z92" s="70"/>
      <c r="AA92" s="30"/>
      <c r="AB92" s="30"/>
    </row>
    <row r="93" spans="1:28" s="13" customFormat="1" ht="15.95" customHeight="1">
      <c r="A93" s="56" t="s">
        <v>577</v>
      </c>
      <c r="B93" s="16" t="s">
        <v>576</v>
      </c>
      <c r="C93" s="57" t="s">
        <v>523</v>
      </c>
      <c r="D93" s="16" t="s">
        <v>524</v>
      </c>
      <c r="E93" s="57" t="s">
        <v>525</v>
      </c>
      <c r="F93" s="1" t="s">
        <v>7</v>
      </c>
      <c r="G93" s="1" t="s">
        <v>746</v>
      </c>
      <c r="H93" s="1" t="s">
        <v>12</v>
      </c>
      <c r="I93" s="30" t="s">
        <v>758</v>
      </c>
      <c r="J93" s="105">
        <v>43921</v>
      </c>
      <c r="K93" s="30" t="s">
        <v>905</v>
      </c>
      <c r="L93" s="30" t="s">
        <v>946</v>
      </c>
      <c r="M93" s="30" t="s">
        <v>926</v>
      </c>
      <c r="N93" s="105">
        <v>42139</v>
      </c>
      <c r="O93" s="22" t="s">
        <v>927</v>
      </c>
      <c r="P93" s="30" t="s">
        <v>758</v>
      </c>
      <c r="Q93" s="30" t="s">
        <v>757</v>
      </c>
      <c r="R93" s="30" t="s">
        <v>758</v>
      </c>
      <c r="S93" s="30" t="s">
        <v>758</v>
      </c>
      <c r="T93" s="30" t="s">
        <v>937</v>
      </c>
      <c r="U93" s="30"/>
      <c r="V93" s="80" t="s">
        <v>757</v>
      </c>
      <c r="W93" s="32"/>
      <c r="X93" s="30"/>
      <c r="Y93" s="30"/>
      <c r="Z93" s="70"/>
      <c r="AA93" s="30"/>
      <c r="AB93" s="30"/>
    </row>
    <row r="94" spans="1:28" s="13" customFormat="1" ht="15.95" customHeight="1">
      <c r="A94" s="56" t="s">
        <v>577</v>
      </c>
      <c r="B94" s="16" t="s">
        <v>576</v>
      </c>
      <c r="C94" s="57" t="s">
        <v>526</v>
      </c>
      <c r="D94" s="16" t="s">
        <v>527</v>
      </c>
      <c r="E94" s="57" t="s">
        <v>528</v>
      </c>
      <c r="F94" s="1" t="s">
        <v>7</v>
      </c>
      <c r="G94" s="1" t="s">
        <v>746</v>
      </c>
      <c r="H94" s="1" t="s">
        <v>12</v>
      </c>
      <c r="I94" s="30" t="s">
        <v>757</v>
      </c>
      <c r="J94" s="105">
        <v>43921</v>
      </c>
      <c r="K94" s="30" t="s">
        <v>755</v>
      </c>
      <c r="L94" s="22" t="s">
        <v>938</v>
      </c>
      <c r="M94" s="30">
        <v>71</v>
      </c>
      <c r="N94" s="105">
        <v>44011</v>
      </c>
      <c r="O94" s="30" t="s">
        <v>913</v>
      </c>
      <c r="P94" s="30" t="s">
        <v>758</v>
      </c>
      <c r="Q94" s="30" t="s">
        <v>757</v>
      </c>
      <c r="R94" s="30" t="s">
        <v>758</v>
      </c>
      <c r="S94" s="30" t="s">
        <v>758</v>
      </c>
      <c r="T94" s="30" t="s">
        <v>937</v>
      </c>
      <c r="U94" s="30"/>
      <c r="V94" s="80" t="s">
        <v>757</v>
      </c>
      <c r="W94" s="32"/>
      <c r="X94" s="30"/>
      <c r="Y94" s="30"/>
      <c r="Z94" s="70"/>
      <c r="AA94" s="30"/>
      <c r="AB94" s="30"/>
    </row>
    <row r="95" spans="1:28" s="13" customFormat="1" ht="15.95" customHeight="1">
      <c r="A95" s="56" t="s">
        <v>577</v>
      </c>
      <c r="B95" s="16" t="s">
        <v>576</v>
      </c>
      <c r="C95" s="57" t="s">
        <v>529</v>
      </c>
      <c r="D95" s="16" t="s">
        <v>530</v>
      </c>
      <c r="E95" s="57" t="s">
        <v>531</v>
      </c>
      <c r="F95" s="1" t="s">
        <v>7</v>
      </c>
      <c r="G95" s="1" t="s">
        <v>746</v>
      </c>
      <c r="H95" s="1" t="s">
        <v>12</v>
      </c>
      <c r="I95" s="30" t="s">
        <v>757</v>
      </c>
      <c r="J95" s="105">
        <v>43921</v>
      </c>
      <c r="K95" s="30" t="s">
        <v>755</v>
      </c>
      <c r="L95" s="22" t="s">
        <v>938</v>
      </c>
      <c r="M95" s="30">
        <v>70</v>
      </c>
      <c r="N95" s="105">
        <v>44011</v>
      </c>
      <c r="O95" s="22" t="s">
        <v>921</v>
      </c>
      <c r="P95" s="30" t="s">
        <v>758</v>
      </c>
      <c r="Q95" s="30" t="s">
        <v>757</v>
      </c>
      <c r="R95" s="30" t="s">
        <v>758</v>
      </c>
      <c r="S95" s="30" t="s">
        <v>758</v>
      </c>
      <c r="T95" s="30" t="s">
        <v>937</v>
      </c>
      <c r="U95" s="30"/>
      <c r="V95" s="80" t="s">
        <v>757</v>
      </c>
      <c r="W95" s="32"/>
      <c r="X95" s="30"/>
      <c r="Y95" s="30"/>
      <c r="Z95" s="70"/>
      <c r="AA95" s="30"/>
      <c r="AB95" s="30"/>
    </row>
    <row r="96" spans="1:28" s="13" customFormat="1" ht="15.95" customHeight="1">
      <c r="A96" s="56" t="s">
        <v>577</v>
      </c>
      <c r="B96" s="16" t="s">
        <v>576</v>
      </c>
      <c r="C96" s="57" t="s">
        <v>532</v>
      </c>
      <c r="D96" s="16" t="s">
        <v>533</v>
      </c>
      <c r="E96" s="57" t="s">
        <v>534</v>
      </c>
      <c r="F96" s="1" t="s">
        <v>7</v>
      </c>
      <c r="G96" s="1" t="s">
        <v>746</v>
      </c>
      <c r="H96" s="1" t="s">
        <v>12</v>
      </c>
      <c r="I96" s="30" t="s">
        <v>757</v>
      </c>
      <c r="J96" s="105">
        <v>43921</v>
      </c>
      <c r="K96" s="30" t="s">
        <v>755</v>
      </c>
      <c r="L96" s="22" t="s">
        <v>938</v>
      </c>
      <c r="M96" s="30" t="s">
        <v>923</v>
      </c>
      <c r="N96" s="105">
        <v>44011</v>
      </c>
      <c r="O96" s="22" t="s">
        <v>924</v>
      </c>
      <c r="P96" s="30" t="s">
        <v>758</v>
      </c>
      <c r="Q96" s="30" t="s">
        <v>757</v>
      </c>
      <c r="R96" s="30" t="s">
        <v>758</v>
      </c>
      <c r="S96" s="30" t="s">
        <v>758</v>
      </c>
      <c r="T96" s="30" t="s">
        <v>937</v>
      </c>
      <c r="U96" s="30"/>
      <c r="V96" s="80" t="s">
        <v>757</v>
      </c>
      <c r="W96" s="32"/>
      <c r="X96" s="30"/>
      <c r="Y96" s="30"/>
      <c r="Z96" s="70"/>
      <c r="AA96" s="30"/>
      <c r="AB96" s="30"/>
    </row>
    <row r="97" spans="1:28" s="13" customFormat="1" ht="15.95" customHeight="1">
      <c r="A97" s="56" t="s">
        <v>577</v>
      </c>
      <c r="B97" s="16" t="s">
        <v>576</v>
      </c>
      <c r="C97" s="57" t="s">
        <v>535</v>
      </c>
      <c r="D97" s="16" t="s">
        <v>536</v>
      </c>
      <c r="E97" s="57" t="s">
        <v>537</v>
      </c>
      <c r="F97" s="1" t="s">
        <v>7</v>
      </c>
      <c r="G97" s="1" t="s">
        <v>746</v>
      </c>
      <c r="H97" s="1" t="s">
        <v>12</v>
      </c>
      <c r="I97" s="30" t="s">
        <v>757</v>
      </c>
      <c r="J97" s="105">
        <v>43921</v>
      </c>
      <c r="K97" s="30" t="s">
        <v>905</v>
      </c>
      <c r="L97" s="30" t="s">
        <v>946</v>
      </c>
      <c r="M97" s="91">
        <v>38</v>
      </c>
      <c r="N97" s="105">
        <v>42139</v>
      </c>
      <c r="O97" s="22" t="s">
        <v>906</v>
      </c>
      <c r="P97" s="30" t="s">
        <v>758</v>
      </c>
      <c r="Q97" s="30" t="s">
        <v>757</v>
      </c>
      <c r="R97" s="30" t="s">
        <v>758</v>
      </c>
      <c r="S97" s="30" t="s">
        <v>758</v>
      </c>
      <c r="T97" s="30" t="s">
        <v>937</v>
      </c>
      <c r="U97" s="30"/>
      <c r="V97" s="80" t="s">
        <v>757</v>
      </c>
      <c r="W97" s="32"/>
      <c r="X97" s="30"/>
      <c r="Y97" s="30"/>
      <c r="Z97" s="70"/>
      <c r="AA97" s="30"/>
      <c r="AB97" s="30"/>
    </row>
    <row r="98" spans="1:28" s="13" customFormat="1" ht="15.95" customHeight="1">
      <c r="A98" s="56" t="s">
        <v>577</v>
      </c>
      <c r="B98" s="16" t="s">
        <v>576</v>
      </c>
      <c r="C98" s="57" t="s">
        <v>538</v>
      </c>
      <c r="D98" s="16" t="s">
        <v>539</v>
      </c>
      <c r="E98" s="57" t="s">
        <v>540</v>
      </c>
      <c r="F98" s="1" t="s">
        <v>7</v>
      </c>
      <c r="G98" s="1" t="s">
        <v>746</v>
      </c>
      <c r="H98" s="1" t="s">
        <v>12</v>
      </c>
      <c r="I98" s="30" t="s">
        <v>757</v>
      </c>
      <c r="J98" s="105">
        <v>43921</v>
      </c>
      <c r="K98" s="30" t="s">
        <v>755</v>
      </c>
      <c r="L98" s="22" t="s">
        <v>938</v>
      </c>
      <c r="M98" s="30">
        <v>64</v>
      </c>
      <c r="N98" s="105">
        <v>44011</v>
      </c>
      <c r="O98" s="22" t="s">
        <v>933</v>
      </c>
      <c r="P98" s="30" t="s">
        <v>758</v>
      </c>
      <c r="Q98" s="30" t="s">
        <v>757</v>
      </c>
      <c r="R98" s="30" t="s">
        <v>758</v>
      </c>
      <c r="S98" s="30" t="s">
        <v>758</v>
      </c>
      <c r="T98" s="30" t="s">
        <v>937</v>
      </c>
      <c r="U98" s="30"/>
      <c r="V98" s="80" t="s">
        <v>757</v>
      </c>
      <c r="W98" s="32"/>
      <c r="X98" s="30"/>
      <c r="Y98" s="30"/>
      <c r="Z98" s="70"/>
      <c r="AA98" s="30"/>
      <c r="AB98" s="30"/>
    </row>
    <row r="99" spans="1:28" s="13" customFormat="1" ht="15.95" customHeight="1">
      <c r="A99" s="56" t="s">
        <v>577</v>
      </c>
      <c r="B99" s="16" t="s">
        <v>576</v>
      </c>
      <c r="C99" s="57" t="s">
        <v>541</v>
      </c>
      <c r="D99" s="16" t="s">
        <v>542</v>
      </c>
      <c r="E99" s="57" t="s">
        <v>543</v>
      </c>
      <c r="F99" s="1" t="s">
        <v>7</v>
      </c>
      <c r="G99" s="1" t="s">
        <v>746</v>
      </c>
      <c r="H99" s="1" t="s">
        <v>12</v>
      </c>
      <c r="I99" s="30" t="s">
        <v>757</v>
      </c>
      <c r="J99" s="105">
        <v>43921</v>
      </c>
      <c r="K99" s="30" t="s">
        <v>755</v>
      </c>
      <c r="L99" s="22" t="s">
        <v>938</v>
      </c>
      <c r="M99" s="30" t="s">
        <v>909</v>
      </c>
      <c r="N99" s="105">
        <v>44011</v>
      </c>
      <c r="O99" s="22" t="s">
        <v>910</v>
      </c>
      <c r="P99" s="30" t="s">
        <v>758</v>
      </c>
      <c r="Q99" s="30" t="s">
        <v>757</v>
      </c>
      <c r="R99" s="30" t="s">
        <v>758</v>
      </c>
      <c r="S99" s="30" t="s">
        <v>758</v>
      </c>
      <c r="T99" s="30" t="s">
        <v>937</v>
      </c>
      <c r="U99" s="30"/>
      <c r="V99" s="80" t="s">
        <v>757</v>
      </c>
      <c r="W99" s="32"/>
      <c r="X99" s="30"/>
      <c r="Y99" s="30"/>
      <c r="Z99" s="70"/>
      <c r="AA99" s="30"/>
      <c r="AB99" s="30"/>
    </row>
    <row r="100" spans="1:28" s="13" customFormat="1" ht="15.95" customHeight="1">
      <c r="A100" s="56" t="s">
        <v>577</v>
      </c>
      <c r="B100" s="16" t="s">
        <v>576</v>
      </c>
      <c r="C100" s="57" t="s">
        <v>544</v>
      </c>
      <c r="D100" s="16" t="s">
        <v>545</v>
      </c>
      <c r="E100" s="57" t="s">
        <v>546</v>
      </c>
      <c r="F100" s="1" t="s">
        <v>7</v>
      </c>
      <c r="G100" s="1" t="s">
        <v>746</v>
      </c>
      <c r="H100" s="1" t="s">
        <v>12</v>
      </c>
      <c r="I100" s="30" t="s">
        <v>757</v>
      </c>
      <c r="J100" s="105">
        <v>43921</v>
      </c>
      <c r="K100" s="30" t="s">
        <v>755</v>
      </c>
      <c r="L100" s="22" t="s">
        <v>938</v>
      </c>
      <c r="M100" s="30">
        <v>52</v>
      </c>
      <c r="N100" s="105">
        <v>44011</v>
      </c>
      <c r="O100" s="22" t="s">
        <v>931</v>
      </c>
      <c r="P100" s="30" t="s">
        <v>758</v>
      </c>
      <c r="Q100" s="30" t="s">
        <v>757</v>
      </c>
      <c r="R100" s="30" t="s">
        <v>758</v>
      </c>
      <c r="S100" s="30" t="s">
        <v>758</v>
      </c>
      <c r="T100" s="30" t="s">
        <v>937</v>
      </c>
      <c r="U100" s="30"/>
      <c r="V100" s="80" t="s">
        <v>757</v>
      </c>
      <c r="W100" s="32"/>
      <c r="X100" s="30"/>
      <c r="Y100" s="30"/>
      <c r="Z100" s="70"/>
      <c r="AA100" s="30"/>
      <c r="AB100" s="30"/>
    </row>
    <row r="101" spans="1:28" s="13" customFormat="1" ht="15.95" customHeight="1">
      <c r="A101" s="56" t="s">
        <v>577</v>
      </c>
      <c r="B101" s="16" t="s">
        <v>576</v>
      </c>
      <c r="C101" s="57" t="s">
        <v>547</v>
      </c>
      <c r="D101" s="16" t="s">
        <v>548</v>
      </c>
      <c r="E101" s="57" t="s">
        <v>549</v>
      </c>
      <c r="F101" s="1" t="s">
        <v>7</v>
      </c>
      <c r="G101" s="1" t="s">
        <v>746</v>
      </c>
      <c r="H101" s="1" t="s">
        <v>12</v>
      </c>
      <c r="I101" s="30" t="s">
        <v>759</v>
      </c>
      <c r="J101" s="105">
        <v>43921</v>
      </c>
      <c r="K101" s="30"/>
      <c r="L101" s="30"/>
      <c r="M101" s="30"/>
      <c r="N101" s="105"/>
      <c r="O101" s="30"/>
      <c r="P101" s="30" t="s">
        <v>758</v>
      </c>
      <c r="Q101" s="30" t="s">
        <v>758</v>
      </c>
      <c r="R101" s="30" t="s">
        <v>758</v>
      </c>
      <c r="S101" s="30" t="s">
        <v>758</v>
      </c>
      <c r="T101" s="30"/>
      <c r="U101" s="30"/>
      <c r="V101" s="80" t="s">
        <v>757</v>
      </c>
      <c r="W101" s="32"/>
      <c r="X101" s="30"/>
      <c r="Y101" s="30"/>
      <c r="Z101" s="70"/>
      <c r="AA101" s="30"/>
      <c r="AB101" s="30"/>
    </row>
    <row r="102" spans="1:28" s="13" customFormat="1" ht="15.95" customHeight="1">
      <c r="A102" s="56" t="s">
        <v>577</v>
      </c>
      <c r="B102" s="16" t="s">
        <v>576</v>
      </c>
      <c r="C102" s="57" t="s">
        <v>550</v>
      </c>
      <c r="D102" s="16" t="s">
        <v>551</v>
      </c>
      <c r="E102" s="57" t="s">
        <v>552</v>
      </c>
      <c r="F102" s="1" t="s">
        <v>7</v>
      </c>
      <c r="G102" s="1" t="s">
        <v>746</v>
      </c>
      <c r="H102" s="1" t="s">
        <v>12</v>
      </c>
      <c r="I102" s="30" t="s">
        <v>759</v>
      </c>
      <c r="J102" s="105">
        <v>43921</v>
      </c>
      <c r="K102" s="30"/>
      <c r="L102" s="30"/>
      <c r="M102" s="30"/>
      <c r="N102" s="105"/>
      <c r="O102" s="30"/>
      <c r="P102" s="30" t="s">
        <v>758</v>
      </c>
      <c r="Q102" s="30" t="s">
        <v>758</v>
      </c>
      <c r="R102" s="30" t="s">
        <v>758</v>
      </c>
      <c r="S102" s="30" t="s">
        <v>758</v>
      </c>
      <c r="T102" s="30"/>
      <c r="U102" s="30"/>
      <c r="V102" s="80" t="s">
        <v>757</v>
      </c>
      <c r="W102" s="32"/>
      <c r="X102" s="30"/>
      <c r="Y102" s="30"/>
      <c r="Z102" s="70"/>
      <c r="AA102" s="30"/>
      <c r="AB102" s="30"/>
    </row>
    <row r="103" spans="1:28" s="13" customFormat="1" ht="15.95" customHeight="1">
      <c r="A103" s="56" t="s">
        <v>577</v>
      </c>
      <c r="B103" s="16" t="s">
        <v>576</v>
      </c>
      <c r="C103" s="57" t="s">
        <v>553</v>
      </c>
      <c r="D103" s="16" t="s">
        <v>554</v>
      </c>
      <c r="E103" s="57" t="s">
        <v>555</v>
      </c>
      <c r="F103" s="1" t="s">
        <v>7</v>
      </c>
      <c r="G103" s="1" t="s">
        <v>746</v>
      </c>
      <c r="H103" s="1" t="s">
        <v>12</v>
      </c>
      <c r="I103" s="30" t="s">
        <v>757</v>
      </c>
      <c r="J103" s="105">
        <v>43921</v>
      </c>
      <c r="K103" s="30" t="s">
        <v>755</v>
      </c>
      <c r="L103" s="22" t="s">
        <v>938</v>
      </c>
      <c r="M103" s="30">
        <v>70</v>
      </c>
      <c r="N103" s="105">
        <v>44011</v>
      </c>
      <c r="O103" s="22" t="s">
        <v>916</v>
      </c>
      <c r="P103" s="30" t="s">
        <v>758</v>
      </c>
      <c r="Q103" s="30" t="s">
        <v>757</v>
      </c>
      <c r="R103" s="30" t="s">
        <v>758</v>
      </c>
      <c r="S103" s="30" t="s">
        <v>758</v>
      </c>
      <c r="T103" s="30" t="s">
        <v>937</v>
      </c>
      <c r="U103" s="30"/>
      <c r="V103" s="80" t="s">
        <v>757</v>
      </c>
      <c r="W103" s="32"/>
      <c r="X103" s="30"/>
      <c r="Y103" s="30"/>
      <c r="Z103" s="70"/>
      <c r="AA103" s="30"/>
      <c r="AB103" s="30"/>
    </row>
    <row r="104" spans="1:28" s="13" customFormat="1" ht="15.95" customHeight="1">
      <c r="A104" s="56" t="s">
        <v>577</v>
      </c>
      <c r="B104" s="16" t="s">
        <v>576</v>
      </c>
      <c r="C104" s="57" t="s">
        <v>556</v>
      </c>
      <c r="D104" s="16" t="s">
        <v>557</v>
      </c>
      <c r="E104" s="57" t="s">
        <v>558</v>
      </c>
      <c r="F104" s="1" t="s">
        <v>7</v>
      </c>
      <c r="G104" s="1" t="s">
        <v>746</v>
      </c>
      <c r="H104" s="1" t="s">
        <v>12</v>
      </c>
      <c r="I104" s="30" t="s">
        <v>759</v>
      </c>
      <c r="J104" s="105">
        <v>43921</v>
      </c>
      <c r="K104" s="30"/>
      <c r="L104" s="30"/>
      <c r="M104" s="30"/>
      <c r="N104" s="105"/>
      <c r="O104" s="30"/>
      <c r="P104" s="30" t="s">
        <v>758</v>
      </c>
      <c r="Q104" s="30" t="s">
        <v>758</v>
      </c>
      <c r="R104" s="30" t="s">
        <v>758</v>
      </c>
      <c r="S104" s="30" t="s">
        <v>758</v>
      </c>
      <c r="T104" s="30"/>
      <c r="U104" s="30"/>
      <c r="V104" s="80" t="s">
        <v>757</v>
      </c>
      <c r="W104" s="32"/>
      <c r="X104" s="30"/>
      <c r="Y104" s="30"/>
      <c r="Z104" s="70"/>
      <c r="AA104" s="30"/>
      <c r="AB104" s="30"/>
    </row>
    <row r="105" spans="1:28" s="13" customFormat="1" ht="15.95" customHeight="1">
      <c r="A105" s="56" t="s">
        <v>577</v>
      </c>
      <c r="B105" s="16" t="s">
        <v>576</v>
      </c>
      <c r="C105" s="57" t="s">
        <v>559</v>
      </c>
      <c r="D105" s="16" t="s">
        <v>560</v>
      </c>
      <c r="E105" s="57" t="s">
        <v>561</v>
      </c>
      <c r="F105" s="17" t="s">
        <v>5</v>
      </c>
      <c r="G105" s="17" t="s">
        <v>582</v>
      </c>
      <c r="H105" s="1" t="s">
        <v>12</v>
      </c>
      <c r="I105" s="30">
        <v>5</v>
      </c>
      <c r="J105" s="105">
        <v>43921</v>
      </c>
      <c r="K105" s="30" t="s">
        <v>836</v>
      </c>
      <c r="L105" s="22" t="s">
        <v>943</v>
      </c>
      <c r="M105" s="30">
        <v>6</v>
      </c>
      <c r="N105" s="105">
        <v>43585</v>
      </c>
      <c r="O105" s="22" t="s">
        <v>907</v>
      </c>
      <c r="P105" s="30" t="s">
        <v>758</v>
      </c>
      <c r="Q105" s="30" t="s">
        <v>757</v>
      </c>
      <c r="R105" s="30" t="s">
        <v>758</v>
      </c>
      <c r="S105" s="30" t="s">
        <v>758</v>
      </c>
      <c r="T105" s="30" t="s">
        <v>937</v>
      </c>
      <c r="U105" s="30"/>
      <c r="V105" s="80" t="s">
        <v>757</v>
      </c>
      <c r="W105" s="32"/>
      <c r="X105" s="30"/>
      <c r="Y105" s="30"/>
      <c r="Z105" s="70"/>
      <c r="AA105" s="30"/>
      <c r="AB105" s="30"/>
    </row>
    <row r="106" spans="1:28" s="13" customFormat="1" ht="15.95" customHeight="1">
      <c r="A106" s="56" t="s">
        <v>577</v>
      </c>
      <c r="B106" s="16" t="s">
        <v>576</v>
      </c>
      <c r="C106" s="57" t="s">
        <v>562</v>
      </c>
      <c r="D106" s="16" t="s">
        <v>563</v>
      </c>
      <c r="E106" s="57" t="s">
        <v>564</v>
      </c>
      <c r="F106" s="1" t="s">
        <v>7</v>
      </c>
      <c r="G106" s="1" t="s">
        <v>746</v>
      </c>
      <c r="H106" s="1" t="s">
        <v>12</v>
      </c>
      <c r="I106" s="30" t="s">
        <v>757</v>
      </c>
      <c r="J106" s="105">
        <v>43921</v>
      </c>
      <c r="K106" s="30" t="s">
        <v>755</v>
      </c>
      <c r="L106" s="22" t="s">
        <v>938</v>
      </c>
      <c r="M106" s="30" t="s">
        <v>811</v>
      </c>
      <c r="N106" s="105">
        <v>44011</v>
      </c>
      <c r="O106" s="74" t="s">
        <v>759</v>
      </c>
      <c r="P106" s="30" t="s">
        <v>757</v>
      </c>
      <c r="Q106" s="30" t="s">
        <v>757</v>
      </c>
      <c r="R106" s="30" t="s">
        <v>758</v>
      </c>
      <c r="S106" s="30" t="s">
        <v>758</v>
      </c>
      <c r="T106" s="30" t="s">
        <v>814</v>
      </c>
      <c r="U106" s="30"/>
      <c r="V106" s="80" t="s">
        <v>757</v>
      </c>
      <c r="W106" s="32"/>
      <c r="X106" s="30"/>
      <c r="Y106" s="30"/>
      <c r="Z106" s="70"/>
      <c r="AA106" s="30"/>
      <c r="AB106" s="30"/>
    </row>
    <row r="107" spans="1:28" s="13" customFormat="1" ht="15.95" customHeight="1">
      <c r="A107" s="56" t="s">
        <v>577</v>
      </c>
      <c r="B107" s="16" t="s">
        <v>565</v>
      </c>
      <c r="C107" s="57" t="s">
        <v>259</v>
      </c>
      <c r="D107" s="16" t="s">
        <v>260</v>
      </c>
      <c r="E107" s="57" t="s">
        <v>261</v>
      </c>
      <c r="F107" s="1" t="s">
        <v>7</v>
      </c>
      <c r="G107" s="1" t="s">
        <v>746</v>
      </c>
      <c r="H107" s="1" t="s">
        <v>66</v>
      </c>
      <c r="I107" s="30" t="s">
        <v>757</v>
      </c>
      <c r="J107" s="105">
        <v>43555</v>
      </c>
      <c r="K107" s="30" t="s">
        <v>905</v>
      </c>
      <c r="L107" s="30" t="s">
        <v>946</v>
      </c>
      <c r="M107" s="30">
        <v>54</v>
      </c>
      <c r="N107" s="105">
        <v>42139</v>
      </c>
      <c r="O107" s="22" t="s">
        <v>936</v>
      </c>
      <c r="P107" s="30" t="s">
        <v>758</v>
      </c>
      <c r="Q107" s="30" t="s">
        <v>757</v>
      </c>
      <c r="R107" s="30" t="s">
        <v>758</v>
      </c>
      <c r="S107" s="30" t="s">
        <v>758</v>
      </c>
      <c r="T107" s="30" t="s">
        <v>937</v>
      </c>
      <c r="U107" s="30"/>
      <c r="V107" s="80"/>
      <c r="W107" s="32"/>
      <c r="X107" s="30"/>
      <c r="Y107" s="30"/>
      <c r="Z107" s="70"/>
      <c r="AA107" s="30"/>
      <c r="AB107" s="30"/>
    </row>
    <row r="108" spans="1:28" s="13" customFormat="1" ht="15.95" customHeight="1">
      <c r="A108" s="56" t="s">
        <v>577</v>
      </c>
      <c r="B108" s="16" t="s">
        <v>565</v>
      </c>
      <c r="C108" s="57" t="s">
        <v>262</v>
      </c>
      <c r="D108" s="16" t="s">
        <v>263</v>
      </c>
      <c r="E108" s="57" t="s">
        <v>264</v>
      </c>
      <c r="F108" s="1" t="s">
        <v>7</v>
      </c>
      <c r="G108" s="1" t="s">
        <v>746</v>
      </c>
      <c r="H108" s="1" t="s">
        <v>66</v>
      </c>
      <c r="I108" s="30" t="s">
        <v>758</v>
      </c>
      <c r="J108" s="105">
        <v>43555</v>
      </c>
      <c r="K108" s="30" t="s">
        <v>756</v>
      </c>
      <c r="L108" s="22" t="s">
        <v>939</v>
      </c>
      <c r="M108" s="30">
        <v>166</v>
      </c>
      <c r="N108" s="105">
        <v>43585</v>
      </c>
      <c r="O108" s="22" t="s">
        <v>818</v>
      </c>
      <c r="P108" s="30" t="s">
        <v>758</v>
      </c>
      <c r="Q108" s="30" t="s">
        <v>757</v>
      </c>
      <c r="R108" s="30" t="s">
        <v>758</v>
      </c>
      <c r="S108" s="30" t="s">
        <v>758</v>
      </c>
      <c r="T108" s="30" t="s">
        <v>937</v>
      </c>
      <c r="U108" s="30"/>
      <c r="V108" s="80"/>
      <c r="W108" s="32"/>
      <c r="X108" s="30"/>
      <c r="Y108" s="30"/>
      <c r="Z108" s="70"/>
      <c r="AA108" s="30"/>
      <c r="AB108" s="30"/>
    </row>
    <row r="109" spans="1:28" s="13" customFormat="1" ht="15.95" customHeight="1">
      <c r="A109" s="56" t="s">
        <v>577</v>
      </c>
      <c r="B109" s="16" t="s">
        <v>565</v>
      </c>
      <c r="C109" s="57" t="s">
        <v>265</v>
      </c>
      <c r="D109" s="16" t="s">
        <v>266</v>
      </c>
      <c r="E109" s="57" t="s">
        <v>267</v>
      </c>
      <c r="F109" s="1" t="s">
        <v>7</v>
      </c>
      <c r="G109" s="1" t="s">
        <v>746</v>
      </c>
      <c r="H109" s="1" t="s">
        <v>66</v>
      </c>
      <c r="I109" s="30" t="s">
        <v>758</v>
      </c>
      <c r="J109" s="105">
        <v>43555</v>
      </c>
      <c r="K109" s="30" t="s">
        <v>756</v>
      </c>
      <c r="L109" s="22" t="s">
        <v>939</v>
      </c>
      <c r="M109" s="30" t="s">
        <v>812</v>
      </c>
      <c r="N109" s="105">
        <v>43585</v>
      </c>
      <c r="O109" s="74" t="s">
        <v>759</v>
      </c>
      <c r="P109" s="30" t="s">
        <v>757</v>
      </c>
      <c r="Q109" s="30" t="s">
        <v>757</v>
      </c>
      <c r="R109" s="30" t="s">
        <v>758</v>
      </c>
      <c r="S109" s="30" t="s">
        <v>758</v>
      </c>
      <c r="T109" s="30" t="s">
        <v>813</v>
      </c>
      <c r="U109" s="30"/>
      <c r="V109" s="80"/>
      <c r="W109" s="32"/>
      <c r="X109" s="30"/>
      <c r="Y109" s="30"/>
      <c r="Z109" s="70"/>
      <c r="AA109" s="30"/>
      <c r="AB109" s="30"/>
    </row>
    <row r="110" spans="1:28" s="13" customFormat="1" ht="15.95" customHeight="1">
      <c r="A110" s="56" t="s">
        <v>577</v>
      </c>
      <c r="B110" s="16" t="s">
        <v>565</v>
      </c>
      <c r="C110" s="57" t="s">
        <v>268</v>
      </c>
      <c r="D110" s="16" t="s">
        <v>269</v>
      </c>
      <c r="E110" s="57" t="s">
        <v>270</v>
      </c>
      <c r="F110" s="1" t="s">
        <v>7</v>
      </c>
      <c r="G110" s="1" t="s">
        <v>746</v>
      </c>
      <c r="H110" s="1" t="s">
        <v>66</v>
      </c>
      <c r="I110" s="30" t="s">
        <v>758</v>
      </c>
      <c r="J110" s="105">
        <v>43555</v>
      </c>
      <c r="K110" s="30" t="s">
        <v>756</v>
      </c>
      <c r="L110" s="22" t="s">
        <v>939</v>
      </c>
      <c r="M110" s="30">
        <v>26</v>
      </c>
      <c r="N110" s="105">
        <v>43585</v>
      </c>
      <c r="O110" s="74" t="s">
        <v>759</v>
      </c>
      <c r="P110" s="30" t="s">
        <v>757</v>
      </c>
      <c r="Q110" s="30" t="s">
        <v>757</v>
      </c>
      <c r="R110" s="30" t="s">
        <v>758</v>
      </c>
      <c r="S110" s="30" t="s">
        <v>758</v>
      </c>
      <c r="T110" s="30" t="s">
        <v>815</v>
      </c>
      <c r="U110" s="30"/>
      <c r="V110" s="80"/>
      <c r="W110" s="32"/>
      <c r="X110" s="30"/>
      <c r="Y110" s="30"/>
      <c r="Z110" s="70"/>
      <c r="AA110" s="30"/>
      <c r="AB110" s="30"/>
    </row>
    <row r="111" spans="1:28" s="13" customFormat="1" ht="15.95" customHeight="1">
      <c r="A111" s="56" t="s">
        <v>577</v>
      </c>
      <c r="B111" s="16" t="s">
        <v>565</v>
      </c>
      <c r="C111" s="57" t="s">
        <v>271</v>
      </c>
      <c r="D111" s="16" t="s">
        <v>272</v>
      </c>
      <c r="E111" s="57" t="s">
        <v>273</v>
      </c>
      <c r="F111" s="1" t="s">
        <v>7</v>
      </c>
      <c r="G111" s="1" t="s">
        <v>746</v>
      </c>
      <c r="H111" s="1" t="s">
        <v>66</v>
      </c>
      <c r="I111" s="30" t="s">
        <v>758</v>
      </c>
      <c r="J111" s="105">
        <v>43555</v>
      </c>
      <c r="K111" s="30" t="s">
        <v>756</v>
      </c>
      <c r="L111" s="22" t="s">
        <v>939</v>
      </c>
      <c r="M111" s="30" t="s">
        <v>812</v>
      </c>
      <c r="N111" s="105">
        <v>43585</v>
      </c>
      <c r="O111" s="74" t="s">
        <v>759</v>
      </c>
      <c r="P111" s="30" t="s">
        <v>757</v>
      </c>
      <c r="Q111" s="30" t="s">
        <v>757</v>
      </c>
      <c r="R111" s="30" t="s">
        <v>758</v>
      </c>
      <c r="S111" s="30" t="s">
        <v>758</v>
      </c>
      <c r="T111" s="30" t="s">
        <v>813</v>
      </c>
      <c r="U111" s="30"/>
      <c r="V111" s="80"/>
      <c r="W111" s="32"/>
      <c r="X111" s="30"/>
      <c r="Y111" s="30"/>
      <c r="Z111" s="70"/>
      <c r="AA111" s="30"/>
      <c r="AB111" s="30"/>
    </row>
    <row r="112" spans="1:28" s="13" customFormat="1" ht="15.95" customHeight="1">
      <c r="A112" s="56" t="s">
        <v>577</v>
      </c>
      <c r="B112" s="16" t="s">
        <v>565</v>
      </c>
      <c r="C112" s="57" t="s">
        <v>274</v>
      </c>
      <c r="D112" s="16" t="s">
        <v>275</v>
      </c>
      <c r="E112" s="57" t="s">
        <v>276</v>
      </c>
      <c r="F112" s="1" t="s">
        <v>7</v>
      </c>
      <c r="G112" s="1" t="s">
        <v>746</v>
      </c>
      <c r="H112" s="1" t="s">
        <v>66</v>
      </c>
      <c r="I112" s="30" t="s">
        <v>759</v>
      </c>
      <c r="J112" s="105">
        <v>43555</v>
      </c>
      <c r="K112" s="30"/>
      <c r="L112" s="30"/>
      <c r="M112" s="30"/>
      <c r="N112" s="105"/>
      <c r="O112" s="30"/>
      <c r="P112" s="30" t="s">
        <v>758</v>
      </c>
      <c r="Q112" s="30" t="s">
        <v>758</v>
      </c>
      <c r="R112" s="30" t="s">
        <v>758</v>
      </c>
      <c r="S112" s="30" t="s">
        <v>758</v>
      </c>
      <c r="T112" s="30"/>
      <c r="U112" s="30"/>
      <c r="V112" s="80"/>
      <c r="W112" s="32"/>
      <c r="X112" s="30"/>
      <c r="Y112" s="30"/>
      <c r="Z112" s="70"/>
      <c r="AA112" s="30"/>
      <c r="AB112" s="30"/>
    </row>
    <row r="113" spans="1:28" s="13" customFormat="1" ht="15.95" customHeight="1">
      <c r="A113" s="56" t="s">
        <v>577</v>
      </c>
      <c r="B113" s="16" t="s">
        <v>565</v>
      </c>
      <c r="C113" s="57" t="s">
        <v>277</v>
      </c>
      <c r="D113" s="16" t="s">
        <v>278</v>
      </c>
      <c r="E113" s="57" t="s">
        <v>279</v>
      </c>
      <c r="F113" s="1" t="s">
        <v>7</v>
      </c>
      <c r="G113" s="1" t="s">
        <v>746</v>
      </c>
      <c r="H113" s="1" t="s">
        <v>66</v>
      </c>
      <c r="I113" s="30" t="s">
        <v>759</v>
      </c>
      <c r="J113" s="105">
        <v>43555</v>
      </c>
      <c r="K113" s="30"/>
      <c r="L113" s="30"/>
      <c r="M113" s="30"/>
      <c r="N113" s="105"/>
      <c r="O113" s="30"/>
      <c r="P113" s="30" t="s">
        <v>758</v>
      </c>
      <c r="Q113" s="30" t="s">
        <v>758</v>
      </c>
      <c r="R113" s="30" t="s">
        <v>758</v>
      </c>
      <c r="S113" s="30" t="s">
        <v>758</v>
      </c>
      <c r="T113" s="30"/>
      <c r="U113" s="30"/>
      <c r="V113" s="80"/>
      <c r="W113" s="32"/>
      <c r="X113" s="30"/>
      <c r="Y113" s="30"/>
      <c r="Z113" s="70"/>
      <c r="AA113" s="30"/>
      <c r="AB113" s="30"/>
    </row>
    <row r="114" spans="1:28" s="13" customFormat="1" ht="15.95" customHeight="1">
      <c r="A114" s="56" t="s">
        <v>577</v>
      </c>
      <c r="B114" s="16" t="s">
        <v>566</v>
      </c>
      <c r="C114" s="57" t="s">
        <v>280</v>
      </c>
      <c r="D114" s="16" t="s">
        <v>281</v>
      </c>
      <c r="E114" s="57" t="s">
        <v>282</v>
      </c>
      <c r="F114" s="1" t="s">
        <v>7</v>
      </c>
      <c r="G114" s="1" t="s">
        <v>746</v>
      </c>
      <c r="H114" s="1" t="s">
        <v>66</v>
      </c>
      <c r="I114" s="30" t="s">
        <v>757</v>
      </c>
      <c r="J114" s="105">
        <v>43555</v>
      </c>
      <c r="K114" s="30" t="s">
        <v>756</v>
      </c>
      <c r="L114" s="22" t="s">
        <v>939</v>
      </c>
      <c r="M114" s="30">
        <v>54</v>
      </c>
      <c r="N114" s="105">
        <v>43585</v>
      </c>
      <c r="O114" s="22" t="s">
        <v>820</v>
      </c>
      <c r="P114" s="30" t="s">
        <v>758</v>
      </c>
      <c r="Q114" s="30" t="s">
        <v>757</v>
      </c>
      <c r="R114" s="30" t="s">
        <v>758</v>
      </c>
      <c r="S114" s="30" t="s">
        <v>758</v>
      </c>
      <c r="T114" s="30" t="s">
        <v>937</v>
      </c>
      <c r="U114" s="30"/>
      <c r="V114" s="80"/>
      <c r="W114" s="32"/>
      <c r="X114" s="30"/>
      <c r="Y114" s="30"/>
      <c r="Z114" s="70"/>
      <c r="AA114" s="30"/>
      <c r="AB114" s="30"/>
    </row>
    <row r="115" spans="1:28" s="13" customFormat="1" ht="15.95" customHeight="1">
      <c r="A115" s="56" t="s">
        <v>577</v>
      </c>
      <c r="B115" s="57" t="s">
        <v>566</v>
      </c>
      <c r="C115" s="57" t="s">
        <v>283</v>
      </c>
      <c r="D115" s="16" t="s">
        <v>284</v>
      </c>
      <c r="E115" s="57" t="s">
        <v>285</v>
      </c>
      <c r="F115" s="1" t="s">
        <v>7</v>
      </c>
      <c r="G115" s="1" t="s">
        <v>746</v>
      </c>
      <c r="H115" s="1" t="s">
        <v>66</v>
      </c>
      <c r="I115" s="30" t="s">
        <v>757</v>
      </c>
      <c r="J115" s="105">
        <v>43555</v>
      </c>
      <c r="K115" s="30" t="s">
        <v>756</v>
      </c>
      <c r="L115" s="22" t="s">
        <v>939</v>
      </c>
      <c r="M115" s="30">
        <v>54</v>
      </c>
      <c r="N115" s="105">
        <v>43585</v>
      </c>
      <c r="O115" s="22" t="s">
        <v>826</v>
      </c>
      <c r="P115" s="30" t="s">
        <v>758</v>
      </c>
      <c r="Q115" s="30" t="s">
        <v>757</v>
      </c>
      <c r="R115" s="30" t="s">
        <v>758</v>
      </c>
      <c r="S115" s="30" t="s">
        <v>758</v>
      </c>
      <c r="T115" s="30" t="s">
        <v>937</v>
      </c>
      <c r="U115" s="30"/>
      <c r="V115" s="80"/>
      <c r="W115" s="32"/>
      <c r="X115" s="30"/>
      <c r="Y115" s="30"/>
      <c r="Z115" s="70"/>
      <c r="AA115" s="30"/>
      <c r="AB115" s="30"/>
    </row>
    <row r="116" spans="1:28" s="13" customFormat="1" ht="15.95" customHeight="1">
      <c r="A116" s="56" t="s">
        <v>577</v>
      </c>
      <c r="B116" s="57" t="s">
        <v>566</v>
      </c>
      <c r="C116" s="57" t="s">
        <v>286</v>
      </c>
      <c r="D116" s="16" t="s">
        <v>287</v>
      </c>
      <c r="E116" s="57" t="s">
        <v>288</v>
      </c>
      <c r="F116" s="1" t="s">
        <v>7</v>
      </c>
      <c r="G116" s="1" t="s">
        <v>746</v>
      </c>
      <c r="H116" s="1" t="s">
        <v>66</v>
      </c>
      <c r="I116" s="30" t="s">
        <v>757</v>
      </c>
      <c r="J116" s="105">
        <v>43555</v>
      </c>
      <c r="K116" s="30" t="s">
        <v>756</v>
      </c>
      <c r="L116" s="22" t="s">
        <v>939</v>
      </c>
      <c r="M116" s="30">
        <v>54</v>
      </c>
      <c r="N116" s="105">
        <v>43585</v>
      </c>
      <c r="O116" s="22" t="s">
        <v>826</v>
      </c>
      <c r="P116" s="30" t="s">
        <v>758</v>
      </c>
      <c r="Q116" s="30" t="s">
        <v>757</v>
      </c>
      <c r="R116" s="30" t="s">
        <v>758</v>
      </c>
      <c r="S116" s="30" t="s">
        <v>758</v>
      </c>
      <c r="T116" s="30" t="s">
        <v>937</v>
      </c>
      <c r="U116" s="30"/>
      <c r="V116" s="80"/>
      <c r="W116" s="32"/>
      <c r="X116" s="30"/>
      <c r="Y116" s="30"/>
      <c r="Z116" s="70"/>
      <c r="AA116" s="30"/>
      <c r="AB116" s="30"/>
    </row>
    <row r="117" spans="1:28" s="13" customFormat="1" ht="15.95" customHeight="1">
      <c r="A117" s="56" t="s">
        <v>577</v>
      </c>
      <c r="B117" s="57" t="s">
        <v>566</v>
      </c>
      <c r="C117" s="57" t="s">
        <v>289</v>
      </c>
      <c r="D117" s="16" t="s">
        <v>290</v>
      </c>
      <c r="E117" s="57" t="s">
        <v>291</v>
      </c>
      <c r="F117" s="1" t="s">
        <v>7</v>
      </c>
      <c r="G117" s="1" t="s">
        <v>746</v>
      </c>
      <c r="H117" s="1" t="s">
        <v>66</v>
      </c>
      <c r="I117" s="30" t="s">
        <v>757</v>
      </c>
      <c r="J117" s="105">
        <v>43555</v>
      </c>
      <c r="K117" s="30" t="s">
        <v>756</v>
      </c>
      <c r="L117" s="22" t="s">
        <v>939</v>
      </c>
      <c r="M117" s="30">
        <v>54</v>
      </c>
      <c r="N117" s="105">
        <v>43585</v>
      </c>
      <c r="O117" s="22" t="s">
        <v>824</v>
      </c>
      <c r="P117" s="30" t="s">
        <v>758</v>
      </c>
      <c r="Q117" s="30" t="s">
        <v>757</v>
      </c>
      <c r="R117" s="30" t="s">
        <v>758</v>
      </c>
      <c r="S117" s="30" t="s">
        <v>758</v>
      </c>
      <c r="T117" s="30" t="s">
        <v>937</v>
      </c>
      <c r="U117" s="30"/>
      <c r="V117" s="80"/>
      <c r="W117" s="32"/>
      <c r="X117" s="30"/>
      <c r="Y117" s="30"/>
      <c r="Z117" s="70"/>
      <c r="AA117" s="30"/>
      <c r="AB117" s="30"/>
    </row>
    <row r="118" spans="1:28" s="13" customFormat="1" ht="15.95" customHeight="1">
      <c r="A118" s="56" t="s">
        <v>577</v>
      </c>
      <c r="B118" s="57" t="s">
        <v>566</v>
      </c>
      <c r="C118" s="57" t="s">
        <v>292</v>
      </c>
      <c r="D118" s="16" t="s">
        <v>293</v>
      </c>
      <c r="E118" s="57" t="s">
        <v>294</v>
      </c>
      <c r="F118" s="1" t="s">
        <v>7</v>
      </c>
      <c r="G118" s="1" t="s">
        <v>746</v>
      </c>
      <c r="H118" s="1" t="s">
        <v>66</v>
      </c>
      <c r="I118" s="30" t="s">
        <v>757</v>
      </c>
      <c r="J118" s="105">
        <v>43555</v>
      </c>
      <c r="K118" s="30" t="s">
        <v>756</v>
      </c>
      <c r="L118" s="22" t="s">
        <v>939</v>
      </c>
      <c r="M118" s="30">
        <v>54</v>
      </c>
      <c r="N118" s="105">
        <v>43585</v>
      </c>
      <c r="O118" s="22" t="s">
        <v>828</v>
      </c>
      <c r="P118" s="30" t="s">
        <v>758</v>
      </c>
      <c r="Q118" s="30" t="s">
        <v>757</v>
      </c>
      <c r="R118" s="30" t="s">
        <v>758</v>
      </c>
      <c r="S118" s="30" t="s">
        <v>758</v>
      </c>
      <c r="T118" s="30" t="s">
        <v>937</v>
      </c>
      <c r="U118" s="30"/>
      <c r="V118" s="80"/>
      <c r="W118" s="32"/>
      <c r="X118" s="30"/>
      <c r="Y118" s="30"/>
      <c r="Z118" s="70"/>
      <c r="AA118" s="30"/>
      <c r="AB118" s="30"/>
    </row>
    <row r="119" spans="1:28" s="13" customFormat="1" ht="15.95" customHeight="1">
      <c r="A119" s="56" t="s">
        <v>577</v>
      </c>
      <c r="B119" s="57" t="s">
        <v>566</v>
      </c>
      <c r="C119" s="57" t="s">
        <v>295</v>
      </c>
      <c r="D119" s="16" t="s">
        <v>296</v>
      </c>
      <c r="E119" s="57" t="s">
        <v>297</v>
      </c>
      <c r="F119" s="1" t="s">
        <v>7</v>
      </c>
      <c r="G119" s="1" t="s">
        <v>746</v>
      </c>
      <c r="H119" s="1" t="s">
        <v>66</v>
      </c>
      <c r="I119" s="30" t="s">
        <v>757</v>
      </c>
      <c r="J119" s="105">
        <v>43555</v>
      </c>
      <c r="K119" s="30" t="s">
        <v>756</v>
      </c>
      <c r="L119" s="22" t="s">
        <v>939</v>
      </c>
      <c r="M119" s="30">
        <v>54</v>
      </c>
      <c r="N119" s="105">
        <v>43585</v>
      </c>
      <c r="O119" s="22" t="s">
        <v>822</v>
      </c>
      <c r="P119" s="30" t="s">
        <v>758</v>
      </c>
      <c r="Q119" s="30" t="s">
        <v>757</v>
      </c>
      <c r="R119" s="30" t="s">
        <v>758</v>
      </c>
      <c r="S119" s="30" t="s">
        <v>758</v>
      </c>
      <c r="T119" s="30" t="s">
        <v>937</v>
      </c>
      <c r="U119" s="30"/>
      <c r="V119" s="80"/>
      <c r="W119" s="32"/>
      <c r="X119" s="30"/>
      <c r="Y119" s="30"/>
      <c r="Z119" s="70"/>
      <c r="AA119" s="30"/>
      <c r="AB119" s="30"/>
    </row>
    <row r="120" spans="1:28" s="13" customFormat="1" ht="15.95" customHeight="1">
      <c r="A120" s="56" t="s">
        <v>577</v>
      </c>
      <c r="B120" s="57" t="s">
        <v>566</v>
      </c>
      <c r="C120" s="57" t="s">
        <v>298</v>
      </c>
      <c r="D120" s="16" t="s">
        <v>299</v>
      </c>
      <c r="E120" s="57" t="s">
        <v>300</v>
      </c>
      <c r="F120" s="1" t="s">
        <v>7</v>
      </c>
      <c r="G120" s="1" t="s">
        <v>746</v>
      </c>
      <c r="H120" s="1" t="s">
        <v>66</v>
      </c>
      <c r="I120" s="30" t="s">
        <v>757</v>
      </c>
      <c r="J120" s="105">
        <v>43555</v>
      </c>
      <c r="K120" s="30" t="s">
        <v>756</v>
      </c>
      <c r="L120" s="22" t="s">
        <v>939</v>
      </c>
      <c r="M120" s="30">
        <v>58</v>
      </c>
      <c r="N120" s="105">
        <v>43585</v>
      </c>
      <c r="O120" s="22" t="s">
        <v>830</v>
      </c>
      <c r="P120" s="30" t="s">
        <v>758</v>
      </c>
      <c r="Q120" s="30" t="s">
        <v>757</v>
      </c>
      <c r="R120" s="30" t="s">
        <v>758</v>
      </c>
      <c r="S120" s="30" t="s">
        <v>758</v>
      </c>
      <c r="T120" s="30" t="s">
        <v>937</v>
      </c>
      <c r="U120" s="30"/>
      <c r="V120" s="80"/>
      <c r="W120" s="32"/>
      <c r="X120" s="30"/>
      <c r="Y120" s="30"/>
      <c r="Z120" s="70"/>
      <c r="AA120" s="30"/>
      <c r="AB120" s="30"/>
    </row>
    <row r="121" spans="1:28" s="13" customFormat="1" ht="15.95" customHeight="1">
      <c r="A121" s="56" t="s">
        <v>577</v>
      </c>
      <c r="B121" s="57" t="s">
        <v>567</v>
      </c>
      <c r="C121" s="57" t="s">
        <v>301</v>
      </c>
      <c r="D121" s="16" t="s">
        <v>302</v>
      </c>
      <c r="E121" s="57" t="s">
        <v>713</v>
      </c>
      <c r="F121" s="1" t="s">
        <v>7</v>
      </c>
      <c r="G121" s="1" t="s">
        <v>746</v>
      </c>
      <c r="H121" s="1" t="s">
        <v>66</v>
      </c>
      <c r="I121" s="30" t="s">
        <v>757</v>
      </c>
      <c r="J121" s="105">
        <v>43555</v>
      </c>
      <c r="K121" s="30" t="s">
        <v>756</v>
      </c>
      <c r="L121" s="22" t="s">
        <v>939</v>
      </c>
      <c r="M121" s="30">
        <v>56</v>
      </c>
      <c r="N121" s="105">
        <v>43585</v>
      </c>
      <c r="O121" s="74" t="s">
        <v>833</v>
      </c>
      <c r="P121" s="30" t="s">
        <v>758</v>
      </c>
      <c r="Q121" s="30" t="s">
        <v>757</v>
      </c>
      <c r="R121" s="30" t="s">
        <v>758</v>
      </c>
      <c r="S121" s="30" t="s">
        <v>758</v>
      </c>
      <c r="T121" s="30" t="s">
        <v>937</v>
      </c>
      <c r="U121" s="30"/>
      <c r="V121" s="80"/>
      <c r="W121" s="32"/>
      <c r="X121" s="30"/>
      <c r="Y121" s="30"/>
      <c r="Z121" s="70"/>
      <c r="AA121" s="30"/>
      <c r="AB121" s="30"/>
    </row>
    <row r="122" spans="1:28" s="13" customFormat="1" ht="15.95" customHeight="1">
      <c r="A122" s="56" t="s">
        <v>577</v>
      </c>
      <c r="B122" s="57" t="s">
        <v>568</v>
      </c>
      <c r="C122" s="57" t="s">
        <v>303</v>
      </c>
      <c r="D122" s="16" t="s">
        <v>304</v>
      </c>
      <c r="E122" s="57" t="s">
        <v>305</v>
      </c>
      <c r="F122" s="1" t="s">
        <v>7</v>
      </c>
      <c r="G122" s="1" t="s">
        <v>746</v>
      </c>
      <c r="H122" s="1" t="s">
        <v>66</v>
      </c>
      <c r="I122" s="30" t="s">
        <v>759</v>
      </c>
      <c r="J122" s="105">
        <v>43555</v>
      </c>
      <c r="K122" s="30"/>
      <c r="L122" s="30"/>
      <c r="M122" s="30"/>
      <c r="N122" s="105"/>
      <c r="O122" s="30"/>
      <c r="P122" s="30" t="s">
        <v>758</v>
      </c>
      <c r="Q122" s="30" t="s">
        <v>758</v>
      </c>
      <c r="R122" s="30" t="s">
        <v>758</v>
      </c>
      <c r="S122" s="30" t="s">
        <v>758</v>
      </c>
      <c r="T122" s="30"/>
      <c r="U122" s="30"/>
      <c r="V122" s="80"/>
      <c r="W122" s="32"/>
      <c r="X122" s="30"/>
      <c r="Y122" s="30"/>
      <c r="Z122" s="70"/>
      <c r="AA122" s="30"/>
      <c r="AB122" s="30"/>
    </row>
    <row r="123" spans="1:28" s="13" customFormat="1" ht="15.95" customHeight="1">
      <c r="A123" s="56" t="s">
        <v>577</v>
      </c>
      <c r="B123" s="57" t="s">
        <v>568</v>
      </c>
      <c r="C123" s="57" t="s">
        <v>306</v>
      </c>
      <c r="D123" s="16" t="s">
        <v>307</v>
      </c>
      <c r="E123" s="57" t="s">
        <v>308</v>
      </c>
      <c r="F123" s="1" t="s">
        <v>7</v>
      </c>
      <c r="G123" s="1" t="s">
        <v>746</v>
      </c>
      <c r="H123" s="1" t="s">
        <v>66</v>
      </c>
      <c r="I123" s="30" t="s">
        <v>759</v>
      </c>
      <c r="J123" s="105">
        <v>43555</v>
      </c>
      <c r="K123" s="30"/>
      <c r="L123" s="30"/>
      <c r="M123" s="30"/>
      <c r="N123" s="105"/>
      <c r="O123" s="30"/>
      <c r="P123" s="30" t="s">
        <v>758</v>
      </c>
      <c r="Q123" s="30" t="s">
        <v>758</v>
      </c>
      <c r="R123" s="30" t="s">
        <v>758</v>
      </c>
      <c r="S123" s="30" t="s">
        <v>758</v>
      </c>
      <c r="T123" s="30"/>
      <c r="U123" s="30"/>
      <c r="V123" s="80"/>
      <c r="W123" s="32"/>
      <c r="X123" s="30"/>
      <c r="Y123" s="30"/>
      <c r="Z123" s="70"/>
      <c r="AA123" s="30"/>
      <c r="AB123" s="30"/>
    </row>
    <row r="124" spans="1:28" s="13" customFormat="1" ht="15.95" customHeight="1">
      <c r="A124" s="56" t="s">
        <v>577</v>
      </c>
      <c r="B124" s="57" t="s">
        <v>568</v>
      </c>
      <c r="C124" s="57" t="s">
        <v>309</v>
      </c>
      <c r="D124" s="16" t="s">
        <v>310</v>
      </c>
      <c r="E124" s="57" t="s">
        <v>311</v>
      </c>
      <c r="F124" s="1" t="s">
        <v>7</v>
      </c>
      <c r="G124" s="1" t="s">
        <v>746</v>
      </c>
      <c r="H124" s="1" t="s">
        <v>66</v>
      </c>
      <c r="I124" s="30" t="s">
        <v>757</v>
      </c>
      <c r="J124" s="105">
        <v>43555</v>
      </c>
      <c r="K124" s="30" t="s">
        <v>756</v>
      </c>
      <c r="L124" s="22" t="s">
        <v>939</v>
      </c>
      <c r="M124" s="30">
        <v>14</v>
      </c>
      <c r="N124" s="105">
        <v>43585</v>
      </c>
      <c r="O124" s="22" t="s">
        <v>959</v>
      </c>
      <c r="P124" s="30" t="s">
        <v>758</v>
      </c>
      <c r="Q124" s="30" t="s">
        <v>757</v>
      </c>
      <c r="R124" s="30" t="s">
        <v>758</v>
      </c>
      <c r="S124" s="30" t="s">
        <v>758</v>
      </c>
      <c r="T124" s="30" t="s">
        <v>937</v>
      </c>
      <c r="U124" s="30"/>
      <c r="V124" s="80"/>
      <c r="W124" s="32"/>
      <c r="X124" s="30"/>
      <c r="Y124" s="30"/>
      <c r="Z124" s="70"/>
      <c r="AA124" s="30"/>
      <c r="AB124" s="30"/>
    </row>
    <row r="125" spans="1:28" s="13" customFormat="1" ht="15.95" customHeight="1">
      <c r="A125" s="56" t="s">
        <v>577</v>
      </c>
      <c r="B125" s="57" t="s">
        <v>569</v>
      </c>
      <c r="C125" s="57" t="s">
        <v>312</v>
      </c>
      <c r="D125" s="16" t="s">
        <v>313</v>
      </c>
      <c r="E125" s="57" t="s">
        <v>314</v>
      </c>
      <c r="F125" s="1" t="s">
        <v>7</v>
      </c>
      <c r="G125" s="1" t="s">
        <v>746</v>
      </c>
      <c r="H125" s="1" t="s">
        <v>66</v>
      </c>
      <c r="I125" s="30" t="s">
        <v>759</v>
      </c>
      <c r="J125" s="105">
        <v>43555</v>
      </c>
      <c r="K125" s="89"/>
      <c r="L125" s="89"/>
      <c r="M125" s="89"/>
      <c r="N125" s="105"/>
      <c r="O125" s="22"/>
      <c r="P125" s="30" t="s">
        <v>758</v>
      </c>
      <c r="Q125" s="30" t="s">
        <v>758</v>
      </c>
      <c r="R125" s="30" t="s">
        <v>758</v>
      </c>
      <c r="S125" s="30" t="s">
        <v>758</v>
      </c>
      <c r="T125" s="30"/>
      <c r="U125" s="30"/>
      <c r="V125" s="80"/>
      <c r="W125" s="32"/>
      <c r="X125" s="30"/>
      <c r="Y125" s="30"/>
      <c r="Z125" s="70"/>
      <c r="AA125" s="30"/>
      <c r="AB125" s="30"/>
    </row>
    <row r="126" spans="1:28" s="13" customFormat="1" ht="15.95" customHeight="1">
      <c r="A126" s="56" t="s">
        <v>577</v>
      </c>
      <c r="B126" s="57" t="s">
        <v>569</v>
      </c>
      <c r="C126" s="57" t="s">
        <v>315</v>
      </c>
      <c r="D126" s="16" t="s">
        <v>316</v>
      </c>
      <c r="E126" s="57" t="s">
        <v>317</v>
      </c>
      <c r="F126" s="1" t="s">
        <v>7</v>
      </c>
      <c r="G126" s="1" t="s">
        <v>746</v>
      </c>
      <c r="H126" s="1" t="s">
        <v>66</v>
      </c>
      <c r="I126" s="30" t="s">
        <v>757</v>
      </c>
      <c r="J126" s="105">
        <v>43555</v>
      </c>
      <c r="K126" s="30" t="s">
        <v>756</v>
      </c>
      <c r="L126" s="22" t="s">
        <v>939</v>
      </c>
      <c r="M126" s="30">
        <v>211</v>
      </c>
      <c r="N126" s="105">
        <v>43585</v>
      </c>
      <c r="O126" s="30" t="s">
        <v>838</v>
      </c>
      <c r="P126" s="30" t="s">
        <v>758</v>
      </c>
      <c r="Q126" s="30" t="s">
        <v>757</v>
      </c>
      <c r="R126" s="30" t="s">
        <v>758</v>
      </c>
      <c r="S126" s="30" t="s">
        <v>758</v>
      </c>
      <c r="T126" s="30" t="s">
        <v>937</v>
      </c>
      <c r="U126" s="30"/>
      <c r="V126" s="80"/>
      <c r="W126" s="32"/>
      <c r="X126" s="30"/>
      <c r="Y126" s="30"/>
      <c r="Z126" s="70"/>
      <c r="AA126" s="30"/>
      <c r="AB126" s="30"/>
    </row>
    <row r="127" spans="1:28" s="13" customFormat="1" ht="15.95" customHeight="1">
      <c r="A127" s="56" t="s">
        <v>577</v>
      </c>
      <c r="B127" s="57" t="s">
        <v>569</v>
      </c>
      <c r="C127" s="57" t="s">
        <v>318</v>
      </c>
      <c r="D127" s="16" t="s">
        <v>319</v>
      </c>
      <c r="E127" s="57" t="s">
        <v>320</v>
      </c>
      <c r="F127" s="1" t="s">
        <v>7</v>
      </c>
      <c r="G127" s="1" t="s">
        <v>746</v>
      </c>
      <c r="H127" s="1" t="s">
        <v>66</v>
      </c>
      <c r="I127" s="30" t="s">
        <v>757</v>
      </c>
      <c r="J127" s="105">
        <v>43555</v>
      </c>
      <c r="K127" s="30" t="s">
        <v>756</v>
      </c>
      <c r="L127" s="22" t="s">
        <v>939</v>
      </c>
      <c r="M127" s="30">
        <v>36</v>
      </c>
      <c r="N127" s="105">
        <v>43585</v>
      </c>
      <c r="O127" s="22" t="s">
        <v>839</v>
      </c>
      <c r="P127" s="30" t="s">
        <v>758</v>
      </c>
      <c r="Q127" s="30" t="s">
        <v>757</v>
      </c>
      <c r="R127" s="30" t="s">
        <v>758</v>
      </c>
      <c r="S127" s="30" t="s">
        <v>758</v>
      </c>
      <c r="T127" s="30" t="s">
        <v>937</v>
      </c>
      <c r="U127" s="30"/>
      <c r="V127" s="80"/>
      <c r="W127" s="32"/>
      <c r="X127" s="30"/>
      <c r="Y127" s="30"/>
      <c r="Z127" s="70"/>
      <c r="AA127" s="30"/>
      <c r="AB127" s="30"/>
    </row>
    <row r="128" spans="1:28" s="13" customFormat="1" ht="15.95" customHeight="1">
      <c r="A128" s="56" t="s">
        <v>577</v>
      </c>
      <c r="B128" s="57" t="s">
        <v>569</v>
      </c>
      <c r="C128" s="57" t="s">
        <v>321</v>
      </c>
      <c r="D128" s="16" t="s">
        <v>322</v>
      </c>
      <c r="E128" s="57" t="s">
        <v>323</v>
      </c>
      <c r="F128" s="1" t="s">
        <v>7</v>
      </c>
      <c r="G128" s="1" t="s">
        <v>746</v>
      </c>
      <c r="H128" s="1" t="s">
        <v>66</v>
      </c>
      <c r="I128" s="30" t="s">
        <v>757</v>
      </c>
      <c r="J128" s="105">
        <v>43555</v>
      </c>
      <c r="K128" s="30" t="s">
        <v>756</v>
      </c>
      <c r="L128" s="22" t="s">
        <v>939</v>
      </c>
      <c r="M128" s="30">
        <v>36</v>
      </c>
      <c r="N128" s="105">
        <v>43585</v>
      </c>
      <c r="O128" s="22" t="s">
        <v>839</v>
      </c>
      <c r="P128" s="30" t="s">
        <v>758</v>
      </c>
      <c r="Q128" s="30" t="s">
        <v>757</v>
      </c>
      <c r="R128" s="30" t="s">
        <v>758</v>
      </c>
      <c r="S128" s="30" t="s">
        <v>758</v>
      </c>
      <c r="T128" s="30" t="s">
        <v>937</v>
      </c>
      <c r="U128" s="30"/>
      <c r="V128" s="80"/>
      <c r="W128" s="32"/>
      <c r="X128" s="30"/>
      <c r="Y128" s="30"/>
      <c r="Z128" s="70"/>
      <c r="AA128" s="30"/>
      <c r="AB128" s="30"/>
    </row>
    <row r="129" spans="1:28" s="13" customFormat="1" ht="15.95" customHeight="1">
      <c r="A129" s="56" t="s">
        <v>577</v>
      </c>
      <c r="B129" s="57" t="s">
        <v>569</v>
      </c>
      <c r="C129" s="57" t="s">
        <v>324</v>
      </c>
      <c r="D129" s="16" t="s">
        <v>325</v>
      </c>
      <c r="E129" s="57" t="s">
        <v>326</v>
      </c>
      <c r="F129" s="17" t="s">
        <v>5</v>
      </c>
      <c r="G129" s="17" t="s">
        <v>579</v>
      </c>
      <c r="H129" s="1" t="s">
        <v>66</v>
      </c>
      <c r="I129" s="93">
        <v>61380854</v>
      </c>
      <c r="J129" s="105">
        <v>43555</v>
      </c>
      <c r="K129" s="30" t="s">
        <v>756</v>
      </c>
      <c r="L129" s="22" t="s">
        <v>939</v>
      </c>
      <c r="M129" s="30">
        <v>166</v>
      </c>
      <c r="N129" s="105">
        <v>43585</v>
      </c>
      <c r="O129" s="30" t="s">
        <v>759</v>
      </c>
      <c r="P129" s="30" t="s">
        <v>757</v>
      </c>
      <c r="Q129" s="30" t="s">
        <v>757</v>
      </c>
      <c r="R129" s="30" t="s">
        <v>758</v>
      </c>
      <c r="S129" s="30" t="s">
        <v>758</v>
      </c>
      <c r="T129" s="30" t="s">
        <v>841</v>
      </c>
      <c r="U129" s="30"/>
      <c r="V129" s="80"/>
      <c r="W129" s="32"/>
      <c r="X129" s="30"/>
      <c r="Y129" s="30"/>
      <c r="Z129" s="70"/>
      <c r="AA129" s="30"/>
      <c r="AB129" s="30"/>
    </row>
    <row r="130" spans="1:28" s="13" customFormat="1" ht="15.95" customHeight="1">
      <c r="A130" s="56" t="s">
        <v>577</v>
      </c>
      <c r="B130" s="57" t="s">
        <v>570</v>
      </c>
      <c r="C130" s="57" t="s">
        <v>327</v>
      </c>
      <c r="D130" s="16" t="s">
        <v>328</v>
      </c>
      <c r="E130" s="57" t="s">
        <v>329</v>
      </c>
      <c r="F130" s="1" t="s">
        <v>7</v>
      </c>
      <c r="G130" s="1" t="s">
        <v>746</v>
      </c>
      <c r="H130" s="1" t="s">
        <v>66</v>
      </c>
      <c r="I130" s="30" t="s">
        <v>757</v>
      </c>
      <c r="J130" s="105">
        <v>43555</v>
      </c>
      <c r="K130" s="30" t="s">
        <v>756</v>
      </c>
      <c r="L130" s="22" t="s">
        <v>939</v>
      </c>
      <c r="M130" s="30">
        <v>50</v>
      </c>
      <c r="N130" s="105">
        <v>43585</v>
      </c>
      <c r="O130" s="74" t="s">
        <v>759</v>
      </c>
      <c r="P130" s="30" t="s">
        <v>757</v>
      </c>
      <c r="Q130" s="30" t="s">
        <v>757</v>
      </c>
      <c r="R130" s="30" t="s">
        <v>758</v>
      </c>
      <c r="S130" s="30" t="s">
        <v>758</v>
      </c>
      <c r="T130" s="30" t="s">
        <v>795</v>
      </c>
      <c r="U130" s="30"/>
      <c r="V130" s="80"/>
      <c r="W130" s="32"/>
      <c r="X130" s="30"/>
      <c r="Y130" s="30"/>
      <c r="Z130" s="70"/>
      <c r="AA130" s="30"/>
      <c r="AB130" s="30"/>
    </row>
    <row r="131" spans="1:28" s="13" customFormat="1" ht="15.95" customHeight="1">
      <c r="A131" s="56" t="s">
        <v>577</v>
      </c>
      <c r="B131" s="57" t="s">
        <v>570</v>
      </c>
      <c r="C131" s="57" t="s">
        <v>330</v>
      </c>
      <c r="D131" s="16" t="s">
        <v>331</v>
      </c>
      <c r="E131" s="57" t="s">
        <v>332</v>
      </c>
      <c r="F131" s="1" t="s">
        <v>7</v>
      </c>
      <c r="G131" s="1" t="s">
        <v>746</v>
      </c>
      <c r="H131" s="1" t="s">
        <v>66</v>
      </c>
      <c r="I131" s="30" t="s">
        <v>757</v>
      </c>
      <c r="J131" s="105">
        <v>43555</v>
      </c>
      <c r="K131" s="30" t="s">
        <v>756</v>
      </c>
      <c r="L131" s="22" t="s">
        <v>939</v>
      </c>
      <c r="M131" s="30">
        <v>211</v>
      </c>
      <c r="N131" s="105">
        <v>43585</v>
      </c>
      <c r="O131" s="30" t="s">
        <v>838</v>
      </c>
      <c r="P131" s="30" t="s">
        <v>758</v>
      </c>
      <c r="Q131" s="30" t="s">
        <v>757</v>
      </c>
      <c r="R131" s="30" t="s">
        <v>758</v>
      </c>
      <c r="S131" s="30" t="s">
        <v>758</v>
      </c>
      <c r="T131" s="30" t="s">
        <v>937</v>
      </c>
      <c r="U131" s="30"/>
      <c r="V131" s="80"/>
      <c r="W131" s="32"/>
      <c r="X131" s="30"/>
      <c r="Y131" s="30"/>
      <c r="Z131" s="70"/>
      <c r="AA131" s="30"/>
      <c r="AB131" s="30"/>
    </row>
    <row r="132" spans="1:28" s="13" customFormat="1" ht="15.95" customHeight="1">
      <c r="A132" s="56" t="s">
        <v>577</v>
      </c>
      <c r="B132" s="57" t="s">
        <v>570</v>
      </c>
      <c r="C132" s="57" t="s">
        <v>333</v>
      </c>
      <c r="D132" s="16" t="s">
        <v>334</v>
      </c>
      <c r="E132" s="57" t="s">
        <v>335</v>
      </c>
      <c r="F132" s="1" t="s">
        <v>7</v>
      </c>
      <c r="G132" s="1" t="s">
        <v>746</v>
      </c>
      <c r="H132" s="1" t="s">
        <v>66</v>
      </c>
      <c r="I132" s="30" t="s">
        <v>757</v>
      </c>
      <c r="J132" s="105">
        <v>43555</v>
      </c>
      <c r="K132" s="30" t="s">
        <v>756</v>
      </c>
      <c r="L132" s="22" t="s">
        <v>939</v>
      </c>
      <c r="M132" s="30">
        <v>58</v>
      </c>
      <c r="N132" s="105">
        <v>43585</v>
      </c>
      <c r="O132" s="22" t="s">
        <v>849</v>
      </c>
      <c r="P132" s="30" t="s">
        <v>758</v>
      </c>
      <c r="Q132" s="30" t="s">
        <v>757</v>
      </c>
      <c r="R132" s="30" t="s">
        <v>758</v>
      </c>
      <c r="S132" s="30" t="s">
        <v>758</v>
      </c>
      <c r="T132" s="30" t="s">
        <v>937</v>
      </c>
      <c r="U132" s="30"/>
      <c r="V132" s="80"/>
      <c r="W132" s="32"/>
      <c r="X132" s="30"/>
      <c r="Y132" s="30"/>
      <c r="Z132" s="70"/>
      <c r="AA132" s="30"/>
      <c r="AB132" s="30"/>
    </row>
    <row r="133" spans="1:28" s="13" customFormat="1" ht="15.95" customHeight="1">
      <c r="A133" s="56" t="s">
        <v>577</v>
      </c>
      <c r="B133" s="57" t="s">
        <v>570</v>
      </c>
      <c r="C133" s="57" t="s">
        <v>336</v>
      </c>
      <c r="D133" s="16" t="s">
        <v>337</v>
      </c>
      <c r="E133" s="57" t="s">
        <v>338</v>
      </c>
      <c r="F133" s="1" t="s">
        <v>7</v>
      </c>
      <c r="G133" s="1" t="s">
        <v>746</v>
      </c>
      <c r="H133" s="1" t="s">
        <v>66</v>
      </c>
      <c r="I133" s="30" t="s">
        <v>757</v>
      </c>
      <c r="J133" s="105">
        <v>43555</v>
      </c>
      <c r="K133" s="30" t="s">
        <v>756</v>
      </c>
      <c r="L133" s="22" t="s">
        <v>939</v>
      </c>
      <c r="M133" s="30">
        <v>52</v>
      </c>
      <c r="N133" s="105">
        <v>43585</v>
      </c>
      <c r="O133" s="22" t="s">
        <v>850</v>
      </c>
      <c r="P133" s="30" t="s">
        <v>758</v>
      </c>
      <c r="Q133" s="30" t="s">
        <v>757</v>
      </c>
      <c r="R133" s="30" t="s">
        <v>758</v>
      </c>
      <c r="S133" s="30" t="s">
        <v>758</v>
      </c>
      <c r="T133" s="30" t="s">
        <v>937</v>
      </c>
      <c r="U133" s="30"/>
      <c r="V133" s="80"/>
      <c r="W133" s="32"/>
      <c r="X133" s="30"/>
      <c r="Y133" s="30"/>
      <c r="Z133" s="70"/>
      <c r="AA133" s="30"/>
      <c r="AB133" s="30"/>
    </row>
    <row r="134" spans="1:28" s="13" customFormat="1" ht="15.95" customHeight="1">
      <c r="A134" s="56" t="s">
        <v>577</v>
      </c>
      <c r="B134" s="57" t="s">
        <v>570</v>
      </c>
      <c r="C134" s="57" t="s">
        <v>339</v>
      </c>
      <c r="D134" s="16" t="s">
        <v>340</v>
      </c>
      <c r="E134" s="57" t="s">
        <v>341</v>
      </c>
      <c r="F134" s="1" t="s">
        <v>7</v>
      </c>
      <c r="G134" s="1" t="s">
        <v>746</v>
      </c>
      <c r="H134" s="1" t="s">
        <v>66</v>
      </c>
      <c r="I134" s="30" t="s">
        <v>757</v>
      </c>
      <c r="J134" s="105">
        <v>43555</v>
      </c>
      <c r="K134" s="30" t="s">
        <v>756</v>
      </c>
      <c r="L134" s="22" t="s">
        <v>939</v>
      </c>
      <c r="M134" s="30">
        <v>52</v>
      </c>
      <c r="N134" s="105">
        <v>43585</v>
      </c>
      <c r="O134" s="22" t="s">
        <v>847</v>
      </c>
      <c r="P134" s="30" t="s">
        <v>758</v>
      </c>
      <c r="Q134" s="30" t="s">
        <v>757</v>
      </c>
      <c r="R134" s="30" t="s">
        <v>758</v>
      </c>
      <c r="S134" s="30" t="s">
        <v>758</v>
      </c>
      <c r="T134" s="30" t="s">
        <v>937</v>
      </c>
      <c r="U134" s="30"/>
      <c r="V134" s="80"/>
      <c r="W134" s="32"/>
      <c r="X134" s="30"/>
      <c r="Y134" s="30"/>
      <c r="Z134" s="70"/>
      <c r="AA134" s="30"/>
      <c r="AB134" s="30"/>
    </row>
    <row r="135" spans="1:28" s="13" customFormat="1" ht="15.95" customHeight="1">
      <c r="A135" s="56" t="s">
        <v>577</v>
      </c>
      <c r="B135" s="57" t="s">
        <v>570</v>
      </c>
      <c r="C135" s="57" t="s">
        <v>342</v>
      </c>
      <c r="D135" s="16" t="s">
        <v>343</v>
      </c>
      <c r="E135" s="57" t="s">
        <v>344</v>
      </c>
      <c r="F135" s="1" t="s">
        <v>7</v>
      </c>
      <c r="G135" s="1" t="s">
        <v>746</v>
      </c>
      <c r="H135" s="1" t="s">
        <v>66</v>
      </c>
      <c r="I135" s="30" t="s">
        <v>757</v>
      </c>
      <c r="J135" s="105">
        <v>43555</v>
      </c>
      <c r="K135" s="30" t="s">
        <v>756</v>
      </c>
      <c r="L135" s="22" t="s">
        <v>939</v>
      </c>
      <c r="M135" s="30">
        <v>59</v>
      </c>
      <c r="N135" s="105">
        <v>43585</v>
      </c>
      <c r="O135" s="22" t="s">
        <v>853</v>
      </c>
      <c r="P135" s="30" t="s">
        <v>758</v>
      </c>
      <c r="Q135" s="30" t="s">
        <v>757</v>
      </c>
      <c r="R135" s="30" t="s">
        <v>758</v>
      </c>
      <c r="S135" s="30" t="s">
        <v>758</v>
      </c>
      <c r="T135" s="30" t="s">
        <v>937</v>
      </c>
      <c r="U135" s="30"/>
      <c r="V135" s="80"/>
      <c r="W135" s="32"/>
      <c r="X135" s="30"/>
      <c r="Y135" s="30"/>
      <c r="Z135" s="70"/>
      <c r="AA135" s="30"/>
      <c r="AB135" s="30"/>
    </row>
    <row r="136" spans="1:28" s="13" customFormat="1" ht="15.95" customHeight="1">
      <c r="A136" s="56" t="s">
        <v>577</v>
      </c>
      <c r="B136" s="57" t="s">
        <v>570</v>
      </c>
      <c r="C136" s="57" t="s">
        <v>345</v>
      </c>
      <c r="D136" s="16" t="s">
        <v>346</v>
      </c>
      <c r="E136" s="57" t="s">
        <v>347</v>
      </c>
      <c r="F136" s="1" t="s">
        <v>7</v>
      </c>
      <c r="G136" s="1" t="s">
        <v>746</v>
      </c>
      <c r="H136" s="1" t="s">
        <v>66</v>
      </c>
      <c r="I136" s="30" t="s">
        <v>757</v>
      </c>
      <c r="J136" s="105">
        <v>43555</v>
      </c>
      <c r="K136" s="30" t="s">
        <v>756</v>
      </c>
      <c r="L136" s="22" t="s">
        <v>939</v>
      </c>
      <c r="M136" s="30">
        <v>56</v>
      </c>
      <c r="N136" s="105">
        <v>43585</v>
      </c>
      <c r="O136" s="22" t="s">
        <v>843</v>
      </c>
      <c r="P136" s="30" t="s">
        <v>758</v>
      </c>
      <c r="Q136" s="30" t="s">
        <v>757</v>
      </c>
      <c r="R136" s="30" t="s">
        <v>758</v>
      </c>
      <c r="S136" s="30" t="s">
        <v>758</v>
      </c>
      <c r="T136" s="30" t="s">
        <v>937</v>
      </c>
      <c r="U136" s="30"/>
      <c r="V136" s="80"/>
      <c r="W136" s="32"/>
      <c r="X136" s="30"/>
      <c r="Y136" s="30"/>
      <c r="Z136" s="70"/>
      <c r="AA136" s="30"/>
      <c r="AB136" s="30"/>
    </row>
    <row r="137" spans="1:28" s="13" customFormat="1" ht="15.95" customHeight="1">
      <c r="A137" s="56" t="s">
        <v>577</v>
      </c>
      <c r="B137" s="57" t="s">
        <v>570</v>
      </c>
      <c r="C137" s="57" t="s">
        <v>348</v>
      </c>
      <c r="D137" s="16" t="s">
        <v>349</v>
      </c>
      <c r="E137" s="57" t="s">
        <v>350</v>
      </c>
      <c r="F137" s="17" t="s">
        <v>5</v>
      </c>
      <c r="G137" s="17" t="s">
        <v>580</v>
      </c>
      <c r="H137" s="1" t="s">
        <v>66</v>
      </c>
      <c r="I137" s="30">
        <v>4</v>
      </c>
      <c r="J137" s="105">
        <v>43555</v>
      </c>
      <c r="K137" s="30" t="s">
        <v>756</v>
      </c>
      <c r="L137" s="22" t="s">
        <v>939</v>
      </c>
      <c r="M137" s="30">
        <v>52</v>
      </c>
      <c r="N137" s="105">
        <v>43585</v>
      </c>
      <c r="O137" s="74" t="s">
        <v>845</v>
      </c>
      <c r="P137" s="30" t="s">
        <v>758</v>
      </c>
      <c r="Q137" s="30" t="s">
        <v>757</v>
      </c>
      <c r="R137" s="30" t="s">
        <v>758</v>
      </c>
      <c r="S137" s="30" t="s">
        <v>758</v>
      </c>
      <c r="T137" s="30" t="s">
        <v>937</v>
      </c>
      <c r="U137" s="30"/>
      <c r="V137" s="80"/>
      <c r="W137" s="32"/>
      <c r="X137" s="30"/>
      <c r="Y137" s="30"/>
      <c r="Z137" s="70"/>
      <c r="AA137" s="30"/>
      <c r="AB137" s="30"/>
    </row>
    <row r="138" spans="1:28" s="13" customFormat="1" ht="15.95" customHeight="1">
      <c r="A138" s="56" t="s">
        <v>577</v>
      </c>
      <c r="B138" s="57" t="s">
        <v>571</v>
      </c>
      <c r="C138" s="57" t="s">
        <v>351</v>
      </c>
      <c r="D138" s="16" t="s">
        <v>352</v>
      </c>
      <c r="E138" s="57" t="s">
        <v>353</v>
      </c>
      <c r="F138" s="1" t="s">
        <v>7</v>
      </c>
      <c r="G138" s="1" t="s">
        <v>746</v>
      </c>
      <c r="H138" s="1" t="s">
        <v>66</v>
      </c>
      <c r="I138" s="30" t="s">
        <v>757</v>
      </c>
      <c r="J138" s="105">
        <v>43555</v>
      </c>
      <c r="K138" s="30" t="s">
        <v>756</v>
      </c>
      <c r="L138" s="22" t="s">
        <v>939</v>
      </c>
      <c r="M138" s="30">
        <v>55</v>
      </c>
      <c r="N138" s="105">
        <v>43585</v>
      </c>
      <c r="O138" s="22" t="s">
        <v>857</v>
      </c>
      <c r="P138" s="30" t="s">
        <v>758</v>
      </c>
      <c r="Q138" s="30" t="s">
        <v>757</v>
      </c>
      <c r="R138" s="30" t="s">
        <v>758</v>
      </c>
      <c r="S138" s="30" t="s">
        <v>758</v>
      </c>
      <c r="T138" s="30" t="s">
        <v>937</v>
      </c>
      <c r="U138" s="30"/>
      <c r="V138" s="80"/>
      <c r="W138" s="32"/>
      <c r="X138" s="30"/>
      <c r="Y138" s="30"/>
      <c r="Z138" s="70"/>
      <c r="AA138" s="30"/>
      <c r="AB138" s="30"/>
    </row>
    <row r="139" spans="1:28" s="13" customFormat="1" ht="15.95" customHeight="1">
      <c r="A139" s="56" t="s">
        <v>577</v>
      </c>
      <c r="B139" s="57" t="s">
        <v>571</v>
      </c>
      <c r="C139" s="57" t="s">
        <v>354</v>
      </c>
      <c r="D139" s="16" t="s">
        <v>355</v>
      </c>
      <c r="E139" s="57" t="s">
        <v>356</v>
      </c>
      <c r="F139" s="1" t="s">
        <v>7</v>
      </c>
      <c r="G139" s="1" t="s">
        <v>746</v>
      </c>
      <c r="H139" s="1" t="s">
        <v>66</v>
      </c>
      <c r="I139" s="30" t="s">
        <v>757</v>
      </c>
      <c r="J139" s="105">
        <v>43555</v>
      </c>
      <c r="K139" s="30" t="s">
        <v>756</v>
      </c>
      <c r="L139" s="22" t="s">
        <v>939</v>
      </c>
      <c r="M139" s="30">
        <v>55</v>
      </c>
      <c r="N139" s="105">
        <v>43585</v>
      </c>
      <c r="O139" s="74" t="s">
        <v>759</v>
      </c>
      <c r="P139" s="30" t="s">
        <v>757</v>
      </c>
      <c r="Q139" s="30" t="s">
        <v>757</v>
      </c>
      <c r="R139" s="30" t="s">
        <v>758</v>
      </c>
      <c r="S139" s="30" t="s">
        <v>758</v>
      </c>
      <c r="T139" s="30" t="s">
        <v>803</v>
      </c>
      <c r="U139" s="30"/>
      <c r="V139" s="80"/>
      <c r="W139" s="32"/>
      <c r="X139" s="30"/>
      <c r="Y139" s="30"/>
      <c r="Z139" s="70"/>
      <c r="AA139" s="30"/>
      <c r="AB139" s="30"/>
    </row>
    <row r="140" spans="1:28" s="13" customFormat="1" ht="15.95" customHeight="1">
      <c r="A140" s="56" t="s">
        <v>577</v>
      </c>
      <c r="B140" s="57" t="s">
        <v>571</v>
      </c>
      <c r="C140" s="57" t="s">
        <v>357</v>
      </c>
      <c r="D140" s="16" t="s">
        <v>358</v>
      </c>
      <c r="E140" s="57" t="s">
        <v>359</v>
      </c>
      <c r="F140" s="1" t="s">
        <v>7</v>
      </c>
      <c r="G140" s="1" t="s">
        <v>746</v>
      </c>
      <c r="H140" s="1" t="s">
        <v>66</v>
      </c>
      <c r="I140" s="30" t="s">
        <v>757</v>
      </c>
      <c r="J140" s="105">
        <v>43555</v>
      </c>
      <c r="K140" s="30" t="s">
        <v>756</v>
      </c>
      <c r="L140" s="22" t="s">
        <v>939</v>
      </c>
      <c r="M140" s="30">
        <v>55</v>
      </c>
      <c r="N140" s="105">
        <v>43585</v>
      </c>
      <c r="O140" s="22" t="s">
        <v>855</v>
      </c>
      <c r="P140" s="30" t="s">
        <v>758</v>
      </c>
      <c r="Q140" s="30" t="s">
        <v>757</v>
      </c>
      <c r="R140" s="30" t="s">
        <v>758</v>
      </c>
      <c r="S140" s="30" t="s">
        <v>758</v>
      </c>
      <c r="T140" s="30" t="s">
        <v>937</v>
      </c>
      <c r="U140" s="30"/>
      <c r="V140" s="80"/>
      <c r="W140" s="32"/>
      <c r="X140" s="30"/>
      <c r="Y140" s="30"/>
      <c r="Z140" s="70"/>
      <c r="AA140" s="30"/>
      <c r="AB140" s="30"/>
    </row>
    <row r="141" spans="1:28" s="13" customFormat="1" ht="15.95" customHeight="1">
      <c r="A141" s="56" t="s">
        <v>577</v>
      </c>
      <c r="B141" s="57" t="s">
        <v>571</v>
      </c>
      <c r="C141" s="57" t="s">
        <v>360</v>
      </c>
      <c r="D141" s="16" t="s">
        <v>361</v>
      </c>
      <c r="E141" s="57" t="s">
        <v>362</v>
      </c>
      <c r="F141" s="1" t="s">
        <v>7</v>
      </c>
      <c r="G141" s="1" t="s">
        <v>746</v>
      </c>
      <c r="H141" s="1" t="s">
        <v>66</v>
      </c>
      <c r="I141" s="30" t="s">
        <v>757</v>
      </c>
      <c r="J141" s="105">
        <v>43555</v>
      </c>
      <c r="K141" s="30" t="s">
        <v>756</v>
      </c>
      <c r="L141" s="22" t="s">
        <v>939</v>
      </c>
      <c r="M141" s="30">
        <v>55</v>
      </c>
      <c r="N141" s="105">
        <v>43585</v>
      </c>
      <c r="O141" s="74" t="s">
        <v>759</v>
      </c>
      <c r="P141" s="30" t="s">
        <v>757</v>
      </c>
      <c r="Q141" s="30" t="s">
        <v>757</v>
      </c>
      <c r="R141" s="30" t="s">
        <v>758</v>
      </c>
      <c r="S141" s="30" t="s">
        <v>758</v>
      </c>
      <c r="T141" s="30" t="s">
        <v>803</v>
      </c>
      <c r="U141" s="30"/>
      <c r="V141" s="80"/>
      <c r="W141" s="32"/>
      <c r="X141" s="30"/>
      <c r="Y141" s="30"/>
      <c r="Z141" s="70"/>
      <c r="AA141" s="30"/>
      <c r="AB141" s="30"/>
    </row>
    <row r="142" spans="1:28" s="13" customFormat="1" ht="15.95" customHeight="1">
      <c r="A142" s="56" t="s">
        <v>577</v>
      </c>
      <c r="B142" s="57" t="s">
        <v>571</v>
      </c>
      <c r="C142" s="57" t="s">
        <v>363</v>
      </c>
      <c r="D142" s="16" t="s">
        <v>364</v>
      </c>
      <c r="E142" s="57" t="s">
        <v>365</v>
      </c>
      <c r="F142" s="1" t="s">
        <v>7</v>
      </c>
      <c r="G142" s="1" t="s">
        <v>746</v>
      </c>
      <c r="H142" s="1" t="s">
        <v>66</v>
      </c>
      <c r="I142" s="30" t="s">
        <v>757</v>
      </c>
      <c r="J142" s="105">
        <v>43555</v>
      </c>
      <c r="K142" s="30" t="s">
        <v>756</v>
      </c>
      <c r="L142" s="22" t="s">
        <v>939</v>
      </c>
      <c r="M142" s="30">
        <v>55</v>
      </c>
      <c r="N142" s="105">
        <v>43585</v>
      </c>
      <c r="O142" s="22" t="s">
        <v>857</v>
      </c>
      <c r="P142" s="30" t="s">
        <v>758</v>
      </c>
      <c r="Q142" s="30" t="s">
        <v>757</v>
      </c>
      <c r="R142" s="30" t="s">
        <v>758</v>
      </c>
      <c r="S142" s="30" t="s">
        <v>758</v>
      </c>
      <c r="T142" s="30" t="s">
        <v>937</v>
      </c>
      <c r="U142" s="30"/>
      <c r="V142" s="80"/>
      <c r="W142" s="32"/>
      <c r="X142" s="30"/>
      <c r="Y142" s="30"/>
      <c r="Z142" s="70"/>
      <c r="AA142" s="30"/>
      <c r="AB142" s="30"/>
    </row>
    <row r="143" spans="1:28" s="13" customFormat="1" ht="15.95" customHeight="1">
      <c r="A143" s="56" t="s">
        <v>577</v>
      </c>
      <c r="B143" s="57" t="s">
        <v>571</v>
      </c>
      <c r="C143" s="57" t="s">
        <v>366</v>
      </c>
      <c r="D143" s="16" t="s">
        <v>367</v>
      </c>
      <c r="E143" s="57" t="s">
        <v>368</v>
      </c>
      <c r="F143" s="1" t="s">
        <v>7</v>
      </c>
      <c r="G143" s="1" t="s">
        <v>746</v>
      </c>
      <c r="H143" s="1" t="s">
        <v>66</v>
      </c>
      <c r="I143" s="30" t="s">
        <v>757</v>
      </c>
      <c r="J143" s="105">
        <v>43555</v>
      </c>
      <c r="K143" s="30" t="s">
        <v>756</v>
      </c>
      <c r="L143" s="22" t="s">
        <v>939</v>
      </c>
      <c r="M143" s="30">
        <v>55</v>
      </c>
      <c r="N143" s="105">
        <v>43585</v>
      </c>
      <c r="O143" s="74" t="s">
        <v>759</v>
      </c>
      <c r="P143" s="30" t="s">
        <v>757</v>
      </c>
      <c r="Q143" s="30" t="s">
        <v>757</v>
      </c>
      <c r="R143" s="30" t="s">
        <v>758</v>
      </c>
      <c r="S143" s="30" t="s">
        <v>758</v>
      </c>
      <c r="T143" s="30" t="s">
        <v>803</v>
      </c>
      <c r="U143" s="30"/>
      <c r="V143" s="80"/>
      <c r="W143" s="32"/>
      <c r="X143" s="30"/>
      <c r="Y143" s="30"/>
      <c r="Z143" s="70"/>
      <c r="AA143" s="30"/>
      <c r="AB143" s="30"/>
    </row>
    <row r="144" spans="1:28" s="13" customFormat="1" ht="15.95" customHeight="1">
      <c r="A144" s="56" t="s">
        <v>577</v>
      </c>
      <c r="B144" s="57" t="s">
        <v>571</v>
      </c>
      <c r="C144" s="57" t="s">
        <v>369</v>
      </c>
      <c r="D144" s="16" t="s">
        <v>370</v>
      </c>
      <c r="E144" s="57" t="s">
        <v>371</v>
      </c>
      <c r="F144" s="1" t="s">
        <v>7</v>
      </c>
      <c r="G144" s="1" t="s">
        <v>746</v>
      </c>
      <c r="H144" s="1" t="s">
        <v>66</v>
      </c>
      <c r="I144" s="30" t="s">
        <v>757</v>
      </c>
      <c r="J144" s="105">
        <v>43555</v>
      </c>
      <c r="K144" s="30" t="s">
        <v>756</v>
      </c>
      <c r="L144" s="22" t="s">
        <v>939</v>
      </c>
      <c r="M144" s="30">
        <v>55</v>
      </c>
      <c r="N144" s="105">
        <v>43585</v>
      </c>
      <c r="O144" s="22" t="s">
        <v>855</v>
      </c>
      <c r="P144" s="30" t="s">
        <v>758</v>
      </c>
      <c r="Q144" s="30" t="s">
        <v>757</v>
      </c>
      <c r="R144" s="30" t="s">
        <v>758</v>
      </c>
      <c r="S144" s="30" t="s">
        <v>758</v>
      </c>
      <c r="T144" s="30" t="s">
        <v>937</v>
      </c>
      <c r="U144" s="30"/>
      <c r="V144" s="80"/>
      <c r="W144" s="32"/>
      <c r="X144" s="30"/>
      <c r="Y144" s="30"/>
      <c r="Z144" s="70"/>
      <c r="AA144" s="30"/>
      <c r="AB144" s="30"/>
    </row>
    <row r="145" spans="1:28" s="13" customFormat="1" ht="15.95" customHeight="1">
      <c r="A145" s="56" t="s">
        <v>577</v>
      </c>
      <c r="B145" s="57" t="s">
        <v>571</v>
      </c>
      <c r="C145" s="57" t="s">
        <v>372</v>
      </c>
      <c r="D145" s="16" t="s">
        <v>373</v>
      </c>
      <c r="E145" s="57" t="s">
        <v>374</v>
      </c>
      <c r="F145" s="1" t="s">
        <v>7</v>
      </c>
      <c r="G145" s="1" t="s">
        <v>746</v>
      </c>
      <c r="H145" s="1" t="s">
        <v>66</v>
      </c>
      <c r="I145" s="30" t="s">
        <v>757</v>
      </c>
      <c r="J145" s="105">
        <v>43555</v>
      </c>
      <c r="K145" s="30" t="s">
        <v>756</v>
      </c>
      <c r="L145" s="22" t="s">
        <v>939</v>
      </c>
      <c r="M145" s="30">
        <v>55</v>
      </c>
      <c r="N145" s="105">
        <v>43585</v>
      </c>
      <c r="O145" s="74" t="s">
        <v>759</v>
      </c>
      <c r="P145" s="30" t="s">
        <v>757</v>
      </c>
      <c r="Q145" s="30" t="s">
        <v>757</v>
      </c>
      <c r="R145" s="30" t="s">
        <v>758</v>
      </c>
      <c r="S145" s="30" t="s">
        <v>758</v>
      </c>
      <c r="T145" s="30" t="s">
        <v>803</v>
      </c>
      <c r="U145" s="30"/>
      <c r="V145" s="80"/>
      <c r="W145" s="32"/>
      <c r="X145" s="30"/>
      <c r="Y145" s="30"/>
      <c r="Z145" s="70"/>
      <c r="AA145" s="30"/>
      <c r="AB145" s="30"/>
    </row>
    <row r="146" spans="1:28" s="13" customFormat="1" ht="15.95" customHeight="1">
      <c r="A146" s="56" t="s">
        <v>577</v>
      </c>
      <c r="B146" s="57" t="s">
        <v>571</v>
      </c>
      <c r="C146" s="57" t="s">
        <v>375</v>
      </c>
      <c r="D146" s="16" t="s">
        <v>376</v>
      </c>
      <c r="E146" s="57" t="s">
        <v>377</v>
      </c>
      <c r="F146" s="1" t="s">
        <v>7</v>
      </c>
      <c r="G146" s="1" t="s">
        <v>746</v>
      </c>
      <c r="H146" s="1" t="s">
        <v>66</v>
      </c>
      <c r="I146" s="30" t="s">
        <v>757</v>
      </c>
      <c r="J146" s="105">
        <v>43555</v>
      </c>
      <c r="K146" s="30" t="s">
        <v>756</v>
      </c>
      <c r="L146" s="22" t="s">
        <v>939</v>
      </c>
      <c r="M146" s="30">
        <v>58</v>
      </c>
      <c r="N146" s="105">
        <v>43585</v>
      </c>
      <c r="O146" s="22" t="s">
        <v>860</v>
      </c>
      <c r="P146" s="30" t="s">
        <v>758</v>
      </c>
      <c r="Q146" s="30" t="s">
        <v>757</v>
      </c>
      <c r="R146" s="30" t="s">
        <v>758</v>
      </c>
      <c r="S146" s="30" t="s">
        <v>758</v>
      </c>
      <c r="T146" s="30" t="s">
        <v>937</v>
      </c>
      <c r="U146" s="30"/>
      <c r="V146" s="80"/>
      <c r="W146" s="32"/>
      <c r="X146" s="30"/>
      <c r="Y146" s="30"/>
      <c r="Z146" s="70"/>
      <c r="AA146" s="30"/>
      <c r="AB146" s="30"/>
    </row>
    <row r="147" spans="1:28" s="13" customFormat="1" ht="15.95" customHeight="1">
      <c r="A147" s="56" t="s">
        <v>577</v>
      </c>
      <c r="B147" s="57" t="s">
        <v>571</v>
      </c>
      <c r="C147" s="57" t="s">
        <v>378</v>
      </c>
      <c r="D147" s="16" t="s">
        <v>379</v>
      </c>
      <c r="E147" s="57" t="s">
        <v>380</v>
      </c>
      <c r="F147" s="1" t="s">
        <v>7</v>
      </c>
      <c r="G147" s="1" t="s">
        <v>746</v>
      </c>
      <c r="H147" s="1" t="s">
        <v>66</v>
      </c>
      <c r="I147" s="30" t="s">
        <v>759</v>
      </c>
      <c r="J147" s="105">
        <v>43555</v>
      </c>
      <c r="K147" s="30"/>
      <c r="L147" s="30"/>
      <c r="M147" s="30"/>
      <c r="N147" s="105"/>
      <c r="O147" s="30"/>
      <c r="P147" s="30" t="s">
        <v>758</v>
      </c>
      <c r="Q147" s="30" t="s">
        <v>758</v>
      </c>
      <c r="R147" s="30" t="s">
        <v>758</v>
      </c>
      <c r="S147" s="30" t="s">
        <v>758</v>
      </c>
      <c r="T147" s="30"/>
      <c r="U147" s="30"/>
      <c r="V147" s="80"/>
      <c r="W147" s="32"/>
      <c r="X147" s="30"/>
      <c r="Y147" s="30"/>
      <c r="Z147" s="70"/>
      <c r="AA147" s="30"/>
      <c r="AB147" s="30"/>
    </row>
    <row r="148" spans="1:28" s="13" customFormat="1" ht="15.95" customHeight="1">
      <c r="A148" s="56" t="s">
        <v>577</v>
      </c>
      <c r="B148" s="57" t="s">
        <v>571</v>
      </c>
      <c r="C148" s="57" t="s">
        <v>381</v>
      </c>
      <c r="D148" s="16" t="s">
        <v>382</v>
      </c>
      <c r="E148" s="57" t="s">
        <v>383</v>
      </c>
      <c r="F148" s="1" t="s">
        <v>7</v>
      </c>
      <c r="G148" s="1" t="s">
        <v>746</v>
      </c>
      <c r="H148" s="1" t="s">
        <v>66</v>
      </c>
      <c r="I148" s="30" t="s">
        <v>759</v>
      </c>
      <c r="J148" s="105">
        <v>43555</v>
      </c>
      <c r="K148" s="30"/>
      <c r="L148" s="30"/>
      <c r="M148" s="30"/>
      <c r="N148" s="105"/>
      <c r="O148" s="30"/>
      <c r="P148" s="30" t="s">
        <v>758</v>
      </c>
      <c r="Q148" s="30" t="s">
        <v>758</v>
      </c>
      <c r="R148" s="30" t="s">
        <v>758</v>
      </c>
      <c r="S148" s="30" t="s">
        <v>758</v>
      </c>
      <c r="T148" s="30"/>
      <c r="U148" s="30"/>
      <c r="V148" s="80"/>
      <c r="W148" s="32"/>
      <c r="X148" s="30"/>
      <c r="Y148" s="30"/>
      <c r="Z148" s="70"/>
      <c r="AA148" s="30"/>
      <c r="AB148" s="30"/>
    </row>
    <row r="149" spans="1:28" s="13" customFormat="1" ht="15.95" customHeight="1">
      <c r="A149" s="56" t="s">
        <v>577</v>
      </c>
      <c r="B149" s="57" t="s">
        <v>571</v>
      </c>
      <c r="C149" s="57" t="s">
        <v>384</v>
      </c>
      <c r="D149" s="16" t="s">
        <v>385</v>
      </c>
      <c r="E149" s="57" t="s">
        <v>714</v>
      </c>
      <c r="F149" s="1" t="s">
        <v>7</v>
      </c>
      <c r="G149" s="1" t="s">
        <v>746</v>
      </c>
      <c r="H149" s="1" t="s">
        <v>66</v>
      </c>
      <c r="I149" s="30" t="s">
        <v>759</v>
      </c>
      <c r="J149" s="105">
        <v>43555</v>
      </c>
      <c r="K149" s="30"/>
      <c r="L149" s="30"/>
      <c r="M149" s="30"/>
      <c r="N149" s="105"/>
      <c r="O149" s="30"/>
      <c r="P149" s="30" t="s">
        <v>758</v>
      </c>
      <c r="Q149" s="30" t="s">
        <v>758</v>
      </c>
      <c r="R149" s="30" t="s">
        <v>758</v>
      </c>
      <c r="S149" s="30" t="s">
        <v>758</v>
      </c>
      <c r="T149" s="30"/>
      <c r="U149" s="30"/>
      <c r="V149" s="80"/>
      <c r="W149" s="32"/>
      <c r="X149" s="30"/>
      <c r="Y149" s="30"/>
      <c r="Z149" s="70"/>
      <c r="AA149" s="30"/>
      <c r="AB149" s="30"/>
    </row>
    <row r="150" spans="1:28" s="13" customFormat="1" ht="15.95" customHeight="1">
      <c r="A150" s="56" t="s">
        <v>577</v>
      </c>
      <c r="B150" s="57" t="s">
        <v>572</v>
      </c>
      <c r="C150" s="57" t="s">
        <v>386</v>
      </c>
      <c r="D150" s="16" t="s">
        <v>387</v>
      </c>
      <c r="E150" s="57" t="s">
        <v>388</v>
      </c>
      <c r="F150" s="1" t="s">
        <v>7</v>
      </c>
      <c r="G150" s="1" t="s">
        <v>746</v>
      </c>
      <c r="H150" s="1" t="s">
        <v>66</v>
      </c>
      <c r="I150" s="30" t="s">
        <v>757</v>
      </c>
      <c r="J150" s="105">
        <v>43555</v>
      </c>
      <c r="K150" s="30" t="s">
        <v>788</v>
      </c>
      <c r="L150" s="30" t="s">
        <v>885</v>
      </c>
      <c r="M150" s="105" t="s">
        <v>759</v>
      </c>
      <c r="N150" s="105" t="s">
        <v>759</v>
      </c>
      <c r="O150" s="30" t="s">
        <v>884</v>
      </c>
      <c r="P150" s="30" t="s">
        <v>758</v>
      </c>
      <c r="Q150" s="30" t="s">
        <v>757</v>
      </c>
      <c r="R150" s="30" t="s">
        <v>758</v>
      </c>
      <c r="S150" s="30" t="s">
        <v>758</v>
      </c>
      <c r="T150" s="30" t="s">
        <v>937</v>
      </c>
      <c r="U150" s="30"/>
      <c r="V150" s="80"/>
      <c r="W150" s="32"/>
      <c r="X150" s="30"/>
      <c r="Y150" s="30"/>
      <c r="Z150" s="70"/>
      <c r="AA150" s="30"/>
      <c r="AB150" s="30"/>
    </row>
    <row r="151" spans="1:28" s="13" customFormat="1" ht="15.95" customHeight="1">
      <c r="A151" s="56" t="s">
        <v>577</v>
      </c>
      <c r="B151" s="57" t="s">
        <v>572</v>
      </c>
      <c r="C151" s="57" t="s">
        <v>389</v>
      </c>
      <c r="D151" s="16" t="s">
        <v>390</v>
      </c>
      <c r="E151" s="57" t="s">
        <v>391</v>
      </c>
      <c r="F151" s="1" t="s">
        <v>7</v>
      </c>
      <c r="G151" s="1" t="s">
        <v>746</v>
      </c>
      <c r="H151" s="1" t="s">
        <v>66</v>
      </c>
      <c r="I151" s="30" t="s">
        <v>757</v>
      </c>
      <c r="J151" s="105">
        <v>43555</v>
      </c>
      <c r="K151" s="30" t="s">
        <v>756</v>
      </c>
      <c r="L151" s="22" t="s">
        <v>939</v>
      </c>
      <c r="M151" s="30">
        <v>44</v>
      </c>
      <c r="N151" s="105">
        <v>43585</v>
      </c>
      <c r="O151" s="22" t="s">
        <v>869</v>
      </c>
      <c r="P151" s="30" t="s">
        <v>758</v>
      </c>
      <c r="Q151" s="30" t="s">
        <v>757</v>
      </c>
      <c r="R151" s="30" t="s">
        <v>758</v>
      </c>
      <c r="S151" s="30" t="s">
        <v>758</v>
      </c>
      <c r="T151" s="30" t="s">
        <v>937</v>
      </c>
      <c r="U151" s="30"/>
      <c r="V151" s="80"/>
      <c r="W151" s="32"/>
      <c r="X151" s="30"/>
      <c r="Y151" s="30"/>
      <c r="Z151" s="70"/>
      <c r="AA151" s="30"/>
      <c r="AB151" s="30"/>
    </row>
    <row r="152" spans="1:28" s="13" customFormat="1" ht="15.95" customHeight="1">
      <c r="A152" s="56" t="s">
        <v>577</v>
      </c>
      <c r="B152" s="57" t="s">
        <v>572</v>
      </c>
      <c r="C152" s="57" t="s">
        <v>392</v>
      </c>
      <c r="D152" s="16" t="s">
        <v>393</v>
      </c>
      <c r="E152" s="57" t="s">
        <v>394</v>
      </c>
      <c r="F152" s="1" t="s">
        <v>7</v>
      </c>
      <c r="G152" s="1" t="s">
        <v>746</v>
      </c>
      <c r="H152" s="1" t="s">
        <v>66</v>
      </c>
      <c r="I152" s="30" t="s">
        <v>757</v>
      </c>
      <c r="J152" s="105">
        <v>43555</v>
      </c>
      <c r="K152" s="30" t="s">
        <v>788</v>
      </c>
      <c r="L152" s="30" t="s">
        <v>885</v>
      </c>
      <c r="M152" s="105" t="s">
        <v>759</v>
      </c>
      <c r="N152" s="105" t="s">
        <v>759</v>
      </c>
      <c r="O152" s="30" t="s">
        <v>884</v>
      </c>
      <c r="P152" s="30" t="s">
        <v>758</v>
      </c>
      <c r="Q152" s="30" t="s">
        <v>757</v>
      </c>
      <c r="R152" s="30" t="s">
        <v>758</v>
      </c>
      <c r="S152" s="30" t="s">
        <v>758</v>
      </c>
      <c r="T152" s="30" t="s">
        <v>937</v>
      </c>
      <c r="U152" s="30"/>
      <c r="V152" s="80"/>
      <c r="W152" s="32"/>
      <c r="X152" s="30"/>
      <c r="Y152" s="30"/>
      <c r="Z152" s="70"/>
      <c r="AA152" s="30"/>
      <c r="AB152" s="30"/>
    </row>
    <row r="153" spans="1:28" s="13" customFormat="1" ht="15.95" customHeight="1">
      <c r="A153" s="56" t="s">
        <v>577</v>
      </c>
      <c r="B153" s="57" t="s">
        <v>572</v>
      </c>
      <c r="C153" s="57" t="s">
        <v>395</v>
      </c>
      <c r="D153" s="16" t="s">
        <v>396</v>
      </c>
      <c r="E153" s="57" t="s">
        <v>397</v>
      </c>
      <c r="F153" s="1" t="s">
        <v>7</v>
      </c>
      <c r="G153" s="1" t="s">
        <v>746</v>
      </c>
      <c r="H153" s="1" t="s">
        <v>66</v>
      </c>
      <c r="I153" s="30" t="s">
        <v>757</v>
      </c>
      <c r="J153" s="105">
        <v>43555</v>
      </c>
      <c r="K153" s="30" t="s">
        <v>756</v>
      </c>
      <c r="L153" s="22" t="s">
        <v>939</v>
      </c>
      <c r="M153" s="30">
        <v>16</v>
      </c>
      <c r="N153" s="105">
        <v>43585</v>
      </c>
      <c r="O153" s="22" t="s">
        <v>892</v>
      </c>
      <c r="P153" s="30" t="s">
        <v>758</v>
      </c>
      <c r="Q153" s="30" t="s">
        <v>757</v>
      </c>
      <c r="R153" s="30" t="s">
        <v>758</v>
      </c>
      <c r="S153" s="30" t="s">
        <v>758</v>
      </c>
      <c r="T153" s="30" t="s">
        <v>937</v>
      </c>
      <c r="U153" s="30"/>
      <c r="V153" s="80"/>
      <c r="W153" s="32"/>
      <c r="X153" s="30"/>
      <c r="Y153" s="30"/>
      <c r="Z153" s="70"/>
      <c r="AA153" s="30"/>
      <c r="AB153" s="30"/>
    </row>
    <row r="154" spans="1:28" s="13" customFormat="1" ht="15.95" customHeight="1">
      <c r="A154" s="56" t="s">
        <v>577</v>
      </c>
      <c r="B154" s="57" t="s">
        <v>572</v>
      </c>
      <c r="C154" s="57" t="s">
        <v>398</v>
      </c>
      <c r="D154" s="16" t="s">
        <v>399</v>
      </c>
      <c r="E154" s="57" t="s">
        <v>400</v>
      </c>
      <c r="F154" s="1" t="s">
        <v>7</v>
      </c>
      <c r="G154" s="1" t="s">
        <v>746</v>
      </c>
      <c r="H154" s="1" t="s">
        <v>66</v>
      </c>
      <c r="I154" s="30" t="s">
        <v>759</v>
      </c>
      <c r="J154" s="105">
        <v>43555</v>
      </c>
      <c r="K154" s="30"/>
      <c r="L154" s="30"/>
      <c r="M154" s="30"/>
      <c r="N154" s="105"/>
      <c r="O154" s="30"/>
      <c r="P154" s="30" t="s">
        <v>758</v>
      </c>
      <c r="Q154" s="30" t="s">
        <v>758</v>
      </c>
      <c r="R154" s="30" t="s">
        <v>758</v>
      </c>
      <c r="S154" s="30" t="s">
        <v>758</v>
      </c>
      <c r="T154" s="30"/>
      <c r="U154" s="30"/>
      <c r="V154" s="80"/>
      <c r="W154" s="32"/>
      <c r="X154" s="30"/>
      <c r="Y154" s="30"/>
      <c r="Z154" s="70"/>
      <c r="AA154" s="30"/>
      <c r="AB154" s="30"/>
    </row>
    <row r="155" spans="1:28" s="13" customFormat="1" ht="15.95" customHeight="1">
      <c r="A155" s="56" t="s">
        <v>577</v>
      </c>
      <c r="B155" s="57" t="s">
        <v>572</v>
      </c>
      <c r="C155" s="57" t="s">
        <v>401</v>
      </c>
      <c r="D155" s="16" t="s">
        <v>402</v>
      </c>
      <c r="E155" s="57" t="s">
        <v>403</v>
      </c>
      <c r="F155" s="1" t="s">
        <v>7</v>
      </c>
      <c r="G155" s="1" t="s">
        <v>746</v>
      </c>
      <c r="H155" s="1" t="s">
        <v>66</v>
      </c>
      <c r="I155" s="30" t="s">
        <v>757</v>
      </c>
      <c r="J155" s="105">
        <v>43555</v>
      </c>
      <c r="K155" s="30" t="s">
        <v>756</v>
      </c>
      <c r="L155" s="22" t="s">
        <v>939</v>
      </c>
      <c r="M155" s="30">
        <v>16</v>
      </c>
      <c r="N155" s="105">
        <v>43585</v>
      </c>
      <c r="O155" s="22" t="s">
        <v>872</v>
      </c>
      <c r="P155" s="30" t="s">
        <v>758</v>
      </c>
      <c r="Q155" s="30" t="s">
        <v>757</v>
      </c>
      <c r="R155" s="30" t="s">
        <v>758</v>
      </c>
      <c r="S155" s="30" t="s">
        <v>758</v>
      </c>
      <c r="T155" s="30" t="s">
        <v>937</v>
      </c>
      <c r="U155" s="30"/>
      <c r="V155" s="80"/>
      <c r="W155" s="32"/>
      <c r="X155" s="30"/>
      <c r="Y155" s="30"/>
      <c r="Z155" s="70"/>
      <c r="AA155" s="30"/>
      <c r="AB155" s="30"/>
    </row>
    <row r="156" spans="1:28" s="13" customFormat="1" ht="15.95" customHeight="1">
      <c r="A156" s="56" t="s">
        <v>577</v>
      </c>
      <c r="B156" s="57" t="s">
        <v>572</v>
      </c>
      <c r="C156" s="57" t="s">
        <v>404</v>
      </c>
      <c r="D156" s="16" t="s">
        <v>405</v>
      </c>
      <c r="E156" s="57" t="s">
        <v>406</v>
      </c>
      <c r="F156" s="1" t="s">
        <v>7</v>
      </c>
      <c r="G156" s="1" t="s">
        <v>746</v>
      </c>
      <c r="H156" s="1" t="s">
        <v>66</v>
      </c>
      <c r="I156" s="30" t="s">
        <v>757</v>
      </c>
      <c r="J156" s="105">
        <v>43555</v>
      </c>
      <c r="K156" s="30" t="s">
        <v>756</v>
      </c>
      <c r="L156" s="22" t="s">
        <v>939</v>
      </c>
      <c r="M156" s="30">
        <v>53</v>
      </c>
      <c r="N156" s="105">
        <v>43585</v>
      </c>
      <c r="O156" s="22" t="s">
        <v>889</v>
      </c>
      <c r="P156" s="30" t="s">
        <v>758</v>
      </c>
      <c r="Q156" s="30" t="s">
        <v>757</v>
      </c>
      <c r="R156" s="30" t="s">
        <v>758</v>
      </c>
      <c r="S156" s="30" t="s">
        <v>758</v>
      </c>
      <c r="T156" s="30" t="s">
        <v>937</v>
      </c>
      <c r="U156" s="30"/>
      <c r="V156" s="80"/>
      <c r="W156" s="32"/>
      <c r="X156" s="30"/>
      <c r="Y156" s="30"/>
      <c r="Z156" s="70"/>
      <c r="AA156" s="30"/>
      <c r="AB156" s="30"/>
    </row>
    <row r="157" spans="1:28" s="13" customFormat="1" ht="15.95" customHeight="1">
      <c r="A157" s="56" t="s">
        <v>577</v>
      </c>
      <c r="B157" s="57" t="s">
        <v>572</v>
      </c>
      <c r="C157" s="57" t="s">
        <v>407</v>
      </c>
      <c r="D157" s="16" t="s">
        <v>408</v>
      </c>
      <c r="E157" s="57" t="s">
        <v>409</v>
      </c>
      <c r="F157" s="1" t="s">
        <v>7</v>
      </c>
      <c r="G157" s="1" t="s">
        <v>746</v>
      </c>
      <c r="H157" s="1" t="s">
        <v>66</v>
      </c>
      <c r="I157" s="30" t="s">
        <v>757</v>
      </c>
      <c r="J157" s="105">
        <v>43555</v>
      </c>
      <c r="K157" s="30" t="s">
        <v>756</v>
      </c>
      <c r="L157" s="22" t="s">
        <v>939</v>
      </c>
      <c r="M157" s="30">
        <v>43</v>
      </c>
      <c r="N157" s="105">
        <v>43585</v>
      </c>
      <c r="O157" s="74" t="s">
        <v>759</v>
      </c>
      <c r="P157" s="30" t="s">
        <v>757</v>
      </c>
      <c r="Q157" s="30" t="s">
        <v>757</v>
      </c>
      <c r="R157" s="30" t="s">
        <v>758</v>
      </c>
      <c r="S157" s="30" t="s">
        <v>758</v>
      </c>
      <c r="T157" s="30" t="s">
        <v>882</v>
      </c>
      <c r="U157" s="30"/>
      <c r="V157" s="80"/>
      <c r="W157" s="32"/>
      <c r="X157" s="30"/>
      <c r="Y157" s="30"/>
      <c r="Z157" s="70"/>
      <c r="AA157" s="30"/>
      <c r="AB157" s="30"/>
    </row>
    <row r="158" spans="1:28" s="13" customFormat="1" ht="15.95" customHeight="1">
      <c r="A158" s="56" t="s">
        <v>577</v>
      </c>
      <c r="B158" s="57" t="s">
        <v>572</v>
      </c>
      <c r="C158" s="57" t="s">
        <v>410</v>
      </c>
      <c r="D158" s="16" t="s">
        <v>411</v>
      </c>
      <c r="E158" s="57" t="s">
        <v>412</v>
      </c>
      <c r="F158" s="1" t="s">
        <v>7</v>
      </c>
      <c r="G158" s="1" t="s">
        <v>746</v>
      </c>
      <c r="H158" s="1" t="s">
        <v>66</v>
      </c>
      <c r="I158" s="30" t="s">
        <v>759</v>
      </c>
      <c r="J158" s="105">
        <v>43555</v>
      </c>
      <c r="K158" s="30"/>
      <c r="L158" s="30"/>
      <c r="M158" s="30"/>
      <c r="N158" s="105"/>
      <c r="O158" s="30"/>
      <c r="P158" s="30" t="s">
        <v>758</v>
      </c>
      <c r="Q158" s="30" t="s">
        <v>758</v>
      </c>
      <c r="R158" s="30" t="s">
        <v>758</v>
      </c>
      <c r="S158" s="30" t="s">
        <v>758</v>
      </c>
      <c r="T158" s="30"/>
      <c r="U158" s="30"/>
      <c r="V158" s="80"/>
      <c r="W158" s="32"/>
      <c r="X158" s="30"/>
      <c r="Y158" s="30"/>
      <c r="Z158" s="70"/>
      <c r="AA158" s="30"/>
      <c r="AB158" s="30"/>
    </row>
    <row r="159" spans="1:28" s="13" customFormat="1" ht="15.95" customHeight="1">
      <c r="A159" s="56" t="s">
        <v>577</v>
      </c>
      <c r="B159" s="57" t="s">
        <v>572</v>
      </c>
      <c r="C159" s="57" t="s">
        <v>413</v>
      </c>
      <c r="D159" s="16" t="s">
        <v>414</v>
      </c>
      <c r="E159" s="57" t="s">
        <v>415</v>
      </c>
      <c r="F159" s="1" t="s">
        <v>7</v>
      </c>
      <c r="G159" s="1" t="s">
        <v>746</v>
      </c>
      <c r="H159" s="1" t="s">
        <v>66</v>
      </c>
      <c r="I159" s="30" t="s">
        <v>758</v>
      </c>
      <c r="J159" s="105">
        <v>43555</v>
      </c>
      <c r="K159" s="30" t="s">
        <v>788</v>
      </c>
      <c r="L159" s="30" t="s">
        <v>885</v>
      </c>
      <c r="M159" s="105" t="s">
        <v>759</v>
      </c>
      <c r="N159" s="105" t="s">
        <v>759</v>
      </c>
      <c r="O159" s="30" t="s">
        <v>886</v>
      </c>
      <c r="P159" s="30" t="s">
        <v>758</v>
      </c>
      <c r="Q159" s="30" t="s">
        <v>757</v>
      </c>
      <c r="R159" s="30" t="s">
        <v>758</v>
      </c>
      <c r="S159" s="30" t="s">
        <v>758</v>
      </c>
      <c r="T159" s="30" t="s">
        <v>937</v>
      </c>
      <c r="U159" s="30"/>
      <c r="V159" s="80"/>
      <c r="W159" s="32"/>
      <c r="X159" s="30"/>
      <c r="Y159" s="30"/>
      <c r="Z159" s="70"/>
      <c r="AA159" s="30"/>
      <c r="AB159" s="30"/>
    </row>
    <row r="160" spans="1:28" s="13" customFormat="1" ht="15.95" customHeight="1">
      <c r="A160" s="56" t="s">
        <v>577</v>
      </c>
      <c r="B160" s="57" t="s">
        <v>572</v>
      </c>
      <c r="C160" s="57" t="s">
        <v>416</v>
      </c>
      <c r="D160" s="16" t="s">
        <v>417</v>
      </c>
      <c r="E160" s="57" t="s">
        <v>418</v>
      </c>
      <c r="F160" s="1" t="s">
        <v>7</v>
      </c>
      <c r="G160" s="1" t="s">
        <v>746</v>
      </c>
      <c r="H160" s="1" t="s">
        <v>66</v>
      </c>
      <c r="I160" s="30" t="s">
        <v>757</v>
      </c>
      <c r="J160" s="105">
        <v>43555</v>
      </c>
      <c r="K160" s="30" t="s">
        <v>756</v>
      </c>
      <c r="L160" s="22" t="s">
        <v>939</v>
      </c>
      <c r="M160" s="30">
        <v>43</v>
      </c>
      <c r="N160" s="105">
        <v>43585</v>
      </c>
      <c r="O160" s="74" t="s">
        <v>759</v>
      </c>
      <c r="P160" s="30" t="s">
        <v>757</v>
      </c>
      <c r="Q160" s="30" t="s">
        <v>757</v>
      </c>
      <c r="R160" s="30" t="s">
        <v>758</v>
      </c>
      <c r="S160" s="30" t="s">
        <v>758</v>
      </c>
      <c r="T160" s="30" t="s">
        <v>882</v>
      </c>
      <c r="U160" s="30"/>
      <c r="V160" s="80"/>
      <c r="W160" s="32"/>
      <c r="X160" s="30"/>
      <c r="Y160" s="30"/>
      <c r="Z160" s="70"/>
      <c r="AA160" s="30"/>
      <c r="AB160" s="30"/>
    </row>
    <row r="161" spans="1:28" s="13" customFormat="1" ht="15.95" customHeight="1">
      <c r="A161" s="56" t="s">
        <v>577</v>
      </c>
      <c r="B161" s="57" t="s">
        <v>572</v>
      </c>
      <c r="C161" s="57" t="s">
        <v>419</v>
      </c>
      <c r="D161" s="16" t="s">
        <v>420</v>
      </c>
      <c r="E161" s="57" t="s">
        <v>421</v>
      </c>
      <c r="F161" s="1" t="s">
        <v>7</v>
      </c>
      <c r="G161" s="1" t="s">
        <v>746</v>
      </c>
      <c r="H161" s="1" t="s">
        <v>66</v>
      </c>
      <c r="I161" s="30" t="s">
        <v>759</v>
      </c>
      <c r="J161" s="105">
        <v>43555</v>
      </c>
      <c r="K161" s="30"/>
      <c r="L161" s="30"/>
      <c r="M161" s="30"/>
      <c r="N161" s="105"/>
      <c r="O161" s="30"/>
      <c r="P161" s="30" t="s">
        <v>758</v>
      </c>
      <c r="Q161" s="30" t="s">
        <v>758</v>
      </c>
      <c r="R161" s="30" t="s">
        <v>758</v>
      </c>
      <c r="S161" s="30" t="s">
        <v>758</v>
      </c>
      <c r="T161" s="30"/>
      <c r="U161" s="30"/>
      <c r="V161" s="80"/>
      <c r="W161" s="32"/>
      <c r="X161" s="30"/>
      <c r="Y161" s="30"/>
      <c r="Z161" s="70"/>
      <c r="AA161" s="30"/>
      <c r="AB161" s="30"/>
    </row>
    <row r="162" spans="1:28" s="13" customFormat="1" ht="15.95" customHeight="1">
      <c r="A162" s="56" t="s">
        <v>577</v>
      </c>
      <c r="B162" s="57" t="s">
        <v>572</v>
      </c>
      <c r="C162" s="57" t="s">
        <v>422</v>
      </c>
      <c r="D162" s="16" t="s">
        <v>423</v>
      </c>
      <c r="E162" s="57" t="s">
        <v>424</v>
      </c>
      <c r="F162" s="1" t="s">
        <v>7</v>
      </c>
      <c r="G162" s="1" t="s">
        <v>746</v>
      </c>
      <c r="H162" s="1" t="s">
        <v>66</v>
      </c>
      <c r="I162" s="30" t="s">
        <v>757</v>
      </c>
      <c r="J162" s="105">
        <v>43555</v>
      </c>
      <c r="K162" s="30" t="s">
        <v>788</v>
      </c>
      <c r="L162" s="30" t="s">
        <v>885</v>
      </c>
      <c r="M162" s="105" t="s">
        <v>759</v>
      </c>
      <c r="N162" s="105" t="s">
        <v>759</v>
      </c>
      <c r="O162" s="30" t="s">
        <v>876</v>
      </c>
      <c r="P162" s="30" t="s">
        <v>758</v>
      </c>
      <c r="Q162" s="30" t="s">
        <v>757</v>
      </c>
      <c r="R162" s="30" t="s">
        <v>758</v>
      </c>
      <c r="S162" s="30" t="s">
        <v>758</v>
      </c>
      <c r="T162" s="30" t="s">
        <v>937</v>
      </c>
      <c r="U162" s="30"/>
      <c r="V162" s="80"/>
      <c r="W162" s="32"/>
      <c r="X162" s="30"/>
      <c r="Y162" s="30"/>
      <c r="Z162" s="70"/>
      <c r="AA162" s="30"/>
      <c r="AB162" s="30"/>
    </row>
    <row r="163" spans="1:28" s="13" customFormat="1" ht="15.95" customHeight="1">
      <c r="A163" s="56" t="s">
        <v>577</v>
      </c>
      <c r="B163" s="57" t="s">
        <v>572</v>
      </c>
      <c r="C163" s="57" t="s">
        <v>425</v>
      </c>
      <c r="D163" s="16" t="s">
        <v>426</v>
      </c>
      <c r="E163" s="57" t="s">
        <v>715</v>
      </c>
      <c r="F163" s="1" t="s">
        <v>7</v>
      </c>
      <c r="G163" s="1" t="s">
        <v>746</v>
      </c>
      <c r="H163" s="1" t="s">
        <v>66</v>
      </c>
      <c r="I163" s="30" t="s">
        <v>758</v>
      </c>
      <c r="J163" s="105">
        <v>43555</v>
      </c>
      <c r="K163" s="30" t="s">
        <v>756</v>
      </c>
      <c r="L163" s="22" t="s">
        <v>939</v>
      </c>
      <c r="M163" s="30">
        <v>46</v>
      </c>
      <c r="N163" s="105">
        <v>43585</v>
      </c>
      <c r="O163" s="74" t="s">
        <v>759</v>
      </c>
      <c r="P163" s="30" t="s">
        <v>757</v>
      </c>
      <c r="Q163" s="30" t="s">
        <v>757</v>
      </c>
      <c r="R163" s="30" t="s">
        <v>758</v>
      </c>
      <c r="S163" s="30" t="s">
        <v>758</v>
      </c>
      <c r="T163" s="30" t="s">
        <v>877</v>
      </c>
      <c r="U163" s="30"/>
      <c r="V163" s="80"/>
      <c r="W163" s="32"/>
      <c r="X163" s="30"/>
      <c r="Y163" s="30"/>
      <c r="Z163" s="70"/>
      <c r="AA163" s="30"/>
      <c r="AB163" s="30"/>
    </row>
    <row r="164" spans="1:28" s="13" customFormat="1" ht="15.95" customHeight="1">
      <c r="A164" s="56" t="s">
        <v>577</v>
      </c>
      <c r="B164" s="57" t="s">
        <v>572</v>
      </c>
      <c r="C164" s="57" t="s">
        <v>427</v>
      </c>
      <c r="D164" s="16" t="s">
        <v>428</v>
      </c>
      <c r="E164" s="57" t="s">
        <v>747</v>
      </c>
      <c r="F164" s="1" t="s">
        <v>7</v>
      </c>
      <c r="G164" s="1" t="s">
        <v>746</v>
      </c>
      <c r="H164" s="1" t="s">
        <v>66</v>
      </c>
      <c r="I164" s="30" t="s">
        <v>757</v>
      </c>
      <c r="J164" s="105">
        <v>43555</v>
      </c>
      <c r="K164" s="30" t="s">
        <v>756</v>
      </c>
      <c r="L164" s="22" t="s">
        <v>939</v>
      </c>
      <c r="M164" s="30">
        <v>186</v>
      </c>
      <c r="N164" s="105">
        <v>43585</v>
      </c>
      <c r="O164" s="30" t="s">
        <v>875</v>
      </c>
      <c r="P164" s="30" t="s">
        <v>758</v>
      </c>
      <c r="Q164" s="30" t="s">
        <v>757</v>
      </c>
      <c r="R164" s="30" t="s">
        <v>758</v>
      </c>
      <c r="S164" s="30" t="s">
        <v>758</v>
      </c>
      <c r="T164" s="30" t="s">
        <v>937</v>
      </c>
      <c r="U164" s="30"/>
      <c r="V164" s="80"/>
      <c r="W164" s="32"/>
      <c r="X164" s="30"/>
      <c r="Y164" s="30"/>
      <c r="Z164" s="70"/>
      <c r="AA164" s="30"/>
      <c r="AB164" s="30"/>
    </row>
    <row r="165" spans="1:28" s="13" customFormat="1" ht="15.95" customHeight="1">
      <c r="A165" s="56" t="s">
        <v>577</v>
      </c>
      <c r="B165" s="57" t="s">
        <v>572</v>
      </c>
      <c r="C165" s="57" t="s">
        <v>429</v>
      </c>
      <c r="D165" s="16" t="s">
        <v>430</v>
      </c>
      <c r="E165" s="57" t="s">
        <v>748</v>
      </c>
      <c r="F165" s="1" t="s">
        <v>7</v>
      </c>
      <c r="G165" s="1" t="s">
        <v>746</v>
      </c>
      <c r="H165" s="1" t="s">
        <v>66</v>
      </c>
      <c r="I165" s="30" t="s">
        <v>757</v>
      </c>
      <c r="J165" s="105">
        <v>43555</v>
      </c>
      <c r="K165" s="30" t="s">
        <v>756</v>
      </c>
      <c r="L165" s="22" t="s">
        <v>939</v>
      </c>
      <c r="M165" s="30">
        <v>186</v>
      </c>
      <c r="N165" s="105">
        <v>43585</v>
      </c>
      <c r="O165" s="30" t="s">
        <v>875</v>
      </c>
      <c r="P165" s="30" t="s">
        <v>758</v>
      </c>
      <c r="Q165" s="30" t="s">
        <v>757</v>
      </c>
      <c r="R165" s="30" t="s">
        <v>758</v>
      </c>
      <c r="S165" s="30" t="s">
        <v>758</v>
      </c>
      <c r="T165" s="30" t="s">
        <v>937</v>
      </c>
      <c r="U165" s="30"/>
      <c r="V165" s="80"/>
      <c r="W165" s="32"/>
      <c r="X165" s="30"/>
      <c r="Y165" s="30"/>
      <c r="Z165" s="70"/>
      <c r="AA165" s="30"/>
      <c r="AB165" s="30"/>
    </row>
    <row r="166" spans="1:28" s="13" customFormat="1" ht="15.95" customHeight="1">
      <c r="A166" s="56" t="s">
        <v>577</v>
      </c>
      <c r="B166" s="57" t="s">
        <v>572</v>
      </c>
      <c r="C166" s="57" t="s">
        <v>431</v>
      </c>
      <c r="D166" s="16" t="s">
        <v>432</v>
      </c>
      <c r="E166" s="57" t="s">
        <v>433</v>
      </c>
      <c r="F166" s="1" t="s">
        <v>7</v>
      </c>
      <c r="G166" s="1" t="s">
        <v>746</v>
      </c>
      <c r="H166" s="1" t="s">
        <v>66</v>
      </c>
      <c r="I166" s="30" t="s">
        <v>758</v>
      </c>
      <c r="J166" s="105">
        <v>43555</v>
      </c>
      <c r="K166" s="30" t="s">
        <v>756</v>
      </c>
      <c r="L166" s="22" t="s">
        <v>939</v>
      </c>
      <c r="M166" s="30">
        <v>59</v>
      </c>
      <c r="N166" s="105">
        <v>43585</v>
      </c>
      <c r="O166" s="22" t="s">
        <v>853</v>
      </c>
      <c r="P166" s="30" t="s">
        <v>758</v>
      </c>
      <c r="Q166" s="30" t="s">
        <v>757</v>
      </c>
      <c r="R166" s="30" t="s">
        <v>758</v>
      </c>
      <c r="S166" s="30" t="s">
        <v>758</v>
      </c>
      <c r="T166" s="30" t="s">
        <v>937</v>
      </c>
      <c r="U166" s="30"/>
      <c r="V166" s="80"/>
      <c r="W166" s="32"/>
      <c r="X166" s="30"/>
      <c r="Y166" s="30"/>
      <c r="Z166" s="70"/>
      <c r="AA166" s="30"/>
      <c r="AB166" s="30"/>
    </row>
    <row r="167" spans="1:28" s="13" customFormat="1" ht="15.95" customHeight="1">
      <c r="A167" s="56" t="s">
        <v>577</v>
      </c>
      <c r="B167" s="57" t="s">
        <v>572</v>
      </c>
      <c r="C167" s="57" t="s">
        <v>434</v>
      </c>
      <c r="D167" s="16" t="s">
        <v>435</v>
      </c>
      <c r="E167" s="57" t="s">
        <v>716</v>
      </c>
      <c r="F167" s="17" t="s">
        <v>5</v>
      </c>
      <c r="G167" s="17" t="s">
        <v>65</v>
      </c>
      <c r="H167" s="1" t="s">
        <v>66</v>
      </c>
      <c r="I167" s="30">
        <v>0</v>
      </c>
      <c r="J167" s="105">
        <v>43555</v>
      </c>
      <c r="K167" s="30" t="s">
        <v>756</v>
      </c>
      <c r="L167" s="22" t="s">
        <v>939</v>
      </c>
      <c r="M167" s="30">
        <v>34</v>
      </c>
      <c r="N167" s="105">
        <v>43585</v>
      </c>
      <c r="O167" s="74" t="s">
        <v>759</v>
      </c>
      <c r="P167" s="30" t="s">
        <v>757</v>
      </c>
      <c r="Q167" s="30" t="s">
        <v>757</v>
      </c>
      <c r="R167" s="30" t="s">
        <v>758</v>
      </c>
      <c r="S167" s="30" t="s">
        <v>758</v>
      </c>
      <c r="T167" s="30" t="s">
        <v>879</v>
      </c>
      <c r="U167" s="30"/>
      <c r="V167" s="80"/>
      <c r="W167" s="32"/>
      <c r="X167" s="30"/>
      <c r="Y167" s="30"/>
      <c r="Z167" s="70"/>
      <c r="AA167" s="30"/>
      <c r="AB167" s="30"/>
    </row>
    <row r="168" spans="1:28" s="13" customFormat="1" ht="15.95" customHeight="1">
      <c r="A168" s="56" t="s">
        <v>577</v>
      </c>
      <c r="B168" s="57" t="s">
        <v>573</v>
      </c>
      <c r="C168" s="57" t="s">
        <v>436</v>
      </c>
      <c r="D168" s="16" t="s">
        <v>437</v>
      </c>
      <c r="E168" s="57" t="s">
        <v>438</v>
      </c>
      <c r="F168" s="1" t="s">
        <v>7</v>
      </c>
      <c r="G168" s="1" t="s">
        <v>746</v>
      </c>
      <c r="H168" s="1" t="s">
        <v>66</v>
      </c>
      <c r="I168" s="30" t="s">
        <v>757</v>
      </c>
      <c r="J168" s="105">
        <v>43555</v>
      </c>
      <c r="K168" s="30" t="s">
        <v>756</v>
      </c>
      <c r="L168" s="22" t="s">
        <v>939</v>
      </c>
      <c r="M168" s="30">
        <v>16</v>
      </c>
      <c r="N168" s="105">
        <v>43585</v>
      </c>
      <c r="O168" s="22" t="s">
        <v>862</v>
      </c>
      <c r="P168" s="30" t="s">
        <v>758</v>
      </c>
      <c r="Q168" s="30" t="s">
        <v>757</v>
      </c>
      <c r="R168" s="30" t="s">
        <v>758</v>
      </c>
      <c r="S168" s="30" t="s">
        <v>758</v>
      </c>
      <c r="T168" s="30" t="s">
        <v>937</v>
      </c>
      <c r="U168" s="30"/>
      <c r="V168" s="80"/>
      <c r="W168" s="32"/>
      <c r="X168" s="30"/>
      <c r="Y168" s="30"/>
      <c r="Z168" s="70"/>
      <c r="AA168" s="30"/>
      <c r="AB168" s="30"/>
    </row>
    <row r="169" spans="1:28" s="13" customFormat="1" ht="15.95" customHeight="1">
      <c r="A169" s="56" t="s">
        <v>577</v>
      </c>
      <c r="B169" s="57" t="s">
        <v>573</v>
      </c>
      <c r="C169" s="57" t="s">
        <v>439</v>
      </c>
      <c r="D169" s="16" t="s">
        <v>440</v>
      </c>
      <c r="E169" s="57" t="s">
        <v>441</v>
      </c>
      <c r="F169" s="1" t="s">
        <v>7</v>
      </c>
      <c r="G169" s="1" t="s">
        <v>746</v>
      </c>
      <c r="H169" s="1" t="s">
        <v>66</v>
      </c>
      <c r="I169" s="30" t="s">
        <v>757</v>
      </c>
      <c r="J169" s="105">
        <v>43555</v>
      </c>
      <c r="K169" s="30" t="s">
        <v>756</v>
      </c>
      <c r="L169" s="22" t="s">
        <v>939</v>
      </c>
      <c r="M169" s="30">
        <v>138</v>
      </c>
      <c r="N169" s="105">
        <v>43585</v>
      </c>
      <c r="O169" s="22" t="s">
        <v>868</v>
      </c>
      <c r="P169" s="30" t="s">
        <v>758</v>
      </c>
      <c r="Q169" s="30" t="s">
        <v>757</v>
      </c>
      <c r="R169" s="30" t="s">
        <v>758</v>
      </c>
      <c r="S169" s="30" t="s">
        <v>758</v>
      </c>
      <c r="T169" s="30" t="s">
        <v>937</v>
      </c>
      <c r="U169" s="30"/>
      <c r="V169" s="80"/>
      <c r="W169" s="32"/>
      <c r="X169" s="30"/>
      <c r="Y169" s="30"/>
      <c r="Z169" s="70"/>
      <c r="AA169" s="30"/>
      <c r="AB169" s="30"/>
    </row>
    <row r="170" spans="1:28" s="13" customFormat="1" ht="15.95" customHeight="1">
      <c r="A170" s="56" t="s">
        <v>577</v>
      </c>
      <c r="B170" s="57" t="s">
        <v>573</v>
      </c>
      <c r="C170" s="57" t="s">
        <v>442</v>
      </c>
      <c r="D170" s="16" t="s">
        <v>443</v>
      </c>
      <c r="E170" s="57" t="s">
        <v>444</v>
      </c>
      <c r="F170" s="1" t="s">
        <v>7</v>
      </c>
      <c r="G170" s="1" t="s">
        <v>746</v>
      </c>
      <c r="H170" s="1" t="s">
        <v>66</v>
      </c>
      <c r="I170" s="30" t="s">
        <v>757</v>
      </c>
      <c r="J170" s="105">
        <v>43555</v>
      </c>
      <c r="K170" s="30" t="s">
        <v>756</v>
      </c>
      <c r="L170" s="22" t="s">
        <v>939</v>
      </c>
      <c r="M170" s="30">
        <v>60</v>
      </c>
      <c r="N170" s="105">
        <v>43585</v>
      </c>
      <c r="O170" s="22" t="s">
        <v>866</v>
      </c>
      <c r="P170" s="30" t="s">
        <v>758</v>
      </c>
      <c r="Q170" s="30" t="s">
        <v>757</v>
      </c>
      <c r="R170" s="30" t="s">
        <v>758</v>
      </c>
      <c r="S170" s="30" t="s">
        <v>758</v>
      </c>
      <c r="T170" s="30" t="s">
        <v>937</v>
      </c>
      <c r="U170" s="30"/>
      <c r="V170" s="80"/>
      <c r="W170" s="32"/>
      <c r="X170" s="30"/>
      <c r="Y170" s="30"/>
      <c r="Z170" s="70"/>
      <c r="AA170" s="30"/>
      <c r="AB170" s="30"/>
    </row>
    <row r="171" spans="1:28" s="13" customFormat="1" ht="15.95" customHeight="1">
      <c r="A171" s="56" t="s">
        <v>577</v>
      </c>
      <c r="B171" s="57" t="s">
        <v>573</v>
      </c>
      <c r="C171" s="57" t="s">
        <v>445</v>
      </c>
      <c r="D171" s="16" t="s">
        <v>446</v>
      </c>
      <c r="E171" s="57" t="s">
        <v>447</v>
      </c>
      <c r="F171" s="17" t="s">
        <v>5</v>
      </c>
      <c r="G171" s="17" t="s">
        <v>65</v>
      </c>
      <c r="H171" s="1" t="s">
        <v>66</v>
      </c>
      <c r="I171" s="30">
        <v>8000000</v>
      </c>
      <c r="J171" s="105">
        <v>43555</v>
      </c>
      <c r="K171" s="30" t="s">
        <v>756</v>
      </c>
      <c r="L171" s="22" t="s">
        <v>939</v>
      </c>
      <c r="M171" s="30">
        <v>111</v>
      </c>
      <c r="N171" s="105">
        <v>43585</v>
      </c>
      <c r="O171" s="74" t="s">
        <v>759</v>
      </c>
      <c r="P171" s="30" t="s">
        <v>757</v>
      </c>
      <c r="Q171" s="30" t="s">
        <v>757</v>
      </c>
      <c r="R171" s="30" t="s">
        <v>758</v>
      </c>
      <c r="S171" s="30" t="s">
        <v>758</v>
      </c>
      <c r="T171" s="30" t="s">
        <v>864</v>
      </c>
      <c r="U171" s="30"/>
      <c r="V171" s="80"/>
      <c r="W171" s="32"/>
      <c r="X171" s="30"/>
      <c r="Y171" s="30"/>
      <c r="Z171" s="70"/>
      <c r="AA171" s="30"/>
      <c r="AB171" s="30"/>
    </row>
    <row r="172" spans="1:28" s="13" customFormat="1" ht="15.95" customHeight="1">
      <c r="A172" s="56" t="s">
        <v>577</v>
      </c>
      <c r="B172" s="57" t="s">
        <v>573</v>
      </c>
      <c r="C172" s="57" t="s">
        <v>448</v>
      </c>
      <c r="D172" s="16" t="s">
        <v>449</v>
      </c>
      <c r="E172" s="57" t="s">
        <v>450</v>
      </c>
      <c r="F172" s="17" t="s">
        <v>5</v>
      </c>
      <c r="G172" s="17" t="s">
        <v>65</v>
      </c>
      <c r="H172" s="1" t="s">
        <v>66</v>
      </c>
      <c r="I172" s="30">
        <v>354000</v>
      </c>
      <c r="J172" s="105">
        <v>43555</v>
      </c>
      <c r="K172" s="30" t="s">
        <v>756</v>
      </c>
      <c r="L172" s="22" t="s">
        <v>939</v>
      </c>
      <c r="M172" s="30">
        <v>111</v>
      </c>
      <c r="N172" s="105">
        <v>43585</v>
      </c>
      <c r="O172" s="74" t="s">
        <v>759</v>
      </c>
      <c r="P172" s="30" t="s">
        <v>757</v>
      </c>
      <c r="Q172" s="30" t="s">
        <v>757</v>
      </c>
      <c r="R172" s="30" t="s">
        <v>758</v>
      </c>
      <c r="S172" s="30" t="s">
        <v>758</v>
      </c>
      <c r="T172" s="30" t="s">
        <v>864</v>
      </c>
      <c r="U172" s="30"/>
      <c r="V172" s="80"/>
      <c r="W172" s="32"/>
      <c r="X172" s="30"/>
      <c r="Y172" s="30"/>
      <c r="Z172" s="70"/>
      <c r="AA172" s="30"/>
      <c r="AB172" s="30"/>
    </row>
    <row r="173" spans="1:28" s="13" customFormat="1" ht="15.95" customHeight="1">
      <c r="A173" s="56" t="s">
        <v>577</v>
      </c>
      <c r="B173" s="57" t="s">
        <v>574</v>
      </c>
      <c r="C173" s="57" t="s">
        <v>451</v>
      </c>
      <c r="D173" s="16" t="s">
        <v>452</v>
      </c>
      <c r="E173" s="57" t="s">
        <v>453</v>
      </c>
      <c r="F173" s="1" t="s">
        <v>7</v>
      </c>
      <c r="G173" s="1" t="s">
        <v>746</v>
      </c>
      <c r="H173" s="1" t="s">
        <v>66</v>
      </c>
      <c r="I173" s="30" t="s">
        <v>759</v>
      </c>
      <c r="J173" s="105">
        <v>43555</v>
      </c>
      <c r="K173" s="30"/>
      <c r="L173" s="30"/>
      <c r="M173" s="30"/>
      <c r="N173" s="105"/>
      <c r="O173" s="30"/>
      <c r="P173" s="30" t="s">
        <v>758</v>
      </c>
      <c r="Q173" s="30" t="s">
        <v>758</v>
      </c>
      <c r="R173" s="30" t="s">
        <v>758</v>
      </c>
      <c r="S173" s="30" t="s">
        <v>758</v>
      </c>
      <c r="T173" s="30"/>
      <c r="U173" s="30"/>
      <c r="V173" s="80"/>
      <c r="W173" s="32"/>
      <c r="X173" s="30"/>
      <c r="Y173" s="30"/>
      <c r="Z173" s="70"/>
      <c r="AA173" s="30"/>
      <c r="AB173" s="30"/>
    </row>
    <row r="174" spans="1:28" s="13" customFormat="1" ht="15.95" customHeight="1">
      <c r="A174" s="56" t="s">
        <v>577</v>
      </c>
      <c r="B174" s="57" t="s">
        <v>574</v>
      </c>
      <c r="C174" s="57" t="s">
        <v>454</v>
      </c>
      <c r="D174" s="16" t="s">
        <v>455</v>
      </c>
      <c r="E174" s="57" t="s">
        <v>456</v>
      </c>
      <c r="F174" s="1" t="s">
        <v>7</v>
      </c>
      <c r="G174" s="1" t="s">
        <v>746</v>
      </c>
      <c r="H174" s="1" t="s">
        <v>66</v>
      </c>
      <c r="I174" s="30" t="s">
        <v>759</v>
      </c>
      <c r="J174" s="105">
        <v>43555</v>
      </c>
      <c r="K174" s="30"/>
      <c r="L174" s="30"/>
      <c r="M174" s="30"/>
      <c r="N174" s="105"/>
      <c r="O174" s="30"/>
      <c r="P174" s="30" t="s">
        <v>758</v>
      </c>
      <c r="Q174" s="30" t="s">
        <v>758</v>
      </c>
      <c r="R174" s="30" t="s">
        <v>758</v>
      </c>
      <c r="S174" s="30" t="s">
        <v>758</v>
      </c>
      <c r="T174" s="30"/>
      <c r="U174" s="30"/>
      <c r="V174" s="80"/>
      <c r="W174" s="32"/>
      <c r="X174" s="30"/>
      <c r="Y174" s="30"/>
      <c r="Z174" s="70"/>
      <c r="AA174" s="30"/>
      <c r="AB174" s="30"/>
    </row>
    <row r="175" spans="1:28" s="13" customFormat="1" ht="15.95" customHeight="1">
      <c r="A175" s="56" t="s">
        <v>577</v>
      </c>
      <c r="B175" s="57" t="s">
        <v>574</v>
      </c>
      <c r="C175" s="57" t="s">
        <v>457</v>
      </c>
      <c r="D175" s="16" t="s">
        <v>458</v>
      </c>
      <c r="E175" s="57" t="s">
        <v>459</v>
      </c>
      <c r="F175" s="1" t="s">
        <v>7</v>
      </c>
      <c r="G175" s="1" t="s">
        <v>746</v>
      </c>
      <c r="H175" s="1" t="s">
        <v>66</v>
      </c>
      <c r="I175" s="30" t="s">
        <v>759</v>
      </c>
      <c r="J175" s="105">
        <v>43555</v>
      </c>
      <c r="K175" s="30"/>
      <c r="L175" s="30"/>
      <c r="M175" s="30"/>
      <c r="N175" s="105"/>
      <c r="O175" s="30"/>
      <c r="P175" s="30" t="s">
        <v>758</v>
      </c>
      <c r="Q175" s="30" t="s">
        <v>758</v>
      </c>
      <c r="R175" s="30" t="s">
        <v>758</v>
      </c>
      <c r="S175" s="30" t="s">
        <v>758</v>
      </c>
      <c r="T175" s="30"/>
      <c r="U175" s="30"/>
      <c r="V175" s="80"/>
      <c r="W175" s="32"/>
      <c r="X175" s="30"/>
      <c r="Y175" s="30"/>
      <c r="Z175" s="70"/>
      <c r="AA175" s="30"/>
      <c r="AB175" s="30"/>
    </row>
    <row r="176" spans="1:28" s="13" customFormat="1" ht="15.95" customHeight="1">
      <c r="A176" s="56" t="s">
        <v>577</v>
      </c>
      <c r="B176" s="57" t="s">
        <v>574</v>
      </c>
      <c r="C176" s="57" t="s">
        <v>460</v>
      </c>
      <c r="D176" s="16" t="s">
        <v>461</v>
      </c>
      <c r="E176" s="57" t="s">
        <v>462</v>
      </c>
      <c r="F176" s="1" t="s">
        <v>7</v>
      </c>
      <c r="G176" s="1" t="s">
        <v>746</v>
      </c>
      <c r="H176" s="1" t="s">
        <v>66</v>
      </c>
      <c r="I176" s="30" t="s">
        <v>759</v>
      </c>
      <c r="J176" s="105">
        <v>43555</v>
      </c>
      <c r="K176" s="30"/>
      <c r="L176" s="30"/>
      <c r="M176" s="30"/>
      <c r="N176" s="105"/>
      <c r="O176" s="30"/>
      <c r="P176" s="30" t="s">
        <v>758</v>
      </c>
      <c r="Q176" s="30" t="s">
        <v>758</v>
      </c>
      <c r="R176" s="30" t="s">
        <v>758</v>
      </c>
      <c r="S176" s="30" t="s">
        <v>758</v>
      </c>
      <c r="T176" s="30"/>
      <c r="U176" s="30"/>
      <c r="V176" s="80"/>
      <c r="W176" s="32"/>
      <c r="X176" s="30"/>
      <c r="Y176" s="30"/>
      <c r="Z176" s="70"/>
      <c r="AA176" s="30"/>
      <c r="AB176" s="30"/>
    </row>
    <row r="177" spans="1:28" s="13" customFormat="1" ht="15.95" customHeight="1">
      <c r="A177" s="56" t="s">
        <v>577</v>
      </c>
      <c r="B177" s="57" t="s">
        <v>574</v>
      </c>
      <c r="C177" s="57" t="s">
        <v>463</v>
      </c>
      <c r="D177" s="16" t="s">
        <v>464</v>
      </c>
      <c r="E177" s="57" t="s">
        <v>465</v>
      </c>
      <c r="F177" s="1" t="s">
        <v>7</v>
      </c>
      <c r="G177" s="1" t="s">
        <v>746</v>
      </c>
      <c r="H177" s="1" t="s">
        <v>66</v>
      </c>
      <c r="I177" s="30" t="s">
        <v>759</v>
      </c>
      <c r="J177" s="105">
        <v>43555</v>
      </c>
      <c r="K177" s="30"/>
      <c r="L177" s="30"/>
      <c r="M177" s="30"/>
      <c r="N177" s="105"/>
      <c r="O177" s="30"/>
      <c r="P177" s="30" t="s">
        <v>758</v>
      </c>
      <c r="Q177" s="30" t="s">
        <v>758</v>
      </c>
      <c r="R177" s="30" t="s">
        <v>758</v>
      </c>
      <c r="S177" s="30" t="s">
        <v>758</v>
      </c>
      <c r="T177" s="30"/>
      <c r="U177" s="30"/>
      <c r="V177" s="80"/>
      <c r="W177" s="32"/>
      <c r="X177" s="30"/>
      <c r="Y177" s="30"/>
      <c r="Z177" s="70"/>
      <c r="AA177" s="30"/>
      <c r="AB177" s="30"/>
    </row>
    <row r="178" spans="1:28" s="13" customFormat="1" ht="15.95" customHeight="1">
      <c r="A178" s="56" t="s">
        <v>577</v>
      </c>
      <c r="B178" s="57" t="s">
        <v>574</v>
      </c>
      <c r="C178" s="57" t="s">
        <v>466</v>
      </c>
      <c r="D178" s="16" t="s">
        <v>467</v>
      </c>
      <c r="E178" s="57" t="s">
        <v>468</v>
      </c>
      <c r="F178" s="1" t="s">
        <v>7</v>
      </c>
      <c r="G178" s="1" t="s">
        <v>746</v>
      </c>
      <c r="H178" s="1" t="s">
        <v>66</v>
      </c>
      <c r="I178" s="30" t="s">
        <v>757</v>
      </c>
      <c r="J178" s="105">
        <v>43555</v>
      </c>
      <c r="K178" s="30" t="s">
        <v>756</v>
      </c>
      <c r="L178" s="22" t="s">
        <v>939</v>
      </c>
      <c r="M178" s="96">
        <v>56</v>
      </c>
      <c r="N178" s="105">
        <v>43585</v>
      </c>
      <c r="O178" s="74" t="s">
        <v>962</v>
      </c>
      <c r="P178" s="30" t="s">
        <v>758</v>
      </c>
      <c r="Q178" s="30" t="s">
        <v>757</v>
      </c>
      <c r="R178" s="30" t="s">
        <v>758</v>
      </c>
      <c r="S178" s="30" t="s">
        <v>758</v>
      </c>
      <c r="T178" s="30" t="s">
        <v>937</v>
      </c>
      <c r="U178" s="30"/>
      <c r="V178" s="80"/>
      <c r="W178" s="32"/>
      <c r="X178" s="30"/>
      <c r="Y178" s="30"/>
      <c r="Z178" s="70"/>
      <c r="AA178" s="30"/>
      <c r="AB178" s="30"/>
    </row>
    <row r="179" spans="1:28" s="13" customFormat="1" ht="15.95" customHeight="1">
      <c r="A179" s="56" t="s">
        <v>577</v>
      </c>
      <c r="B179" s="57" t="s">
        <v>574</v>
      </c>
      <c r="C179" s="57" t="s">
        <v>469</v>
      </c>
      <c r="D179" s="16" t="s">
        <v>470</v>
      </c>
      <c r="E179" s="57" t="s">
        <v>471</v>
      </c>
      <c r="F179" s="17" t="s">
        <v>5</v>
      </c>
      <c r="G179" s="17" t="s">
        <v>581</v>
      </c>
      <c r="H179" s="1" t="s">
        <v>66</v>
      </c>
      <c r="I179" s="30"/>
      <c r="J179" s="105">
        <v>43555</v>
      </c>
      <c r="K179" s="30"/>
      <c r="L179" s="30"/>
      <c r="M179" s="30"/>
      <c r="N179" s="105"/>
      <c r="O179" s="30"/>
      <c r="P179" s="30" t="s">
        <v>758</v>
      </c>
      <c r="Q179" s="30" t="s">
        <v>758</v>
      </c>
      <c r="R179" s="30" t="s">
        <v>758</v>
      </c>
      <c r="S179" s="30" t="s">
        <v>758</v>
      </c>
      <c r="T179" s="30"/>
      <c r="U179" s="30"/>
      <c r="V179" s="80"/>
      <c r="W179" s="32"/>
      <c r="X179" s="30"/>
      <c r="Y179" s="30"/>
      <c r="Z179" s="70"/>
      <c r="AA179" s="30"/>
      <c r="AB179" s="30"/>
    </row>
    <row r="180" spans="1:28" s="13" customFormat="1" ht="15.95" customHeight="1">
      <c r="A180" s="56" t="s">
        <v>577</v>
      </c>
      <c r="B180" s="57" t="s">
        <v>574</v>
      </c>
      <c r="C180" s="57" t="s">
        <v>472</v>
      </c>
      <c r="D180" s="16" t="s">
        <v>473</v>
      </c>
      <c r="E180" s="57" t="s">
        <v>474</v>
      </c>
      <c r="F180" s="1" t="s">
        <v>7</v>
      </c>
      <c r="G180" s="1" t="s">
        <v>746</v>
      </c>
      <c r="H180" s="1" t="s">
        <v>66</v>
      </c>
      <c r="I180" s="30" t="s">
        <v>759</v>
      </c>
      <c r="J180" s="105">
        <v>43555</v>
      </c>
      <c r="K180" s="30"/>
      <c r="L180" s="30"/>
      <c r="M180" s="30"/>
      <c r="N180" s="105"/>
      <c r="O180" s="30"/>
      <c r="P180" s="30" t="s">
        <v>758</v>
      </c>
      <c r="Q180" s="30" t="s">
        <v>758</v>
      </c>
      <c r="R180" s="30" t="s">
        <v>758</v>
      </c>
      <c r="S180" s="30" t="s">
        <v>758</v>
      </c>
      <c r="T180" s="30"/>
      <c r="U180" s="30"/>
      <c r="V180" s="80"/>
      <c r="W180" s="32"/>
      <c r="X180" s="30"/>
      <c r="Y180" s="30"/>
      <c r="Z180" s="70"/>
      <c r="AA180" s="30"/>
      <c r="AB180" s="30"/>
    </row>
    <row r="181" spans="1:28" s="13" customFormat="1" ht="15.95" customHeight="1">
      <c r="A181" s="56" t="s">
        <v>577</v>
      </c>
      <c r="B181" s="57" t="s">
        <v>574</v>
      </c>
      <c r="C181" s="57" t="s">
        <v>475</v>
      </c>
      <c r="D181" s="16" t="s">
        <v>476</v>
      </c>
      <c r="E181" s="57" t="s">
        <v>477</v>
      </c>
      <c r="F181" s="1" t="s">
        <v>7</v>
      </c>
      <c r="G181" s="1" t="s">
        <v>746</v>
      </c>
      <c r="H181" s="1" t="s">
        <v>66</v>
      </c>
      <c r="I181" s="30" t="s">
        <v>759</v>
      </c>
      <c r="J181" s="105">
        <v>43555</v>
      </c>
      <c r="K181" s="30"/>
      <c r="L181" s="30"/>
      <c r="M181" s="30"/>
      <c r="N181" s="105"/>
      <c r="O181" s="30"/>
      <c r="P181" s="30" t="s">
        <v>758</v>
      </c>
      <c r="Q181" s="30" t="s">
        <v>758</v>
      </c>
      <c r="R181" s="30" t="s">
        <v>758</v>
      </c>
      <c r="S181" s="30" t="s">
        <v>758</v>
      </c>
      <c r="T181" s="30"/>
      <c r="U181" s="30"/>
      <c r="V181" s="80"/>
      <c r="W181" s="32"/>
      <c r="X181" s="30"/>
      <c r="Y181" s="30"/>
      <c r="Z181" s="70"/>
      <c r="AA181" s="30"/>
      <c r="AB181" s="30"/>
    </row>
    <row r="182" spans="1:28" s="13" customFormat="1" ht="15.95" customHeight="1">
      <c r="A182" s="56" t="s">
        <v>577</v>
      </c>
      <c r="B182" s="57" t="s">
        <v>574</v>
      </c>
      <c r="C182" s="57" t="s">
        <v>478</v>
      </c>
      <c r="D182" s="16" t="s">
        <v>479</v>
      </c>
      <c r="E182" s="57" t="s">
        <v>480</v>
      </c>
      <c r="F182" s="1" t="s">
        <v>7</v>
      </c>
      <c r="G182" s="1" t="s">
        <v>746</v>
      </c>
      <c r="H182" s="1" t="s">
        <v>66</v>
      </c>
      <c r="I182" s="30" t="s">
        <v>759</v>
      </c>
      <c r="J182" s="105">
        <v>43555</v>
      </c>
      <c r="K182" s="30"/>
      <c r="L182" s="30"/>
      <c r="M182" s="30"/>
      <c r="N182" s="105"/>
      <c r="O182" s="30"/>
      <c r="P182" s="30" t="s">
        <v>758</v>
      </c>
      <c r="Q182" s="30" t="s">
        <v>758</v>
      </c>
      <c r="R182" s="30" t="s">
        <v>758</v>
      </c>
      <c r="S182" s="30" t="s">
        <v>758</v>
      </c>
      <c r="T182" s="30"/>
      <c r="U182" s="30"/>
      <c r="V182" s="80"/>
      <c r="W182" s="32"/>
      <c r="X182" s="30"/>
      <c r="Y182" s="30"/>
      <c r="Z182" s="70"/>
      <c r="AA182" s="30"/>
      <c r="AB182" s="30"/>
    </row>
    <row r="183" spans="1:28" s="13" customFormat="1" ht="15.95" customHeight="1">
      <c r="A183" s="56" t="s">
        <v>577</v>
      </c>
      <c r="B183" s="57" t="s">
        <v>574</v>
      </c>
      <c r="C183" s="57" t="s">
        <v>481</v>
      </c>
      <c r="D183" s="16" t="s">
        <v>482</v>
      </c>
      <c r="E183" s="57" t="s">
        <v>483</v>
      </c>
      <c r="F183" s="1" t="s">
        <v>7</v>
      </c>
      <c r="G183" s="1" t="s">
        <v>746</v>
      </c>
      <c r="H183" s="1" t="s">
        <v>66</v>
      </c>
      <c r="I183" s="30" t="s">
        <v>758</v>
      </c>
      <c r="J183" s="105">
        <v>43555</v>
      </c>
      <c r="K183" s="30" t="s">
        <v>756</v>
      </c>
      <c r="L183" s="22" t="s">
        <v>939</v>
      </c>
      <c r="M183" s="30">
        <v>137</v>
      </c>
      <c r="N183" s="105">
        <v>43585</v>
      </c>
      <c r="O183" s="22" t="s">
        <v>898</v>
      </c>
      <c r="P183" s="30" t="s">
        <v>758</v>
      </c>
      <c r="Q183" s="30" t="s">
        <v>757</v>
      </c>
      <c r="R183" s="30" t="s">
        <v>758</v>
      </c>
      <c r="S183" s="30" t="s">
        <v>758</v>
      </c>
      <c r="T183" s="30" t="s">
        <v>937</v>
      </c>
      <c r="U183" s="30"/>
      <c r="V183" s="80"/>
      <c r="W183" s="32"/>
      <c r="X183" s="30"/>
      <c r="Y183" s="30"/>
      <c r="Z183" s="70"/>
      <c r="AA183" s="30"/>
      <c r="AB183" s="30"/>
    </row>
    <row r="184" spans="1:28" ht="15.95" customHeight="1">
      <c r="A184" s="56" t="s">
        <v>577</v>
      </c>
      <c r="B184" s="57" t="s">
        <v>574</v>
      </c>
      <c r="C184" s="57" t="s">
        <v>484</v>
      </c>
      <c r="D184" s="16" t="s">
        <v>485</v>
      </c>
      <c r="E184" s="57" t="s">
        <v>485</v>
      </c>
      <c r="F184" s="17" t="s">
        <v>5</v>
      </c>
      <c r="G184" s="17" t="s">
        <v>578</v>
      </c>
      <c r="H184" s="1" t="s">
        <v>66</v>
      </c>
      <c r="I184" s="30">
        <v>4141627000</v>
      </c>
      <c r="J184" s="105">
        <v>43555</v>
      </c>
      <c r="K184" s="30" t="s">
        <v>756</v>
      </c>
      <c r="L184" s="22" t="s">
        <v>939</v>
      </c>
      <c r="M184" s="74">
        <v>109</v>
      </c>
      <c r="N184" s="105">
        <v>43585</v>
      </c>
      <c r="O184" s="74" t="s">
        <v>759</v>
      </c>
      <c r="P184" s="30" t="s">
        <v>757</v>
      </c>
      <c r="Q184" s="30" t="s">
        <v>757</v>
      </c>
      <c r="R184" s="74" t="s">
        <v>758</v>
      </c>
      <c r="S184" s="74" t="s">
        <v>758</v>
      </c>
      <c r="T184" s="74" t="s">
        <v>903</v>
      </c>
      <c r="U184" s="74"/>
      <c r="V184" s="80"/>
      <c r="W184" s="32"/>
      <c r="X184" s="74"/>
      <c r="Y184" s="74"/>
      <c r="Z184" s="70"/>
      <c r="AA184" s="74"/>
      <c r="AB184" s="74"/>
    </row>
    <row r="185" spans="1:28" ht="15.95" customHeight="1">
      <c r="A185" s="56" t="s">
        <v>577</v>
      </c>
      <c r="B185" s="57" t="s">
        <v>574</v>
      </c>
      <c r="C185" s="57" t="s">
        <v>486</v>
      </c>
      <c r="D185" s="16" t="s">
        <v>487</v>
      </c>
      <c r="E185" s="57" t="s">
        <v>487</v>
      </c>
      <c r="F185" s="17" t="s">
        <v>5</v>
      </c>
      <c r="G185" s="17" t="s">
        <v>578</v>
      </c>
      <c r="H185" s="1" t="s">
        <v>66</v>
      </c>
      <c r="I185" s="30">
        <v>57034000</v>
      </c>
      <c r="J185" s="105">
        <v>43555</v>
      </c>
      <c r="K185" s="30" t="s">
        <v>756</v>
      </c>
      <c r="L185" s="22" t="s">
        <v>939</v>
      </c>
      <c r="M185" s="74">
        <v>33</v>
      </c>
      <c r="N185" s="105">
        <v>43585</v>
      </c>
      <c r="O185" s="74" t="s">
        <v>759</v>
      </c>
      <c r="P185" s="30" t="s">
        <v>757</v>
      </c>
      <c r="Q185" s="30" t="s">
        <v>757</v>
      </c>
      <c r="R185" s="30" t="s">
        <v>758</v>
      </c>
      <c r="S185" s="30" t="s">
        <v>758</v>
      </c>
      <c r="T185" s="30" t="s">
        <v>808</v>
      </c>
      <c r="U185" s="74"/>
      <c r="V185" s="80"/>
      <c r="W185" s="32"/>
      <c r="X185" s="74"/>
      <c r="Y185" s="74"/>
      <c r="Z185" s="70"/>
      <c r="AA185" s="74"/>
      <c r="AB185" s="74"/>
    </row>
    <row r="186" spans="1:28" ht="15.95" customHeight="1">
      <c r="A186" s="56" t="s">
        <v>577</v>
      </c>
      <c r="B186" s="57" t="s">
        <v>574</v>
      </c>
      <c r="C186" s="57" t="s">
        <v>488</v>
      </c>
      <c r="D186" s="16" t="s">
        <v>489</v>
      </c>
      <c r="E186" s="57" t="s">
        <v>490</v>
      </c>
      <c r="F186" s="17" t="s">
        <v>5</v>
      </c>
      <c r="G186" s="17" t="s">
        <v>710</v>
      </c>
      <c r="H186" s="1" t="s">
        <v>66</v>
      </c>
      <c r="I186" s="91">
        <v>67076.524999999994</v>
      </c>
      <c r="J186" s="105">
        <v>43555</v>
      </c>
      <c r="K186" s="74" t="s">
        <v>756</v>
      </c>
      <c r="L186" s="22" t="s">
        <v>939</v>
      </c>
      <c r="M186" s="74">
        <v>145</v>
      </c>
      <c r="N186" s="105">
        <v>43585</v>
      </c>
      <c r="O186" s="74" t="s">
        <v>759</v>
      </c>
      <c r="P186" s="30" t="s">
        <v>757</v>
      </c>
      <c r="Q186" s="30" t="s">
        <v>757</v>
      </c>
      <c r="R186" s="74" t="s">
        <v>758</v>
      </c>
      <c r="S186" s="74" t="s">
        <v>758</v>
      </c>
      <c r="T186" s="74" t="s">
        <v>897</v>
      </c>
      <c r="U186" s="74"/>
      <c r="V186" s="80"/>
      <c r="W186" s="32"/>
      <c r="X186" s="74"/>
      <c r="Y186" s="74"/>
      <c r="Z186" s="70"/>
      <c r="AA186" s="74"/>
      <c r="AB186" s="74"/>
    </row>
    <row r="187" spans="1:28" ht="15.95" customHeight="1">
      <c r="A187" s="56" t="s">
        <v>577</v>
      </c>
      <c r="B187" s="57" t="s">
        <v>574</v>
      </c>
      <c r="C187" s="57" t="s">
        <v>491</v>
      </c>
      <c r="D187" s="16" t="s">
        <v>492</v>
      </c>
      <c r="E187" s="57" t="s">
        <v>493</v>
      </c>
      <c r="F187" s="17" t="s">
        <v>5</v>
      </c>
      <c r="G187" s="17" t="s">
        <v>710</v>
      </c>
      <c r="H187" s="1" t="s">
        <v>66</v>
      </c>
      <c r="I187" s="91">
        <v>60249.055999999997</v>
      </c>
      <c r="J187" s="105">
        <v>43555</v>
      </c>
      <c r="K187" s="74" t="s">
        <v>900</v>
      </c>
      <c r="L187" s="22" t="s">
        <v>940</v>
      </c>
      <c r="M187" s="74">
        <v>203</v>
      </c>
      <c r="N187" s="108">
        <v>43214</v>
      </c>
      <c r="O187" s="74" t="s">
        <v>759</v>
      </c>
      <c r="P187" s="30" t="s">
        <v>757</v>
      </c>
      <c r="Q187" s="30" t="s">
        <v>757</v>
      </c>
      <c r="R187" s="30" t="s">
        <v>758</v>
      </c>
      <c r="S187" s="30" t="s">
        <v>758</v>
      </c>
      <c r="T187" s="74" t="s">
        <v>902</v>
      </c>
      <c r="U187" s="74"/>
      <c r="V187" s="80"/>
      <c r="W187" s="32"/>
      <c r="X187" s="74"/>
      <c r="Y187" s="74"/>
      <c r="Z187" s="70"/>
      <c r="AA187" s="74"/>
      <c r="AB187" s="74"/>
    </row>
    <row r="188" spans="1:28" ht="15.95" customHeight="1">
      <c r="A188" s="56" t="s">
        <v>577</v>
      </c>
      <c r="B188" s="57" t="s">
        <v>574</v>
      </c>
      <c r="C188" s="57" t="s">
        <v>494</v>
      </c>
      <c r="D188" s="16" t="s">
        <v>495</v>
      </c>
      <c r="E188" s="57" t="s">
        <v>496</v>
      </c>
      <c r="F188" s="17" t="s">
        <v>5</v>
      </c>
      <c r="G188" s="17" t="s">
        <v>578</v>
      </c>
      <c r="H188" s="1" t="s">
        <v>66</v>
      </c>
      <c r="I188" s="30">
        <v>102689000</v>
      </c>
      <c r="J188" s="105">
        <v>43555</v>
      </c>
      <c r="K188" s="30" t="s">
        <v>756</v>
      </c>
      <c r="L188" s="22" t="s">
        <v>939</v>
      </c>
      <c r="M188" s="74">
        <v>33</v>
      </c>
      <c r="N188" s="105">
        <v>43585</v>
      </c>
      <c r="O188" s="74" t="s">
        <v>759</v>
      </c>
      <c r="P188" s="30" t="s">
        <v>757</v>
      </c>
      <c r="Q188" s="30" t="s">
        <v>757</v>
      </c>
      <c r="R188" s="30" t="s">
        <v>758</v>
      </c>
      <c r="S188" s="30" t="s">
        <v>758</v>
      </c>
      <c r="T188" s="30" t="s">
        <v>808</v>
      </c>
      <c r="U188" s="74"/>
      <c r="V188" s="80"/>
      <c r="W188" s="32"/>
      <c r="X188" s="74"/>
      <c r="Y188" s="74"/>
      <c r="Z188" s="70"/>
      <c r="AA188" s="74"/>
      <c r="AB188" s="74"/>
    </row>
    <row r="189" spans="1:28" ht="15.95" customHeight="1">
      <c r="A189" s="56" t="s">
        <v>577</v>
      </c>
      <c r="B189" s="57" t="s">
        <v>574</v>
      </c>
      <c r="C189" s="57" t="s">
        <v>497</v>
      </c>
      <c r="D189" s="16" t="s">
        <v>498</v>
      </c>
      <c r="E189" s="57" t="s">
        <v>498</v>
      </c>
      <c r="F189" s="17" t="s">
        <v>5</v>
      </c>
      <c r="G189" s="17" t="s">
        <v>578</v>
      </c>
      <c r="H189" s="1" t="s">
        <v>66</v>
      </c>
      <c r="I189" s="30">
        <v>82021000</v>
      </c>
      <c r="J189" s="105">
        <v>43555</v>
      </c>
      <c r="K189" s="74" t="s">
        <v>900</v>
      </c>
      <c r="L189" s="22" t="s">
        <v>940</v>
      </c>
      <c r="M189" s="74">
        <v>93</v>
      </c>
      <c r="N189" s="108">
        <v>43214</v>
      </c>
      <c r="O189" s="74" t="s">
        <v>759</v>
      </c>
      <c r="P189" s="30" t="s">
        <v>757</v>
      </c>
      <c r="Q189" s="30" t="s">
        <v>757</v>
      </c>
      <c r="R189" s="30" t="s">
        <v>758</v>
      </c>
      <c r="S189" s="30" t="s">
        <v>758</v>
      </c>
      <c r="T189" s="74" t="s">
        <v>901</v>
      </c>
      <c r="U189" s="74"/>
      <c r="V189" s="80"/>
      <c r="W189" s="32"/>
      <c r="X189" s="74"/>
      <c r="Y189" s="74"/>
      <c r="Z189" s="70"/>
      <c r="AA189" s="74"/>
      <c r="AB189" s="74"/>
    </row>
    <row r="190" spans="1:28" ht="15.95" customHeight="1">
      <c r="A190" s="56" t="s">
        <v>577</v>
      </c>
      <c r="B190" s="57" t="s">
        <v>575</v>
      </c>
      <c r="C190" s="57" t="s">
        <v>499</v>
      </c>
      <c r="D190" s="16" t="s">
        <v>500</v>
      </c>
      <c r="E190" s="57" t="s">
        <v>501</v>
      </c>
      <c r="F190" s="1" t="s">
        <v>7</v>
      </c>
      <c r="G190" s="1" t="s">
        <v>746</v>
      </c>
      <c r="H190" s="1" t="s">
        <v>66</v>
      </c>
      <c r="I190" s="30" t="s">
        <v>757</v>
      </c>
      <c r="J190" s="105">
        <v>43555</v>
      </c>
      <c r="K190" s="74" t="s">
        <v>756</v>
      </c>
      <c r="L190" s="22" t="s">
        <v>939</v>
      </c>
      <c r="M190" s="74">
        <v>55</v>
      </c>
      <c r="N190" s="105">
        <v>43585</v>
      </c>
      <c r="O190" s="22" t="s">
        <v>963</v>
      </c>
      <c r="P190" s="30" t="s">
        <v>758</v>
      </c>
      <c r="Q190" s="30" t="s">
        <v>757</v>
      </c>
      <c r="R190" s="30" t="s">
        <v>758</v>
      </c>
      <c r="S190" s="30" t="s">
        <v>758</v>
      </c>
      <c r="T190" s="30" t="s">
        <v>937</v>
      </c>
      <c r="U190" s="74"/>
      <c r="V190" s="80"/>
      <c r="W190" s="32"/>
      <c r="X190" s="74"/>
      <c r="Y190" s="74"/>
      <c r="Z190" s="70"/>
      <c r="AA190" s="74"/>
      <c r="AB190" s="74"/>
    </row>
    <row r="191" spans="1:28" ht="15.95" customHeight="1">
      <c r="A191" s="56" t="s">
        <v>577</v>
      </c>
      <c r="B191" s="57" t="s">
        <v>576</v>
      </c>
      <c r="C191" s="57" t="s">
        <v>502</v>
      </c>
      <c r="D191" s="16" t="s">
        <v>503</v>
      </c>
      <c r="E191" s="57" t="s">
        <v>504</v>
      </c>
      <c r="F191" s="1" t="s">
        <v>7</v>
      </c>
      <c r="G191" s="1" t="s">
        <v>746</v>
      </c>
      <c r="H191" s="1" t="s">
        <v>66</v>
      </c>
      <c r="I191" s="30" t="s">
        <v>757</v>
      </c>
      <c r="J191" s="105">
        <v>43555</v>
      </c>
      <c r="K191" s="30" t="s">
        <v>756</v>
      </c>
      <c r="L191" s="22" t="s">
        <v>939</v>
      </c>
      <c r="M191" s="74">
        <v>101</v>
      </c>
      <c r="N191" s="105">
        <v>43585</v>
      </c>
      <c r="O191" s="22" t="s">
        <v>915</v>
      </c>
      <c r="P191" s="30" t="s">
        <v>758</v>
      </c>
      <c r="Q191" s="30" t="s">
        <v>757</v>
      </c>
      <c r="R191" s="30" t="s">
        <v>758</v>
      </c>
      <c r="S191" s="30" t="s">
        <v>758</v>
      </c>
      <c r="T191" s="30" t="s">
        <v>937</v>
      </c>
      <c r="U191" s="74"/>
      <c r="V191" s="80"/>
      <c r="W191" s="32"/>
      <c r="X191" s="74"/>
      <c r="Y191" s="74"/>
      <c r="Z191" s="70"/>
      <c r="AA191" s="74"/>
      <c r="AB191" s="74"/>
    </row>
    <row r="192" spans="1:28" ht="15.95" customHeight="1">
      <c r="A192" s="56" t="s">
        <v>577</v>
      </c>
      <c r="B192" s="57" t="s">
        <v>576</v>
      </c>
      <c r="C192" s="57" t="s">
        <v>505</v>
      </c>
      <c r="D192" s="16" t="s">
        <v>506</v>
      </c>
      <c r="E192" s="57" t="s">
        <v>507</v>
      </c>
      <c r="F192" s="1" t="s">
        <v>7</v>
      </c>
      <c r="G192" s="1" t="s">
        <v>746</v>
      </c>
      <c r="H192" s="1" t="s">
        <v>66</v>
      </c>
      <c r="I192" s="30" t="s">
        <v>757</v>
      </c>
      <c r="J192" s="105">
        <v>43555</v>
      </c>
      <c r="K192" s="74" t="s">
        <v>756</v>
      </c>
      <c r="L192" s="22" t="s">
        <v>939</v>
      </c>
      <c r="M192" s="74">
        <v>46</v>
      </c>
      <c r="N192" s="105">
        <v>43585</v>
      </c>
      <c r="O192" s="22" t="s">
        <v>930</v>
      </c>
      <c r="P192" s="30" t="s">
        <v>758</v>
      </c>
      <c r="Q192" s="30" t="s">
        <v>757</v>
      </c>
      <c r="R192" s="30" t="s">
        <v>758</v>
      </c>
      <c r="S192" s="30" t="s">
        <v>758</v>
      </c>
      <c r="T192" s="30" t="s">
        <v>937</v>
      </c>
      <c r="U192" s="74"/>
      <c r="V192" s="80"/>
      <c r="W192" s="32"/>
      <c r="X192" s="74"/>
      <c r="Y192" s="74"/>
      <c r="Z192" s="70"/>
      <c r="AA192" s="74"/>
      <c r="AB192" s="74"/>
    </row>
    <row r="193" spans="1:28" ht="15.95" customHeight="1">
      <c r="A193" s="56" t="s">
        <v>577</v>
      </c>
      <c r="B193" s="57" t="s">
        <v>576</v>
      </c>
      <c r="C193" s="57" t="s">
        <v>508</v>
      </c>
      <c r="D193" s="16" t="s">
        <v>509</v>
      </c>
      <c r="E193" s="57" t="s">
        <v>510</v>
      </c>
      <c r="F193" s="1" t="s">
        <v>7</v>
      </c>
      <c r="G193" s="1" t="s">
        <v>746</v>
      </c>
      <c r="H193" s="1" t="s">
        <v>66</v>
      </c>
      <c r="I193" s="30" t="s">
        <v>757</v>
      </c>
      <c r="J193" s="105">
        <v>43555</v>
      </c>
      <c r="K193" s="74" t="s">
        <v>905</v>
      </c>
      <c r="L193" s="30" t="s">
        <v>946</v>
      </c>
      <c r="M193" s="74">
        <v>24</v>
      </c>
      <c r="N193" s="105">
        <v>42139</v>
      </c>
      <c r="O193" s="74" t="s">
        <v>965</v>
      </c>
      <c r="P193" s="30" t="s">
        <v>758</v>
      </c>
      <c r="Q193" s="30" t="s">
        <v>757</v>
      </c>
      <c r="R193" s="30" t="s">
        <v>758</v>
      </c>
      <c r="S193" s="30" t="s">
        <v>758</v>
      </c>
      <c r="T193" s="30" t="s">
        <v>937</v>
      </c>
      <c r="U193" s="74"/>
      <c r="V193" s="80"/>
      <c r="W193" s="32"/>
      <c r="X193" s="74"/>
      <c r="Y193" s="74"/>
      <c r="Z193" s="70"/>
      <c r="AA193" s="74"/>
      <c r="AB193" s="74"/>
    </row>
    <row r="194" spans="1:28" ht="15.95" customHeight="1">
      <c r="A194" s="56" t="s">
        <v>577</v>
      </c>
      <c r="B194" s="57" t="s">
        <v>576</v>
      </c>
      <c r="C194" s="57" t="s">
        <v>511</v>
      </c>
      <c r="D194" s="16" t="s">
        <v>512</v>
      </c>
      <c r="E194" s="57" t="s">
        <v>513</v>
      </c>
      <c r="F194" s="1" t="s">
        <v>7</v>
      </c>
      <c r="G194" s="1" t="s">
        <v>746</v>
      </c>
      <c r="H194" s="1" t="s">
        <v>66</v>
      </c>
      <c r="I194" s="30" t="s">
        <v>757</v>
      </c>
      <c r="J194" s="105">
        <v>43555</v>
      </c>
      <c r="K194" s="74" t="s">
        <v>905</v>
      </c>
      <c r="L194" s="30" t="s">
        <v>946</v>
      </c>
      <c r="M194" s="74">
        <v>23</v>
      </c>
      <c r="N194" s="105">
        <v>42139</v>
      </c>
      <c r="O194" s="22" t="s">
        <v>919</v>
      </c>
      <c r="P194" s="30" t="s">
        <v>758</v>
      </c>
      <c r="Q194" s="30" t="s">
        <v>757</v>
      </c>
      <c r="R194" s="30" t="s">
        <v>758</v>
      </c>
      <c r="S194" s="30" t="s">
        <v>758</v>
      </c>
      <c r="T194" s="30" t="s">
        <v>937</v>
      </c>
      <c r="U194" s="74"/>
      <c r="V194" s="80"/>
      <c r="W194" s="32"/>
      <c r="X194" s="74"/>
      <c r="Y194" s="74"/>
      <c r="Z194" s="70"/>
      <c r="AA194" s="74"/>
      <c r="AB194" s="74"/>
    </row>
    <row r="195" spans="1:28" ht="15.95" customHeight="1">
      <c r="A195" s="56" t="s">
        <v>577</v>
      </c>
      <c r="B195" s="57" t="s">
        <v>576</v>
      </c>
      <c r="C195" s="57" t="s">
        <v>514</v>
      </c>
      <c r="D195" s="16" t="s">
        <v>515</v>
      </c>
      <c r="E195" s="57" t="s">
        <v>516</v>
      </c>
      <c r="F195" s="1" t="s">
        <v>7</v>
      </c>
      <c r="G195" s="1" t="s">
        <v>746</v>
      </c>
      <c r="H195" s="1" t="s">
        <v>66</v>
      </c>
      <c r="I195" s="30" t="s">
        <v>759</v>
      </c>
      <c r="J195" s="105">
        <v>43555</v>
      </c>
      <c r="K195" s="74"/>
      <c r="L195" s="74"/>
      <c r="M195" s="74"/>
      <c r="N195" s="108"/>
      <c r="O195" s="74"/>
      <c r="P195" s="30" t="s">
        <v>758</v>
      </c>
      <c r="Q195" s="30" t="s">
        <v>758</v>
      </c>
      <c r="R195" s="30" t="s">
        <v>758</v>
      </c>
      <c r="S195" s="30" t="s">
        <v>758</v>
      </c>
      <c r="T195" s="74"/>
      <c r="U195" s="74"/>
      <c r="V195" s="80"/>
      <c r="W195" s="32"/>
      <c r="X195" s="74"/>
      <c r="Y195" s="74"/>
      <c r="Z195" s="70"/>
      <c r="AA195" s="74"/>
      <c r="AB195" s="74"/>
    </row>
    <row r="196" spans="1:28" ht="15.95" customHeight="1">
      <c r="A196" s="56" t="s">
        <v>577</v>
      </c>
      <c r="B196" s="57" t="s">
        <v>576</v>
      </c>
      <c r="C196" s="57" t="s">
        <v>517</v>
      </c>
      <c r="D196" s="16" t="s">
        <v>518</v>
      </c>
      <c r="E196" s="57" t="s">
        <v>519</v>
      </c>
      <c r="F196" s="1" t="s">
        <v>7</v>
      </c>
      <c r="G196" s="1" t="s">
        <v>746</v>
      </c>
      <c r="H196" s="1" t="s">
        <v>66</v>
      </c>
      <c r="I196" s="30" t="s">
        <v>757</v>
      </c>
      <c r="J196" s="105">
        <v>43555</v>
      </c>
      <c r="K196" s="74" t="s">
        <v>905</v>
      </c>
      <c r="L196" s="30" t="s">
        <v>946</v>
      </c>
      <c r="M196" s="74">
        <v>1</v>
      </c>
      <c r="N196" s="105">
        <v>42139</v>
      </c>
      <c r="O196" s="22" t="s">
        <v>918</v>
      </c>
      <c r="P196" s="30" t="s">
        <v>758</v>
      </c>
      <c r="Q196" s="30" t="s">
        <v>757</v>
      </c>
      <c r="R196" s="30" t="s">
        <v>758</v>
      </c>
      <c r="S196" s="30" t="s">
        <v>758</v>
      </c>
      <c r="T196" s="30" t="s">
        <v>937</v>
      </c>
      <c r="U196" s="74"/>
      <c r="V196" s="80"/>
      <c r="W196" s="32"/>
      <c r="X196" s="74"/>
      <c r="Y196" s="74"/>
      <c r="Z196" s="70"/>
      <c r="AA196" s="74"/>
      <c r="AB196" s="74"/>
    </row>
    <row r="197" spans="1:28" ht="15.95" customHeight="1">
      <c r="A197" s="56" t="s">
        <v>577</v>
      </c>
      <c r="B197" s="16" t="s">
        <v>576</v>
      </c>
      <c r="C197" s="57" t="s">
        <v>520</v>
      </c>
      <c r="D197" s="16" t="s">
        <v>521</v>
      </c>
      <c r="E197" s="57" t="s">
        <v>522</v>
      </c>
      <c r="F197" s="1" t="s">
        <v>7</v>
      </c>
      <c r="G197" s="1" t="s">
        <v>746</v>
      </c>
      <c r="H197" s="1" t="s">
        <v>66</v>
      </c>
      <c r="I197" s="30" t="s">
        <v>759</v>
      </c>
      <c r="J197" s="105">
        <v>43555</v>
      </c>
      <c r="K197" s="74"/>
      <c r="L197" s="74"/>
      <c r="M197" s="74"/>
      <c r="N197" s="108"/>
      <c r="O197" s="74"/>
      <c r="P197" s="30" t="s">
        <v>758</v>
      </c>
      <c r="Q197" s="30" t="s">
        <v>758</v>
      </c>
      <c r="R197" s="30" t="s">
        <v>758</v>
      </c>
      <c r="S197" s="30" t="s">
        <v>758</v>
      </c>
      <c r="T197" s="74"/>
      <c r="U197" s="74"/>
      <c r="V197" s="80"/>
      <c r="W197" s="32"/>
      <c r="X197" s="74"/>
      <c r="Y197" s="74"/>
      <c r="Z197" s="70"/>
      <c r="AA197" s="74"/>
      <c r="AB197" s="74"/>
    </row>
    <row r="198" spans="1:28" ht="15.95" customHeight="1">
      <c r="A198" s="56" t="s">
        <v>577</v>
      </c>
      <c r="B198" s="16" t="s">
        <v>576</v>
      </c>
      <c r="C198" s="57" t="s">
        <v>523</v>
      </c>
      <c r="D198" s="16" t="s">
        <v>524</v>
      </c>
      <c r="E198" s="57" t="s">
        <v>525</v>
      </c>
      <c r="F198" s="1" t="s">
        <v>7</v>
      </c>
      <c r="G198" s="1" t="s">
        <v>746</v>
      </c>
      <c r="H198" s="1" t="s">
        <v>66</v>
      </c>
      <c r="I198" s="30" t="s">
        <v>758</v>
      </c>
      <c r="J198" s="105">
        <v>43555</v>
      </c>
      <c r="K198" s="74" t="s">
        <v>905</v>
      </c>
      <c r="L198" s="30" t="s">
        <v>946</v>
      </c>
      <c r="M198" s="74" t="s">
        <v>926</v>
      </c>
      <c r="N198" s="105">
        <v>42139</v>
      </c>
      <c r="O198" s="22" t="s">
        <v>927</v>
      </c>
      <c r="P198" s="30" t="s">
        <v>758</v>
      </c>
      <c r="Q198" s="30" t="s">
        <v>757</v>
      </c>
      <c r="R198" s="30" t="s">
        <v>758</v>
      </c>
      <c r="S198" s="30" t="s">
        <v>758</v>
      </c>
      <c r="T198" s="30" t="s">
        <v>937</v>
      </c>
      <c r="U198" s="74"/>
      <c r="V198" s="80"/>
      <c r="W198" s="32"/>
      <c r="X198" s="74"/>
      <c r="Y198" s="74"/>
      <c r="Z198" s="70"/>
      <c r="AA198" s="74"/>
      <c r="AB198" s="74"/>
    </row>
    <row r="199" spans="1:28" ht="15.95" customHeight="1">
      <c r="A199" s="56" t="s">
        <v>577</v>
      </c>
      <c r="B199" s="16" t="s">
        <v>576</v>
      </c>
      <c r="C199" s="57" t="s">
        <v>526</v>
      </c>
      <c r="D199" s="16" t="s">
        <v>527</v>
      </c>
      <c r="E199" s="57" t="s">
        <v>528</v>
      </c>
      <c r="F199" s="1" t="s">
        <v>7</v>
      </c>
      <c r="G199" s="1" t="s">
        <v>746</v>
      </c>
      <c r="H199" s="1" t="s">
        <v>66</v>
      </c>
      <c r="I199" s="30" t="s">
        <v>757</v>
      </c>
      <c r="J199" s="105">
        <v>43555</v>
      </c>
      <c r="K199" s="30" t="s">
        <v>756</v>
      </c>
      <c r="L199" s="22" t="s">
        <v>939</v>
      </c>
      <c r="M199" s="74">
        <v>203</v>
      </c>
      <c r="N199" s="105">
        <v>43585</v>
      </c>
      <c r="O199" s="22" t="s">
        <v>914</v>
      </c>
      <c r="P199" s="30" t="s">
        <v>758</v>
      </c>
      <c r="Q199" s="30" t="s">
        <v>757</v>
      </c>
      <c r="R199" s="30" t="s">
        <v>758</v>
      </c>
      <c r="S199" s="30" t="s">
        <v>758</v>
      </c>
      <c r="T199" s="30" t="s">
        <v>937</v>
      </c>
      <c r="U199" s="74"/>
      <c r="V199" s="80"/>
      <c r="W199" s="32"/>
      <c r="X199" s="74"/>
      <c r="Y199" s="74"/>
      <c r="Z199" s="70"/>
      <c r="AA199" s="74"/>
      <c r="AB199" s="74"/>
    </row>
    <row r="200" spans="1:28" ht="15.95" customHeight="1">
      <c r="A200" s="56" t="s">
        <v>577</v>
      </c>
      <c r="B200" s="16" t="s">
        <v>576</v>
      </c>
      <c r="C200" s="57" t="s">
        <v>529</v>
      </c>
      <c r="D200" s="16" t="s">
        <v>530</v>
      </c>
      <c r="E200" s="57" t="s">
        <v>531</v>
      </c>
      <c r="F200" s="1" t="s">
        <v>7</v>
      </c>
      <c r="G200" s="1" t="s">
        <v>746</v>
      </c>
      <c r="H200" s="1" t="s">
        <v>66</v>
      </c>
      <c r="I200" s="30" t="s">
        <v>757</v>
      </c>
      <c r="J200" s="105">
        <v>43555</v>
      </c>
      <c r="K200" s="74" t="s">
        <v>756</v>
      </c>
      <c r="L200" s="22" t="s">
        <v>939</v>
      </c>
      <c r="M200" s="74">
        <v>61</v>
      </c>
      <c r="N200" s="105">
        <v>43585</v>
      </c>
      <c r="O200" s="22" t="s">
        <v>922</v>
      </c>
      <c r="P200" s="30" t="s">
        <v>758</v>
      </c>
      <c r="Q200" s="30" t="s">
        <v>757</v>
      </c>
      <c r="R200" s="30" t="s">
        <v>758</v>
      </c>
      <c r="S200" s="30" t="s">
        <v>758</v>
      </c>
      <c r="T200" s="30" t="s">
        <v>937</v>
      </c>
      <c r="U200" s="74"/>
      <c r="V200" s="80"/>
      <c r="W200" s="32"/>
      <c r="X200" s="74"/>
      <c r="Y200" s="74"/>
      <c r="Z200" s="70"/>
      <c r="AA200" s="74"/>
      <c r="AB200" s="74"/>
    </row>
    <row r="201" spans="1:28" ht="15.95" customHeight="1">
      <c r="A201" s="56" t="s">
        <v>577</v>
      </c>
      <c r="B201" s="16" t="s">
        <v>576</v>
      </c>
      <c r="C201" s="57" t="s">
        <v>532</v>
      </c>
      <c r="D201" s="16" t="s">
        <v>533</v>
      </c>
      <c r="E201" s="57" t="s">
        <v>534</v>
      </c>
      <c r="F201" s="1" t="s">
        <v>7</v>
      </c>
      <c r="G201" s="1" t="s">
        <v>746</v>
      </c>
      <c r="H201" s="1" t="s">
        <v>66</v>
      </c>
      <c r="I201" s="30" t="s">
        <v>757</v>
      </c>
      <c r="J201" s="105">
        <v>43555</v>
      </c>
      <c r="K201" s="74" t="s">
        <v>756</v>
      </c>
      <c r="L201" s="22" t="s">
        <v>939</v>
      </c>
      <c r="M201" s="74">
        <v>61</v>
      </c>
      <c r="N201" s="105">
        <v>43585</v>
      </c>
      <c r="O201" s="22" t="s">
        <v>925</v>
      </c>
      <c r="P201" s="30" t="s">
        <v>758</v>
      </c>
      <c r="Q201" s="30" t="s">
        <v>757</v>
      </c>
      <c r="R201" s="30" t="s">
        <v>758</v>
      </c>
      <c r="S201" s="30" t="s">
        <v>758</v>
      </c>
      <c r="T201" s="30" t="s">
        <v>937</v>
      </c>
      <c r="U201" s="74"/>
      <c r="V201" s="80"/>
      <c r="W201" s="32"/>
      <c r="X201" s="74"/>
      <c r="Y201" s="74"/>
      <c r="Z201" s="70"/>
      <c r="AA201" s="74"/>
      <c r="AB201" s="74"/>
    </row>
    <row r="202" spans="1:28" ht="15.95" customHeight="1">
      <c r="A202" s="56" t="s">
        <v>577</v>
      </c>
      <c r="B202" s="16" t="s">
        <v>576</v>
      </c>
      <c r="C202" s="57" t="s">
        <v>535</v>
      </c>
      <c r="D202" s="16" t="s">
        <v>536</v>
      </c>
      <c r="E202" s="57" t="s">
        <v>537</v>
      </c>
      <c r="F202" s="1" t="s">
        <v>7</v>
      </c>
      <c r="G202" s="1" t="s">
        <v>746</v>
      </c>
      <c r="H202" s="1" t="s">
        <v>66</v>
      </c>
      <c r="I202" s="30" t="s">
        <v>757</v>
      </c>
      <c r="J202" s="105">
        <v>43555</v>
      </c>
      <c r="K202" s="30" t="s">
        <v>905</v>
      </c>
      <c r="L202" s="30" t="s">
        <v>946</v>
      </c>
      <c r="M202" s="74">
        <v>38</v>
      </c>
      <c r="N202" s="105">
        <v>42139</v>
      </c>
      <c r="O202" s="22" t="s">
        <v>906</v>
      </c>
      <c r="P202" s="30" t="s">
        <v>758</v>
      </c>
      <c r="Q202" s="30" t="s">
        <v>757</v>
      </c>
      <c r="R202" s="30" t="s">
        <v>758</v>
      </c>
      <c r="S202" s="30" t="s">
        <v>758</v>
      </c>
      <c r="T202" s="30" t="s">
        <v>937</v>
      </c>
      <c r="U202" s="74"/>
      <c r="V202" s="80"/>
      <c r="W202" s="32"/>
      <c r="X202" s="74"/>
      <c r="Y202" s="74"/>
      <c r="Z202" s="70"/>
      <c r="AA202" s="74"/>
      <c r="AB202" s="74"/>
    </row>
    <row r="203" spans="1:28" ht="15.95" customHeight="1">
      <c r="A203" s="56" t="s">
        <v>577</v>
      </c>
      <c r="B203" s="16" t="s">
        <v>576</v>
      </c>
      <c r="C203" s="57" t="s">
        <v>538</v>
      </c>
      <c r="D203" s="16" t="s">
        <v>539</v>
      </c>
      <c r="E203" s="57" t="s">
        <v>540</v>
      </c>
      <c r="F203" s="1" t="s">
        <v>7</v>
      </c>
      <c r="G203" s="1" t="s">
        <v>746</v>
      </c>
      <c r="H203" s="1" t="s">
        <v>66</v>
      </c>
      <c r="I203" s="30" t="s">
        <v>757</v>
      </c>
      <c r="J203" s="105">
        <v>43555</v>
      </c>
      <c r="K203" s="74" t="s">
        <v>756</v>
      </c>
      <c r="L203" s="22" t="s">
        <v>939</v>
      </c>
      <c r="M203" s="74" t="s">
        <v>934</v>
      </c>
      <c r="N203" s="105">
        <v>43585</v>
      </c>
      <c r="O203" s="22" t="s">
        <v>935</v>
      </c>
      <c r="P203" s="30" t="s">
        <v>758</v>
      </c>
      <c r="Q203" s="30" t="s">
        <v>757</v>
      </c>
      <c r="R203" s="30" t="s">
        <v>758</v>
      </c>
      <c r="S203" s="30" t="s">
        <v>758</v>
      </c>
      <c r="T203" s="30" t="s">
        <v>937</v>
      </c>
      <c r="U203" s="74"/>
      <c r="V203" s="80"/>
      <c r="W203" s="32"/>
      <c r="X203" s="74"/>
      <c r="Y203" s="74"/>
      <c r="Z203" s="70"/>
      <c r="AA203" s="74"/>
      <c r="AB203" s="74"/>
    </row>
    <row r="204" spans="1:28" ht="15.95" customHeight="1">
      <c r="A204" s="56" t="s">
        <v>577</v>
      </c>
      <c r="B204" s="16" t="s">
        <v>576</v>
      </c>
      <c r="C204" s="57" t="s">
        <v>541</v>
      </c>
      <c r="D204" s="16" t="s">
        <v>542</v>
      </c>
      <c r="E204" s="57" t="s">
        <v>543</v>
      </c>
      <c r="F204" s="1" t="s">
        <v>7</v>
      </c>
      <c r="G204" s="1" t="s">
        <v>746</v>
      </c>
      <c r="H204" s="1" t="s">
        <v>66</v>
      </c>
      <c r="I204" s="30" t="s">
        <v>757</v>
      </c>
      <c r="J204" s="105">
        <v>43555</v>
      </c>
      <c r="K204" s="30" t="s">
        <v>756</v>
      </c>
      <c r="L204" s="22" t="s">
        <v>939</v>
      </c>
      <c r="M204" s="74" t="s">
        <v>912</v>
      </c>
      <c r="N204" s="105">
        <v>43585</v>
      </c>
      <c r="O204" s="22" t="s">
        <v>911</v>
      </c>
      <c r="P204" s="30" t="s">
        <v>758</v>
      </c>
      <c r="Q204" s="30" t="s">
        <v>757</v>
      </c>
      <c r="R204" s="30" t="s">
        <v>758</v>
      </c>
      <c r="S204" s="30" t="s">
        <v>758</v>
      </c>
      <c r="T204" s="30" t="s">
        <v>937</v>
      </c>
      <c r="U204" s="74"/>
      <c r="V204" s="80"/>
      <c r="W204" s="32"/>
      <c r="X204" s="74"/>
      <c r="Y204" s="74"/>
      <c r="Z204" s="70"/>
      <c r="AA204" s="74"/>
      <c r="AB204" s="74"/>
    </row>
    <row r="205" spans="1:28" ht="15.95" customHeight="1">
      <c r="A205" s="56" t="s">
        <v>577</v>
      </c>
      <c r="B205" s="16" t="s">
        <v>576</v>
      </c>
      <c r="C205" s="57" t="s">
        <v>544</v>
      </c>
      <c r="D205" s="16" t="s">
        <v>545</v>
      </c>
      <c r="E205" s="57" t="s">
        <v>546</v>
      </c>
      <c r="F205" s="1" t="s">
        <v>7</v>
      </c>
      <c r="G205" s="1" t="s">
        <v>746</v>
      </c>
      <c r="H205" s="1" t="s">
        <v>66</v>
      </c>
      <c r="I205" s="30" t="s">
        <v>757</v>
      </c>
      <c r="J205" s="105">
        <v>43555</v>
      </c>
      <c r="K205" s="74" t="s">
        <v>756</v>
      </c>
      <c r="L205" s="22" t="s">
        <v>939</v>
      </c>
      <c r="M205" s="74">
        <v>46</v>
      </c>
      <c r="N205" s="105">
        <v>43585</v>
      </c>
      <c r="O205" s="22" t="s">
        <v>932</v>
      </c>
      <c r="P205" s="30" t="s">
        <v>758</v>
      </c>
      <c r="Q205" s="30" t="s">
        <v>757</v>
      </c>
      <c r="R205" s="30" t="s">
        <v>758</v>
      </c>
      <c r="S205" s="30" t="s">
        <v>758</v>
      </c>
      <c r="T205" s="30" t="s">
        <v>937</v>
      </c>
      <c r="U205" s="74"/>
      <c r="V205" s="80"/>
      <c r="W205" s="32"/>
      <c r="X205" s="74"/>
      <c r="Y205" s="74"/>
      <c r="Z205" s="70"/>
      <c r="AA205" s="74"/>
      <c r="AB205" s="74"/>
    </row>
    <row r="206" spans="1:28" ht="15.95" customHeight="1">
      <c r="A206" s="56" t="s">
        <v>577</v>
      </c>
      <c r="B206" s="16" t="s">
        <v>576</v>
      </c>
      <c r="C206" s="57" t="s">
        <v>547</v>
      </c>
      <c r="D206" s="16" t="s">
        <v>548</v>
      </c>
      <c r="E206" s="57" t="s">
        <v>549</v>
      </c>
      <c r="F206" s="1" t="s">
        <v>7</v>
      </c>
      <c r="G206" s="1" t="s">
        <v>746</v>
      </c>
      <c r="H206" s="1" t="s">
        <v>66</v>
      </c>
      <c r="I206" s="30" t="s">
        <v>759</v>
      </c>
      <c r="J206" s="105">
        <v>43555</v>
      </c>
      <c r="K206" s="74"/>
      <c r="L206" s="74"/>
      <c r="M206" s="74"/>
      <c r="N206" s="108"/>
      <c r="O206" s="74"/>
      <c r="P206" s="30" t="s">
        <v>758</v>
      </c>
      <c r="Q206" s="30" t="s">
        <v>758</v>
      </c>
      <c r="R206" s="30" t="s">
        <v>758</v>
      </c>
      <c r="S206" s="30" t="s">
        <v>758</v>
      </c>
      <c r="T206" s="74"/>
      <c r="U206" s="74"/>
      <c r="V206" s="80"/>
      <c r="W206" s="32"/>
      <c r="X206" s="74"/>
      <c r="Y206" s="74"/>
      <c r="Z206" s="70"/>
      <c r="AA206" s="74"/>
      <c r="AB206" s="74"/>
    </row>
    <row r="207" spans="1:28" ht="15.95" customHeight="1">
      <c r="A207" s="56" t="s">
        <v>577</v>
      </c>
      <c r="B207" s="16" t="s">
        <v>576</v>
      </c>
      <c r="C207" s="57" t="s">
        <v>550</v>
      </c>
      <c r="D207" s="16" t="s">
        <v>551</v>
      </c>
      <c r="E207" s="57" t="s">
        <v>552</v>
      </c>
      <c r="F207" s="1" t="s">
        <v>7</v>
      </c>
      <c r="G207" s="1" t="s">
        <v>746</v>
      </c>
      <c r="H207" s="1" t="s">
        <v>66</v>
      </c>
      <c r="I207" s="30" t="s">
        <v>759</v>
      </c>
      <c r="J207" s="105">
        <v>43555</v>
      </c>
      <c r="K207" s="74"/>
      <c r="L207" s="74"/>
      <c r="M207" s="74"/>
      <c r="N207" s="108"/>
      <c r="O207" s="74"/>
      <c r="P207" s="30" t="s">
        <v>758</v>
      </c>
      <c r="Q207" s="30" t="s">
        <v>758</v>
      </c>
      <c r="R207" s="30" t="s">
        <v>758</v>
      </c>
      <c r="S207" s="30" t="s">
        <v>758</v>
      </c>
      <c r="T207" s="74"/>
      <c r="U207" s="74"/>
      <c r="V207" s="80"/>
      <c r="W207" s="32"/>
      <c r="X207" s="74"/>
      <c r="Y207" s="74"/>
      <c r="Z207" s="70"/>
      <c r="AA207" s="74"/>
      <c r="AB207" s="74"/>
    </row>
    <row r="208" spans="1:28" ht="15.95" customHeight="1">
      <c r="A208" s="56" t="s">
        <v>577</v>
      </c>
      <c r="B208" s="16" t="s">
        <v>576</v>
      </c>
      <c r="C208" s="57" t="s">
        <v>553</v>
      </c>
      <c r="D208" s="16" t="s">
        <v>554</v>
      </c>
      <c r="E208" s="57" t="s">
        <v>555</v>
      </c>
      <c r="F208" s="1" t="s">
        <v>7</v>
      </c>
      <c r="G208" s="1" t="s">
        <v>746</v>
      </c>
      <c r="H208" s="1" t="s">
        <v>66</v>
      </c>
      <c r="I208" s="30" t="s">
        <v>757</v>
      </c>
      <c r="J208" s="105">
        <v>43555</v>
      </c>
      <c r="K208" s="30" t="s">
        <v>756</v>
      </c>
      <c r="L208" s="22" t="s">
        <v>939</v>
      </c>
      <c r="M208" s="74">
        <v>61</v>
      </c>
      <c r="N208" s="105">
        <v>43585</v>
      </c>
      <c r="O208" s="22" t="s">
        <v>917</v>
      </c>
      <c r="P208" s="30" t="s">
        <v>758</v>
      </c>
      <c r="Q208" s="30" t="s">
        <v>757</v>
      </c>
      <c r="R208" s="30" t="s">
        <v>758</v>
      </c>
      <c r="S208" s="30" t="s">
        <v>758</v>
      </c>
      <c r="T208" s="30" t="s">
        <v>937</v>
      </c>
      <c r="U208" s="74"/>
      <c r="V208" s="80"/>
      <c r="W208" s="32"/>
      <c r="X208" s="74"/>
      <c r="Y208" s="74"/>
      <c r="Z208" s="70"/>
      <c r="AA208" s="74"/>
      <c r="AB208" s="74"/>
    </row>
    <row r="209" spans="1:28" ht="15.95" customHeight="1">
      <c r="A209" s="56" t="s">
        <v>577</v>
      </c>
      <c r="B209" s="16" t="s">
        <v>576</v>
      </c>
      <c r="C209" s="57" t="s">
        <v>556</v>
      </c>
      <c r="D209" s="16" t="s">
        <v>557</v>
      </c>
      <c r="E209" s="57" t="s">
        <v>558</v>
      </c>
      <c r="F209" s="1" t="s">
        <v>7</v>
      </c>
      <c r="G209" s="1" t="s">
        <v>746</v>
      </c>
      <c r="H209" s="1" t="s">
        <v>66</v>
      </c>
      <c r="I209" s="30" t="s">
        <v>759</v>
      </c>
      <c r="J209" s="105">
        <v>43555</v>
      </c>
      <c r="K209" s="74"/>
      <c r="L209" s="74"/>
      <c r="M209" s="74"/>
      <c r="N209" s="108"/>
      <c r="O209" s="74"/>
      <c r="P209" s="30" t="s">
        <v>758</v>
      </c>
      <c r="Q209" s="30" t="s">
        <v>758</v>
      </c>
      <c r="R209" s="30" t="s">
        <v>758</v>
      </c>
      <c r="S209" s="30" t="s">
        <v>758</v>
      </c>
      <c r="T209" s="74"/>
      <c r="U209" s="74"/>
      <c r="V209" s="80"/>
      <c r="W209" s="32"/>
      <c r="X209" s="74"/>
      <c r="Y209" s="74"/>
      <c r="Z209" s="70"/>
      <c r="AA209" s="74"/>
      <c r="AB209" s="74"/>
    </row>
    <row r="210" spans="1:28" ht="15.95" customHeight="1">
      <c r="A210" s="56" t="s">
        <v>577</v>
      </c>
      <c r="B210" s="16" t="s">
        <v>576</v>
      </c>
      <c r="C210" s="57" t="s">
        <v>559</v>
      </c>
      <c r="D210" s="16" t="s">
        <v>560</v>
      </c>
      <c r="E210" s="57" t="s">
        <v>561</v>
      </c>
      <c r="F210" s="17" t="s">
        <v>5</v>
      </c>
      <c r="G210" s="17" t="s">
        <v>582</v>
      </c>
      <c r="H210" s="1" t="s">
        <v>66</v>
      </c>
      <c r="I210" s="30">
        <v>5</v>
      </c>
      <c r="J210" s="105">
        <v>43555</v>
      </c>
      <c r="K210" s="74" t="s">
        <v>755</v>
      </c>
      <c r="L210" s="22" t="s">
        <v>938</v>
      </c>
      <c r="M210" s="74">
        <v>14</v>
      </c>
      <c r="N210" s="105">
        <v>44011</v>
      </c>
      <c r="O210" s="22" t="s">
        <v>908</v>
      </c>
      <c r="P210" s="30" t="s">
        <v>758</v>
      </c>
      <c r="Q210" s="30" t="s">
        <v>757</v>
      </c>
      <c r="R210" s="30" t="s">
        <v>758</v>
      </c>
      <c r="S210" s="30" t="s">
        <v>758</v>
      </c>
      <c r="T210" s="30" t="s">
        <v>937</v>
      </c>
      <c r="U210" s="74"/>
      <c r="V210" s="80"/>
      <c r="W210" s="32"/>
      <c r="X210" s="74"/>
      <c r="Y210" s="74"/>
      <c r="Z210" s="70"/>
      <c r="AA210" s="74"/>
      <c r="AB210" s="74"/>
    </row>
    <row r="211" spans="1:28" ht="15.95" customHeight="1">
      <c r="A211" s="56" t="s">
        <v>577</v>
      </c>
      <c r="B211" s="16" t="s">
        <v>576</v>
      </c>
      <c r="C211" s="57" t="s">
        <v>562</v>
      </c>
      <c r="D211" s="16" t="s">
        <v>563</v>
      </c>
      <c r="E211" s="57" t="s">
        <v>564</v>
      </c>
      <c r="F211" s="1" t="s">
        <v>7</v>
      </c>
      <c r="G211" s="1" t="s">
        <v>746</v>
      </c>
      <c r="H211" s="1" t="s">
        <v>66</v>
      </c>
      <c r="I211" s="30" t="s">
        <v>757</v>
      </c>
      <c r="J211" s="105">
        <v>43555</v>
      </c>
      <c r="K211" s="30" t="s">
        <v>756</v>
      </c>
      <c r="L211" s="22" t="s">
        <v>939</v>
      </c>
      <c r="M211" s="74" t="s">
        <v>920</v>
      </c>
      <c r="N211" s="105">
        <v>43585</v>
      </c>
      <c r="O211" s="74" t="s">
        <v>759</v>
      </c>
      <c r="P211" s="109" t="s">
        <v>757</v>
      </c>
      <c r="Q211" s="109" t="s">
        <v>757</v>
      </c>
      <c r="R211" s="109" t="s">
        <v>758</v>
      </c>
      <c r="S211" s="30" t="s">
        <v>758</v>
      </c>
      <c r="T211" s="74" t="s">
        <v>813</v>
      </c>
      <c r="U211" s="74"/>
      <c r="V211" s="80"/>
      <c r="W211" s="32"/>
      <c r="X211" s="74"/>
      <c r="Y211" s="74"/>
      <c r="Z211" s="70"/>
      <c r="AA211" s="74"/>
      <c r="AB211" s="74"/>
    </row>
    <row r="212" spans="1:28" ht="15.95" customHeight="1">
      <c r="P212" s="110"/>
      <c r="Q212" s="110"/>
      <c r="R212" s="111"/>
    </row>
  </sheetData>
  <sheetProtection selectLockedCells="1"/>
  <mergeCells count="1">
    <mergeCell ref="AJ2:AL2"/>
  </mergeCells>
  <phoneticPr fontId="6" type="noConversion"/>
  <conditionalFormatting sqref="AD5:AD15">
    <cfRule type="containsText" dxfId="68" priority="1" operator="containsText" text="T2">
      <formula>NOT(ISERROR(SEARCH("T2",AD5)))</formula>
    </cfRule>
    <cfRule type="containsText" dxfId="67" priority="2" operator="containsText" text="T1">
      <formula>NOT(ISERROR(SEARCH("T1",AD5)))</formula>
    </cfRule>
  </conditionalFormatting>
  <dataValidations count="5">
    <dataValidation type="list" allowBlank="1" showInputMessage="1" showErrorMessage="1" sqref="Q206:Q212 R206:S211 V2:V211 Q2:S205 P2:P212">
      <formula1>"Yes, No"</formula1>
    </dataValidation>
    <dataValidation type="list" allowBlank="1" showInputMessage="1" showErrorMessage="1" sqref="W2:W211">
      <formula1>$AK$5:$AK$15</formula1>
    </dataValidation>
    <dataValidation type="list" allowBlank="1" showInputMessage="1" showErrorMessage="1" sqref="Z2:Z211">
      <formula1>"Error accepted, Error not accepted"</formula1>
    </dataValidation>
    <dataValidation type="list" allowBlank="1" showInputMessage="1" showErrorMessage="1" sqref="I190:I209 I211 I25:I31 I106:I128 I63:I65 I33:I61 I68:I73 I85:I104 I2:I23 I130:I136 I180:I183 I168:I170 I173:I178 I75:I78 I138:I166">
      <formula1>"Yes, No, NA"</formula1>
    </dataValidation>
    <dataValidation type="decimal" operator="greaterThanOrEqual" allowBlank="1" showInputMessage="1" showErrorMessage="1" sqref="I210 I171:I172 I32 I62 I66:I67 I74 I79:I84 I105 I179 I137 I167 I184:I189">
      <formula1>-999999</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62"/>
  <sheetViews>
    <sheetView topLeftCell="T1" zoomScale="80" zoomScaleNormal="80" workbookViewId="0">
      <selection activeCell="AO8" sqref="AO8"/>
    </sheetView>
  </sheetViews>
  <sheetFormatPr defaultColWidth="10.75" defaultRowHeight="15.95" customHeight="1"/>
  <cols>
    <col min="1" max="1" width="16" customWidth="1"/>
    <col min="2" max="2" width="24.75" customWidth="1"/>
    <col min="3" max="3" width="13.75" customWidth="1"/>
    <col min="4" max="4" width="43.75" customWidth="1"/>
    <col min="5" max="5" width="47.75" customWidth="1"/>
    <col min="6" max="6" width="10.375" customWidth="1"/>
    <col min="7" max="7" width="28.125" customWidth="1"/>
    <col min="8" max="8" width="13.75" customWidth="1"/>
    <col min="9" max="9" width="15.625" style="114" customWidth="1"/>
    <col min="10" max="10" width="14.125" customWidth="1"/>
    <col min="11" max="11" width="12.25" customWidth="1"/>
    <col min="12" max="12" width="13.25" customWidth="1"/>
    <col min="13" max="13" width="12.75" customWidth="1"/>
    <col min="14" max="14" width="13.375" customWidth="1"/>
    <col min="15" max="15" width="12.625" customWidth="1"/>
    <col min="16" max="16" width="14.875" customWidth="1"/>
    <col min="17" max="17" width="12.375" customWidth="1"/>
    <col min="18" max="18" width="13.25" customWidth="1"/>
    <col min="19" max="19" width="12.375" customWidth="1"/>
    <col min="20" max="20" width="13" customWidth="1"/>
    <col min="21" max="21" width="8.5" customWidth="1"/>
    <col min="22" max="22" width="0.125" hidden="1" customWidth="1"/>
    <col min="23" max="24" width="10.75" hidden="1" customWidth="1"/>
    <col min="25" max="25" width="0.25" hidden="1" customWidth="1"/>
    <col min="26" max="30" width="10.75" hidden="1" customWidth="1"/>
    <col min="31" max="31" width="0.25" hidden="1" customWidth="1"/>
    <col min="32" max="39" width="10.75" hidden="1" customWidth="1"/>
    <col min="40" max="40" width="23.125" customWidth="1"/>
    <col min="41" max="41" width="14.125" customWidth="1"/>
    <col min="43" max="43" width="13" style="114" customWidth="1"/>
    <col min="45" max="45" width="10.875" customWidth="1"/>
    <col min="46" max="46" width="7.75" customWidth="1"/>
    <col min="47" max="47" width="9.5" customWidth="1"/>
    <col min="48" max="48" width="10.75" customWidth="1"/>
    <col min="50" max="50" width="31.375" style="85" customWidth="1"/>
    <col min="51" max="51" width="34.75" customWidth="1"/>
    <col min="52" max="52" width="32.75" customWidth="1"/>
    <col min="53" max="53" width="31" customWidth="1"/>
    <col min="57" max="57" width="31.75" customWidth="1"/>
    <col min="59" max="59" width="28" customWidth="1"/>
    <col min="61" max="61" width="27.75" customWidth="1"/>
    <col min="62" max="62" width="29" customWidth="1"/>
    <col min="66" max="66" width="23.75" customWidth="1"/>
    <col min="67" max="67" width="30.75" customWidth="1"/>
    <col min="68" max="68" width="29.75" customWidth="1"/>
  </cols>
  <sheetData>
    <row r="1" spans="1:68" s="13" customFormat="1" ht="60" customHeight="1">
      <c r="A1" s="5" t="s">
        <v>8</v>
      </c>
      <c r="B1" s="5" t="s">
        <v>0</v>
      </c>
      <c r="C1" s="5" t="s">
        <v>1</v>
      </c>
      <c r="D1" s="5" t="s">
        <v>3</v>
      </c>
      <c r="E1" s="5" t="s">
        <v>2</v>
      </c>
      <c r="F1" s="5" t="s">
        <v>6</v>
      </c>
      <c r="G1" s="5" t="s">
        <v>4</v>
      </c>
      <c r="H1" s="5" t="s">
        <v>9</v>
      </c>
      <c r="I1" s="115" t="s">
        <v>11</v>
      </c>
      <c r="J1" s="35" t="s">
        <v>764</v>
      </c>
      <c r="K1" s="35" t="s">
        <v>765</v>
      </c>
      <c r="L1" s="35" t="s">
        <v>766</v>
      </c>
      <c r="M1" s="35" t="s">
        <v>767</v>
      </c>
      <c r="N1" s="35" t="s">
        <v>768</v>
      </c>
      <c r="O1" s="35" t="s">
        <v>769</v>
      </c>
      <c r="P1" s="35" t="s">
        <v>770</v>
      </c>
      <c r="Q1" s="35" t="s">
        <v>771</v>
      </c>
      <c r="R1" s="35" t="s">
        <v>772</v>
      </c>
      <c r="S1" s="35" t="s">
        <v>773</v>
      </c>
      <c r="T1" s="35" t="s">
        <v>774</v>
      </c>
      <c r="U1" s="35"/>
      <c r="V1" s="35"/>
      <c r="W1" s="35"/>
      <c r="X1" s="35"/>
      <c r="Y1" s="35"/>
      <c r="Z1" s="35"/>
      <c r="AA1" s="35" t="s">
        <v>672</v>
      </c>
      <c r="AB1" s="35" t="s">
        <v>673</v>
      </c>
      <c r="AC1" s="35" t="s">
        <v>674</v>
      </c>
      <c r="AD1" s="35" t="s">
        <v>675</v>
      </c>
      <c r="AE1" s="35" t="s">
        <v>676</v>
      </c>
      <c r="AF1" s="35" t="s">
        <v>677</v>
      </c>
      <c r="AG1" s="35" t="s">
        <v>678</v>
      </c>
      <c r="AH1" s="35" t="s">
        <v>679</v>
      </c>
      <c r="AI1" s="35" t="s">
        <v>680</v>
      </c>
      <c r="AJ1" s="35" t="s">
        <v>706</v>
      </c>
      <c r="AK1" s="35" t="s">
        <v>707</v>
      </c>
      <c r="AL1" s="35" t="s">
        <v>708</v>
      </c>
      <c r="AM1" s="35" t="s">
        <v>709</v>
      </c>
      <c r="AN1" s="4" t="s">
        <v>13</v>
      </c>
      <c r="AO1" s="4" t="s">
        <v>14</v>
      </c>
      <c r="AP1" s="4" t="s">
        <v>15</v>
      </c>
      <c r="AQ1" s="112" t="s">
        <v>16</v>
      </c>
      <c r="AR1" s="4" t="s">
        <v>665</v>
      </c>
      <c r="AS1" s="5" t="s">
        <v>18</v>
      </c>
      <c r="AT1" s="5" t="s">
        <v>19</v>
      </c>
      <c r="AU1" s="5" t="s">
        <v>20</v>
      </c>
      <c r="AV1" s="5" t="s">
        <v>744</v>
      </c>
      <c r="AW1" s="19" t="s">
        <v>666</v>
      </c>
      <c r="AX1" s="82" t="s">
        <v>22</v>
      </c>
      <c r="AY1" s="79" t="s">
        <v>23</v>
      </c>
      <c r="AZ1" s="6" t="s">
        <v>24</v>
      </c>
      <c r="BA1" s="6" t="s">
        <v>25</v>
      </c>
      <c r="BB1" s="6" t="s">
        <v>26</v>
      </c>
      <c r="BC1" s="6" t="s">
        <v>27</v>
      </c>
      <c r="BD1" s="6" t="s">
        <v>28</v>
      </c>
      <c r="BE1" s="6" t="s">
        <v>29</v>
      </c>
      <c r="BF1" s="53"/>
      <c r="BG1" s="53"/>
      <c r="BH1" s="53"/>
      <c r="BI1" s="55" t="s">
        <v>742</v>
      </c>
      <c r="BJ1" s="55">
        <v>60</v>
      </c>
      <c r="BK1" s="53"/>
      <c r="BL1" s="53"/>
      <c r="BM1" s="3"/>
      <c r="BN1" s="100" t="s">
        <v>30</v>
      </c>
      <c r="BO1" s="101"/>
      <c r="BP1" s="102"/>
    </row>
    <row r="2" spans="1:68" s="22" customFormat="1" ht="15.95" customHeight="1">
      <c r="A2" s="21" t="s">
        <v>577</v>
      </c>
      <c r="B2" s="22" t="s">
        <v>566</v>
      </c>
      <c r="C2" s="23" t="s">
        <v>583</v>
      </c>
      <c r="D2" s="20" t="s">
        <v>584</v>
      </c>
      <c r="E2" s="20" t="s">
        <v>585</v>
      </c>
      <c r="F2" s="22" t="s">
        <v>7</v>
      </c>
      <c r="G2" s="22" t="s">
        <v>746</v>
      </c>
      <c r="H2" s="22" t="s">
        <v>12</v>
      </c>
      <c r="I2" s="113">
        <v>43921</v>
      </c>
      <c r="J2" s="22" t="s">
        <v>758</v>
      </c>
      <c r="K2" s="22" t="s">
        <v>757</v>
      </c>
      <c r="L2" s="22" t="s">
        <v>758</v>
      </c>
      <c r="M2" s="22" t="s">
        <v>757</v>
      </c>
      <c r="N2" s="22" t="s">
        <v>758</v>
      </c>
      <c r="O2" s="22" t="s">
        <v>757</v>
      </c>
      <c r="P2" s="22" t="s">
        <v>757</v>
      </c>
      <c r="Q2" s="22" t="s">
        <v>758</v>
      </c>
      <c r="R2" s="22" t="s">
        <v>758</v>
      </c>
      <c r="S2" s="22" t="s">
        <v>758</v>
      </c>
      <c r="T2" s="22" t="s">
        <v>758</v>
      </c>
      <c r="AN2" s="22" t="s">
        <v>755</v>
      </c>
      <c r="AO2" s="22" t="s">
        <v>938</v>
      </c>
      <c r="AP2" s="22">
        <v>61</v>
      </c>
      <c r="AQ2" s="113">
        <v>44011</v>
      </c>
      <c r="AR2" s="22" t="s">
        <v>759</v>
      </c>
      <c r="AS2" s="30" t="s">
        <v>757</v>
      </c>
      <c r="AT2" s="30" t="s">
        <v>757</v>
      </c>
      <c r="AU2" s="30" t="s">
        <v>758</v>
      </c>
      <c r="AV2" s="30" t="s">
        <v>758</v>
      </c>
      <c r="AW2" s="22" t="s">
        <v>784</v>
      </c>
      <c r="AX2" s="83"/>
      <c r="AY2" s="80" t="s">
        <v>757</v>
      </c>
      <c r="AZ2" s="32"/>
      <c r="BC2" s="33"/>
      <c r="BF2" s="40"/>
      <c r="BG2" s="41"/>
      <c r="BH2" s="42" t="s">
        <v>734</v>
      </c>
      <c r="BI2" s="42"/>
      <c r="BJ2" s="43"/>
      <c r="BK2" s="40"/>
      <c r="BL2" s="40"/>
      <c r="BN2" s="28"/>
      <c r="BO2" s="28"/>
      <c r="BP2" s="28"/>
    </row>
    <row r="3" spans="1:68" s="22" customFormat="1" ht="15.95" customHeight="1" thickBot="1">
      <c r="A3" s="21" t="s">
        <v>577</v>
      </c>
      <c r="B3" s="22" t="s">
        <v>566</v>
      </c>
      <c r="C3" s="23" t="s">
        <v>586</v>
      </c>
      <c r="D3" s="20" t="s">
        <v>587</v>
      </c>
      <c r="E3" s="20" t="s">
        <v>588</v>
      </c>
      <c r="F3" s="22" t="s">
        <v>7</v>
      </c>
      <c r="G3" s="22" t="s">
        <v>746</v>
      </c>
      <c r="H3" s="22" t="s">
        <v>12</v>
      </c>
      <c r="I3" s="113">
        <v>43921</v>
      </c>
      <c r="J3" s="22" t="s">
        <v>758</v>
      </c>
      <c r="K3" s="22" t="s">
        <v>757</v>
      </c>
      <c r="L3" s="22" t="s">
        <v>758</v>
      </c>
      <c r="M3" s="22" t="s">
        <v>758</v>
      </c>
      <c r="N3" s="22" t="s">
        <v>758</v>
      </c>
      <c r="O3" s="22" t="s">
        <v>758</v>
      </c>
      <c r="P3" s="22" t="s">
        <v>757</v>
      </c>
      <c r="Q3" s="22" t="s">
        <v>758</v>
      </c>
      <c r="R3" s="22" t="s">
        <v>758</v>
      </c>
      <c r="S3" s="22" t="s">
        <v>758</v>
      </c>
      <c r="T3" s="22" t="s">
        <v>758</v>
      </c>
      <c r="AN3" s="22" t="s">
        <v>755</v>
      </c>
      <c r="AO3" s="22" t="s">
        <v>938</v>
      </c>
      <c r="AP3" s="22">
        <v>66</v>
      </c>
      <c r="AQ3" s="113">
        <v>44011</v>
      </c>
      <c r="AR3" s="22" t="s">
        <v>805</v>
      </c>
      <c r="AS3" s="30" t="s">
        <v>758</v>
      </c>
      <c r="AT3" s="30" t="s">
        <v>757</v>
      </c>
      <c r="AU3" s="30" t="s">
        <v>758</v>
      </c>
      <c r="AV3" s="30" t="s">
        <v>758</v>
      </c>
      <c r="AW3" s="22" t="s">
        <v>937</v>
      </c>
      <c r="AX3" s="83"/>
      <c r="AY3" s="80" t="s">
        <v>757</v>
      </c>
      <c r="AZ3" s="32"/>
      <c r="BC3" s="33"/>
      <c r="BF3" s="40"/>
      <c r="BG3" s="44"/>
      <c r="BH3" s="44"/>
      <c r="BI3"/>
      <c r="BJ3"/>
      <c r="BK3" s="40"/>
      <c r="BL3" s="40"/>
      <c r="BN3" s="29" t="s">
        <v>31</v>
      </c>
      <c r="BO3" s="29" t="s">
        <v>32</v>
      </c>
      <c r="BP3" s="29" t="s">
        <v>33</v>
      </c>
    </row>
    <row r="4" spans="1:68" s="22" customFormat="1" ht="15.95" customHeight="1" thickBot="1">
      <c r="A4" s="21" t="s">
        <v>577</v>
      </c>
      <c r="B4" s="22" t="s">
        <v>567</v>
      </c>
      <c r="C4" s="23" t="s">
        <v>589</v>
      </c>
      <c r="D4" s="20" t="s">
        <v>590</v>
      </c>
      <c r="E4" s="20" t="s">
        <v>591</v>
      </c>
      <c r="F4" s="22" t="s">
        <v>5</v>
      </c>
      <c r="G4" s="17" t="s">
        <v>578</v>
      </c>
      <c r="H4" s="22" t="s">
        <v>12</v>
      </c>
      <c r="I4" s="113">
        <v>43921</v>
      </c>
      <c r="J4" s="22">
        <v>64057000</v>
      </c>
      <c r="AN4" s="22" t="s">
        <v>755</v>
      </c>
      <c r="AO4" s="22" t="s">
        <v>938</v>
      </c>
      <c r="AP4" s="22" t="s">
        <v>806</v>
      </c>
      <c r="AQ4" s="113">
        <v>44011</v>
      </c>
      <c r="AR4" s="22" t="s">
        <v>759</v>
      </c>
      <c r="AS4" s="30" t="s">
        <v>757</v>
      </c>
      <c r="AT4" s="30" t="s">
        <v>757</v>
      </c>
      <c r="AU4" s="30" t="s">
        <v>758</v>
      </c>
      <c r="AV4" s="30" t="s">
        <v>758</v>
      </c>
      <c r="AW4" s="22" t="s">
        <v>807</v>
      </c>
      <c r="AX4" s="83" t="s">
        <v>809</v>
      </c>
      <c r="AY4" s="80" t="s">
        <v>757</v>
      </c>
      <c r="AZ4" s="32"/>
      <c r="BC4" s="33"/>
      <c r="BF4" s="40"/>
      <c r="BG4" s="45" t="s">
        <v>735</v>
      </c>
      <c r="BH4" s="45" t="s">
        <v>736</v>
      </c>
      <c r="BI4" s="45" t="s">
        <v>737</v>
      </c>
      <c r="BJ4" s="45" t="s">
        <v>738</v>
      </c>
      <c r="BK4" s="40"/>
      <c r="BL4" s="40"/>
      <c r="BN4" s="8" t="s">
        <v>34</v>
      </c>
      <c r="BO4" s="8" t="s">
        <v>35</v>
      </c>
      <c r="BP4" s="8" t="s">
        <v>36</v>
      </c>
    </row>
    <row r="5" spans="1:68" s="22" customFormat="1" ht="15.95" customHeight="1">
      <c r="A5" s="21" t="s">
        <v>577</v>
      </c>
      <c r="B5" s="22" t="s">
        <v>567</v>
      </c>
      <c r="C5" s="23" t="s">
        <v>592</v>
      </c>
      <c r="D5" s="20" t="s">
        <v>593</v>
      </c>
      <c r="E5" s="20" t="s">
        <v>594</v>
      </c>
      <c r="F5" s="22" t="s">
        <v>5</v>
      </c>
      <c r="G5" s="17" t="s">
        <v>578</v>
      </c>
      <c r="H5" s="22" t="s">
        <v>12</v>
      </c>
      <c r="I5" s="113">
        <v>43921</v>
      </c>
      <c r="K5" s="22">
        <f>1950000+300000</f>
        <v>2250000</v>
      </c>
      <c r="L5" s="22">
        <f>400000+200000</f>
        <v>600000</v>
      </c>
      <c r="M5" s="22">
        <f>2250000+300000</f>
        <v>2550000</v>
      </c>
      <c r="O5" s="22">
        <v>850000</v>
      </c>
      <c r="Q5" s="22">
        <f>750000+300000</f>
        <v>1050000</v>
      </c>
      <c r="R5" s="22">
        <f>650000+175000</f>
        <v>825000</v>
      </c>
      <c r="S5" s="22">
        <f>900000+300000</f>
        <v>1200000</v>
      </c>
      <c r="T5" s="22">
        <v>200000</v>
      </c>
      <c r="AN5" s="22" t="s">
        <v>755</v>
      </c>
      <c r="AO5" s="22" t="s">
        <v>938</v>
      </c>
      <c r="AP5" s="22" t="s">
        <v>806</v>
      </c>
      <c r="AQ5" s="113">
        <v>44011</v>
      </c>
      <c r="AR5" s="22" t="s">
        <v>759</v>
      </c>
      <c r="AS5" s="30" t="s">
        <v>757</v>
      </c>
      <c r="AT5" s="30" t="s">
        <v>757</v>
      </c>
      <c r="AU5" s="30" t="s">
        <v>758</v>
      </c>
      <c r="AV5" s="30" t="s">
        <v>758</v>
      </c>
      <c r="AW5" s="22" t="s">
        <v>807</v>
      </c>
      <c r="AX5" s="83" t="s">
        <v>810</v>
      </c>
      <c r="AY5" s="80" t="s">
        <v>757</v>
      </c>
      <c r="AZ5" s="32"/>
      <c r="BC5" s="33"/>
      <c r="BF5" s="40"/>
      <c r="BG5" s="46" t="s">
        <v>35</v>
      </c>
      <c r="BH5" s="47">
        <f>COUNTIF(AZ:AZ,BG5)</f>
        <v>0</v>
      </c>
      <c r="BI5" s="48">
        <f>BH5/$BJ$1</f>
        <v>0</v>
      </c>
      <c r="BJ5" s="49">
        <f>COUNTIFS(BC:BC, "Error accepted", AZ:AZ,BG5)/$BH$16</f>
        <v>0</v>
      </c>
      <c r="BK5" s="40"/>
      <c r="BL5" s="40"/>
      <c r="BN5" s="8" t="s">
        <v>34</v>
      </c>
      <c r="BO5" s="9" t="s">
        <v>37</v>
      </c>
      <c r="BP5" s="10" t="s">
        <v>38</v>
      </c>
    </row>
    <row r="6" spans="1:68" s="22" customFormat="1" ht="15.95" customHeight="1">
      <c r="A6" s="21" t="s">
        <v>577</v>
      </c>
      <c r="B6" s="22" t="s">
        <v>567</v>
      </c>
      <c r="C6" s="23" t="s">
        <v>595</v>
      </c>
      <c r="D6" s="20" t="s">
        <v>596</v>
      </c>
      <c r="E6" s="20" t="s">
        <v>597</v>
      </c>
      <c r="F6" s="22" t="s">
        <v>5</v>
      </c>
      <c r="G6" s="17" t="s">
        <v>578</v>
      </c>
      <c r="H6" s="22" t="s">
        <v>12</v>
      </c>
      <c r="I6" s="113">
        <v>43921</v>
      </c>
      <c r="J6" s="22">
        <v>21264000</v>
      </c>
      <c r="AN6" s="22" t="s">
        <v>755</v>
      </c>
      <c r="AO6" s="22" t="s">
        <v>938</v>
      </c>
      <c r="AP6" s="22" t="s">
        <v>806</v>
      </c>
      <c r="AQ6" s="113">
        <v>44011</v>
      </c>
      <c r="AR6" s="22" t="s">
        <v>759</v>
      </c>
      <c r="AS6" s="30" t="s">
        <v>757</v>
      </c>
      <c r="AT6" s="30" t="s">
        <v>757</v>
      </c>
      <c r="AU6" s="30" t="s">
        <v>758</v>
      </c>
      <c r="AV6" s="30" t="s">
        <v>758</v>
      </c>
      <c r="AW6" s="22" t="s">
        <v>807</v>
      </c>
      <c r="AX6" s="83"/>
      <c r="AY6" s="80" t="s">
        <v>757</v>
      </c>
      <c r="AZ6" s="32"/>
      <c r="BC6" s="33"/>
      <c r="BF6" s="40"/>
      <c r="BG6" s="46" t="s">
        <v>37</v>
      </c>
      <c r="BH6" s="47">
        <f>COUNTIF(AZ2:AZ62,BG6)</f>
        <v>0</v>
      </c>
      <c r="BI6" s="48">
        <f t="shared" ref="BI6:BI15" si="0">BH6/$BJ$1</f>
        <v>0</v>
      </c>
      <c r="BJ6" s="49">
        <f t="shared" ref="BJ6:BJ15" si="1">COUNTIFS(BC:BC, "Error accepted", AZ:AZ,BG6)/$BH$16</f>
        <v>0</v>
      </c>
      <c r="BK6" s="40"/>
      <c r="BL6" s="40"/>
      <c r="BN6" s="8" t="s">
        <v>34</v>
      </c>
      <c r="BO6" s="10" t="s">
        <v>39</v>
      </c>
      <c r="BP6" s="10" t="s">
        <v>40</v>
      </c>
    </row>
    <row r="7" spans="1:68" s="22" customFormat="1" ht="15.95" customHeight="1">
      <c r="A7" s="21" t="s">
        <v>577</v>
      </c>
      <c r="B7" s="22" t="s">
        <v>567</v>
      </c>
      <c r="C7" s="23" t="s">
        <v>598</v>
      </c>
      <c r="D7" s="20" t="s">
        <v>599</v>
      </c>
      <c r="E7" s="20" t="s">
        <v>600</v>
      </c>
      <c r="F7" s="22" t="s">
        <v>5</v>
      </c>
      <c r="G7" s="17" t="s">
        <v>578</v>
      </c>
      <c r="H7" s="22" t="s">
        <v>12</v>
      </c>
      <c r="I7" s="113">
        <v>43921</v>
      </c>
      <c r="AN7" s="22" t="s">
        <v>755</v>
      </c>
      <c r="AO7" s="22" t="s">
        <v>938</v>
      </c>
      <c r="AP7" s="22" t="s">
        <v>806</v>
      </c>
      <c r="AQ7" s="113">
        <v>44011</v>
      </c>
      <c r="AR7" s="22" t="s">
        <v>759</v>
      </c>
      <c r="AS7" s="30" t="s">
        <v>757</v>
      </c>
      <c r="AT7" s="30" t="s">
        <v>757</v>
      </c>
      <c r="AU7" s="30" t="s">
        <v>758</v>
      </c>
      <c r="AV7" s="30" t="s">
        <v>758</v>
      </c>
      <c r="AW7" s="22" t="s">
        <v>807</v>
      </c>
      <c r="AX7" s="83"/>
      <c r="AY7" s="80" t="s">
        <v>757</v>
      </c>
      <c r="AZ7" s="32"/>
      <c r="BC7" s="33"/>
      <c r="BF7" s="40"/>
      <c r="BG7" s="46" t="s">
        <v>39</v>
      </c>
      <c r="BH7" s="47">
        <f>COUNTIF(AZ:AZ,BG7)</f>
        <v>0</v>
      </c>
      <c r="BI7" s="48">
        <f>BH7/$BJ$1</f>
        <v>0</v>
      </c>
      <c r="BJ7" s="49">
        <f t="shared" si="1"/>
        <v>0</v>
      </c>
      <c r="BK7" s="40"/>
      <c r="BL7" s="40"/>
      <c r="BN7" s="8" t="s">
        <v>34</v>
      </c>
      <c r="BO7" s="10" t="s">
        <v>41</v>
      </c>
      <c r="BP7" s="10" t="s">
        <v>42</v>
      </c>
    </row>
    <row r="8" spans="1:68" s="22" customFormat="1" ht="15.95" customHeight="1">
      <c r="A8" s="21" t="s">
        <v>577</v>
      </c>
      <c r="B8" s="22" t="s">
        <v>567</v>
      </c>
      <c r="C8" s="23" t="s">
        <v>601</v>
      </c>
      <c r="D8" s="20" t="s">
        <v>602</v>
      </c>
      <c r="E8" s="20" t="s">
        <v>717</v>
      </c>
      <c r="F8" s="22" t="s">
        <v>5</v>
      </c>
      <c r="G8" s="17" t="s">
        <v>578</v>
      </c>
      <c r="H8" s="22" t="s">
        <v>12</v>
      </c>
      <c r="I8" s="113">
        <v>43921</v>
      </c>
      <c r="AQ8" s="113"/>
      <c r="AS8" s="30" t="s">
        <v>758</v>
      </c>
      <c r="AT8" s="30" t="s">
        <v>758</v>
      </c>
      <c r="AU8" s="30" t="s">
        <v>758</v>
      </c>
      <c r="AV8" s="30" t="s">
        <v>758</v>
      </c>
      <c r="AX8" s="83"/>
      <c r="AY8" s="80" t="s">
        <v>757</v>
      </c>
      <c r="AZ8" s="32"/>
      <c r="BC8" s="33"/>
      <c r="BF8" s="40"/>
      <c r="BG8" s="46" t="s">
        <v>41</v>
      </c>
      <c r="BH8" s="47">
        <f>COUNTIF(AZ:AZ,BG8)</f>
        <v>0</v>
      </c>
      <c r="BI8" s="48">
        <f t="shared" si="0"/>
        <v>0</v>
      </c>
      <c r="BJ8" s="49">
        <f t="shared" si="1"/>
        <v>0</v>
      </c>
      <c r="BK8" s="40"/>
      <c r="BL8" s="40"/>
      <c r="BN8" s="8" t="s">
        <v>34</v>
      </c>
      <c r="BO8" s="10" t="s">
        <v>43</v>
      </c>
      <c r="BP8" s="10" t="s">
        <v>44</v>
      </c>
    </row>
    <row r="9" spans="1:68" s="22" customFormat="1" ht="15.95" customHeight="1">
      <c r="A9" s="21" t="s">
        <v>577</v>
      </c>
      <c r="B9" s="22" t="s">
        <v>567</v>
      </c>
      <c r="C9" s="23" t="s">
        <v>603</v>
      </c>
      <c r="D9" s="20" t="s">
        <v>604</v>
      </c>
      <c r="E9" s="20" t="s">
        <v>718</v>
      </c>
      <c r="F9" s="22" t="s">
        <v>5</v>
      </c>
      <c r="G9" s="17" t="s">
        <v>578</v>
      </c>
      <c r="H9" s="22" t="s">
        <v>12</v>
      </c>
      <c r="I9" s="113">
        <v>43921</v>
      </c>
      <c r="J9" s="22">
        <v>85321000</v>
      </c>
      <c r="K9" s="22">
        <v>2250000</v>
      </c>
      <c r="L9" s="22">
        <v>600000</v>
      </c>
      <c r="M9" s="22">
        <v>2550000</v>
      </c>
      <c r="O9" s="22">
        <v>850000</v>
      </c>
      <c r="Q9" s="22">
        <v>1050000</v>
      </c>
      <c r="R9" s="22">
        <v>825000</v>
      </c>
      <c r="S9" s="22">
        <v>1200000</v>
      </c>
      <c r="T9" s="22">
        <v>200000</v>
      </c>
      <c r="AN9" s="22" t="s">
        <v>755</v>
      </c>
      <c r="AO9" s="22" t="s">
        <v>938</v>
      </c>
      <c r="AP9" s="22" t="s">
        <v>806</v>
      </c>
      <c r="AQ9" s="113">
        <v>44011</v>
      </c>
      <c r="AR9" s="22" t="s">
        <v>759</v>
      </c>
      <c r="AS9" s="30" t="s">
        <v>757</v>
      </c>
      <c r="AT9" s="30" t="s">
        <v>757</v>
      </c>
      <c r="AU9" s="30" t="s">
        <v>758</v>
      </c>
      <c r="AV9" s="30" t="s">
        <v>758</v>
      </c>
      <c r="AW9" s="22" t="s">
        <v>807</v>
      </c>
      <c r="AX9" s="83"/>
      <c r="AY9" s="80" t="s">
        <v>757</v>
      </c>
      <c r="AZ9" s="32"/>
      <c r="BC9" s="33"/>
      <c r="BF9" s="40"/>
      <c r="BG9" s="46" t="s">
        <v>43</v>
      </c>
      <c r="BH9" s="47">
        <f t="shared" ref="BH9:BH15" si="2">COUNTIF(AZ:AZ,BG9)</f>
        <v>0</v>
      </c>
      <c r="BI9" s="48">
        <f t="shared" si="0"/>
        <v>0</v>
      </c>
      <c r="BJ9" s="49">
        <f>COUNTIFS(BC:BC, "Error accepted", AZ:AZ,BG9)/$BH$16</f>
        <v>0</v>
      </c>
      <c r="BK9" s="40"/>
      <c r="BL9" s="40"/>
      <c r="BN9" s="8" t="s">
        <v>34</v>
      </c>
      <c r="BO9" s="10" t="s">
        <v>45</v>
      </c>
      <c r="BP9" s="10" t="s">
        <v>46</v>
      </c>
    </row>
    <row r="10" spans="1:68" s="22" customFormat="1" ht="15.95" customHeight="1">
      <c r="A10" s="21" t="s">
        <v>577</v>
      </c>
      <c r="B10" s="22" t="s">
        <v>568</v>
      </c>
      <c r="C10" s="23" t="s">
        <v>605</v>
      </c>
      <c r="D10" s="20" t="s">
        <v>606</v>
      </c>
      <c r="E10" s="20" t="s">
        <v>607</v>
      </c>
      <c r="F10" s="22" t="s">
        <v>7</v>
      </c>
      <c r="G10" s="22" t="s">
        <v>746</v>
      </c>
      <c r="H10" s="22" t="s">
        <v>12</v>
      </c>
      <c r="I10" s="113">
        <v>43921</v>
      </c>
      <c r="J10" s="22" t="s">
        <v>759</v>
      </c>
      <c r="K10" s="22" t="s">
        <v>759</v>
      </c>
      <c r="L10" s="22" t="s">
        <v>759</v>
      </c>
      <c r="M10" s="22" t="s">
        <v>759</v>
      </c>
      <c r="N10" s="22" t="s">
        <v>759</v>
      </c>
      <c r="O10" s="22" t="s">
        <v>759</v>
      </c>
      <c r="P10" s="22" t="s">
        <v>759</v>
      </c>
      <c r="Q10" s="22" t="s">
        <v>759</v>
      </c>
      <c r="R10" s="22" t="s">
        <v>759</v>
      </c>
      <c r="S10" s="22" t="s">
        <v>759</v>
      </c>
      <c r="T10" s="22" t="s">
        <v>759</v>
      </c>
      <c r="AQ10" s="113"/>
      <c r="AS10" s="30" t="s">
        <v>758</v>
      </c>
      <c r="AT10" s="30" t="s">
        <v>758</v>
      </c>
      <c r="AU10" s="30" t="s">
        <v>758</v>
      </c>
      <c r="AV10" s="30" t="s">
        <v>758</v>
      </c>
      <c r="AX10" s="83"/>
      <c r="AY10" s="80" t="s">
        <v>757</v>
      </c>
      <c r="AZ10" s="32"/>
      <c r="BC10" s="33"/>
      <c r="BF10" s="40"/>
      <c r="BG10" s="46" t="s">
        <v>45</v>
      </c>
      <c r="BH10" s="47">
        <f t="shared" si="2"/>
        <v>0</v>
      </c>
      <c r="BI10" s="48">
        <f t="shared" si="0"/>
        <v>0</v>
      </c>
      <c r="BJ10" s="49">
        <f t="shared" si="1"/>
        <v>0</v>
      </c>
      <c r="BK10" s="40"/>
      <c r="BL10" s="40"/>
      <c r="BN10" s="8" t="s">
        <v>34</v>
      </c>
      <c r="BO10" s="10" t="s">
        <v>47</v>
      </c>
      <c r="BP10" s="10" t="s">
        <v>48</v>
      </c>
    </row>
    <row r="11" spans="1:68" s="22" customFormat="1" ht="15.95" customHeight="1">
      <c r="A11" s="21" t="s">
        <v>577</v>
      </c>
      <c r="B11" s="22" t="s">
        <v>568</v>
      </c>
      <c r="C11" s="23" t="s">
        <v>608</v>
      </c>
      <c r="D11" s="20" t="s">
        <v>609</v>
      </c>
      <c r="E11" s="20" t="s">
        <v>610</v>
      </c>
      <c r="F11" s="22" t="s">
        <v>7</v>
      </c>
      <c r="G11" s="22" t="s">
        <v>681</v>
      </c>
      <c r="H11" s="22" t="s">
        <v>12</v>
      </c>
      <c r="I11" s="113">
        <v>43921</v>
      </c>
      <c r="J11" s="22" t="s">
        <v>677</v>
      </c>
      <c r="K11" s="22" t="s">
        <v>677</v>
      </c>
      <c r="L11" s="22" t="s">
        <v>670</v>
      </c>
      <c r="M11" s="22" t="s">
        <v>677</v>
      </c>
      <c r="N11" s="22" t="s">
        <v>677</v>
      </c>
      <c r="O11" s="22" t="s">
        <v>677</v>
      </c>
      <c r="P11" s="22" t="s">
        <v>677</v>
      </c>
      <c r="Q11" s="22" t="s">
        <v>670</v>
      </c>
      <c r="R11" s="22" t="s">
        <v>677</v>
      </c>
      <c r="S11" s="22" t="s">
        <v>677</v>
      </c>
      <c r="T11" s="22" t="s">
        <v>677</v>
      </c>
      <c r="AN11" s="22" t="s">
        <v>755</v>
      </c>
      <c r="AO11" s="22" t="s">
        <v>938</v>
      </c>
      <c r="AP11" s="22" t="s">
        <v>806</v>
      </c>
      <c r="AQ11" s="113">
        <v>44011</v>
      </c>
      <c r="AR11" s="22" t="s">
        <v>759</v>
      </c>
      <c r="AS11" s="30" t="s">
        <v>757</v>
      </c>
      <c r="AT11" s="30" t="s">
        <v>757</v>
      </c>
      <c r="AU11" s="30" t="s">
        <v>758</v>
      </c>
      <c r="AV11" s="30" t="s">
        <v>758</v>
      </c>
      <c r="AW11" s="22" t="s">
        <v>807</v>
      </c>
      <c r="AX11" s="83"/>
      <c r="AY11" s="80" t="s">
        <v>757</v>
      </c>
      <c r="AZ11" s="32"/>
      <c r="BC11" s="33"/>
      <c r="BF11" s="40"/>
      <c r="BG11" s="46" t="s">
        <v>47</v>
      </c>
      <c r="BH11" s="47">
        <f t="shared" si="2"/>
        <v>0</v>
      </c>
      <c r="BI11" s="48">
        <f t="shared" si="0"/>
        <v>0</v>
      </c>
      <c r="BJ11" s="49">
        <f t="shared" si="1"/>
        <v>0</v>
      </c>
      <c r="BK11" s="40"/>
      <c r="BL11" s="40"/>
      <c r="BN11" s="10" t="s">
        <v>49</v>
      </c>
      <c r="BO11" s="10" t="s">
        <v>50</v>
      </c>
      <c r="BP11" s="10" t="s">
        <v>51</v>
      </c>
    </row>
    <row r="12" spans="1:68" s="22" customFormat="1" ht="15.95" customHeight="1">
      <c r="A12" s="21" t="s">
        <v>577</v>
      </c>
      <c r="B12" s="22" t="s">
        <v>569</v>
      </c>
      <c r="C12" s="23" t="s">
        <v>611</v>
      </c>
      <c r="D12" s="20" t="s">
        <v>612</v>
      </c>
      <c r="E12" s="20" t="s">
        <v>613</v>
      </c>
      <c r="F12" s="22" t="s">
        <v>7</v>
      </c>
      <c r="G12" s="22" t="s">
        <v>746</v>
      </c>
      <c r="H12" s="22" t="s">
        <v>12</v>
      </c>
      <c r="I12" s="113">
        <v>43921</v>
      </c>
      <c r="J12" s="22" t="s">
        <v>758</v>
      </c>
      <c r="K12" s="22" t="s">
        <v>757</v>
      </c>
      <c r="L12" s="22" t="s">
        <v>757</v>
      </c>
      <c r="M12" s="22" t="s">
        <v>757</v>
      </c>
      <c r="N12" s="22" t="s">
        <v>757</v>
      </c>
      <c r="O12" s="22" t="s">
        <v>757</v>
      </c>
      <c r="P12" s="22" t="s">
        <v>758</v>
      </c>
      <c r="Q12" s="22" t="s">
        <v>758</v>
      </c>
      <c r="R12" s="22" t="s">
        <v>757</v>
      </c>
      <c r="S12" s="22" t="s">
        <v>757</v>
      </c>
      <c r="T12" s="22" t="s">
        <v>757</v>
      </c>
      <c r="AN12" s="22" t="s">
        <v>755</v>
      </c>
      <c r="AO12" s="22" t="s">
        <v>938</v>
      </c>
      <c r="AP12" s="22" t="s">
        <v>791</v>
      </c>
      <c r="AQ12" s="113">
        <v>44011</v>
      </c>
      <c r="AR12" s="22" t="s">
        <v>798</v>
      </c>
      <c r="AS12" s="30" t="s">
        <v>757</v>
      </c>
      <c r="AT12" s="30" t="s">
        <v>757</v>
      </c>
      <c r="AU12" s="30" t="s">
        <v>758</v>
      </c>
      <c r="AV12" s="30" t="s">
        <v>758</v>
      </c>
      <c r="AW12" s="22" t="s">
        <v>793</v>
      </c>
      <c r="AX12" s="83"/>
      <c r="AY12" s="80" t="s">
        <v>757</v>
      </c>
      <c r="AZ12" s="32"/>
      <c r="BC12" s="33"/>
      <c r="BF12" s="40"/>
      <c r="BG12" s="46" t="s">
        <v>50</v>
      </c>
      <c r="BH12" s="47">
        <f t="shared" si="2"/>
        <v>0</v>
      </c>
      <c r="BI12" s="48">
        <f t="shared" si="0"/>
        <v>0</v>
      </c>
      <c r="BJ12" s="49">
        <f t="shared" si="1"/>
        <v>0</v>
      </c>
      <c r="BK12" s="40"/>
      <c r="BL12" s="40"/>
      <c r="BN12" s="10" t="s">
        <v>49</v>
      </c>
      <c r="BO12" s="10" t="s">
        <v>52</v>
      </c>
      <c r="BP12" s="10" t="s">
        <v>53</v>
      </c>
    </row>
    <row r="13" spans="1:68" s="22" customFormat="1" ht="15.95" customHeight="1">
      <c r="A13" s="21" t="s">
        <v>577</v>
      </c>
      <c r="B13" s="22" t="s">
        <v>569</v>
      </c>
      <c r="C13" s="23" t="s">
        <v>614</v>
      </c>
      <c r="D13" s="20" t="s">
        <v>615</v>
      </c>
      <c r="E13" s="20" t="s">
        <v>616</v>
      </c>
      <c r="F13" s="22" t="s">
        <v>7</v>
      </c>
      <c r="G13" s="22" t="s">
        <v>746</v>
      </c>
      <c r="H13" s="22" t="s">
        <v>12</v>
      </c>
      <c r="I13" s="113">
        <v>43921</v>
      </c>
      <c r="J13" s="22" t="s">
        <v>758</v>
      </c>
      <c r="K13" s="22" t="s">
        <v>758</v>
      </c>
      <c r="L13" s="22" t="s">
        <v>758</v>
      </c>
      <c r="M13" s="22" t="s">
        <v>758</v>
      </c>
      <c r="N13" s="22" t="s">
        <v>758</v>
      </c>
      <c r="O13" s="22" t="s">
        <v>758</v>
      </c>
      <c r="P13" s="22" t="s">
        <v>757</v>
      </c>
      <c r="Q13" s="22" t="s">
        <v>757</v>
      </c>
      <c r="R13" s="22" t="s">
        <v>758</v>
      </c>
      <c r="S13" s="22" t="s">
        <v>758</v>
      </c>
      <c r="T13" s="22" t="s">
        <v>758</v>
      </c>
      <c r="AN13" s="22" t="s">
        <v>755</v>
      </c>
      <c r="AO13" s="22" t="s">
        <v>938</v>
      </c>
      <c r="AP13" s="22" t="s">
        <v>791</v>
      </c>
      <c r="AQ13" s="113">
        <v>44011</v>
      </c>
      <c r="AR13" s="74" t="s">
        <v>759</v>
      </c>
      <c r="AS13" s="30" t="s">
        <v>757</v>
      </c>
      <c r="AT13" s="30" t="s">
        <v>757</v>
      </c>
      <c r="AU13" s="30" t="s">
        <v>758</v>
      </c>
      <c r="AV13" s="30" t="s">
        <v>758</v>
      </c>
      <c r="AW13" s="22" t="s">
        <v>793</v>
      </c>
      <c r="AX13" s="83"/>
      <c r="AY13" s="80" t="s">
        <v>757</v>
      </c>
      <c r="AZ13" s="32"/>
      <c r="BC13" s="33"/>
      <c r="BF13" s="40"/>
      <c r="BG13" s="46" t="s">
        <v>52</v>
      </c>
      <c r="BH13" s="47">
        <f t="shared" si="2"/>
        <v>1</v>
      </c>
      <c r="BI13" s="48">
        <f t="shared" si="0"/>
        <v>1.6666666666666666E-2</v>
      </c>
      <c r="BJ13" s="49">
        <f t="shared" si="1"/>
        <v>0</v>
      </c>
      <c r="BK13" s="40"/>
      <c r="BL13" s="40"/>
      <c r="BN13" s="10" t="s">
        <v>49</v>
      </c>
      <c r="BO13" s="10" t="s">
        <v>54</v>
      </c>
      <c r="BP13" s="10" t="s">
        <v>55</v>
      </c>
    </row>
    <row r="14" spans="1:68" s="22" customFormat="1" ht="15.95" customHeight="1">
      <c r="A14" s="21" t="s">
        <v>577</v>
      </c>
      <c r="B14" s="22" t="s">
        <v>569</v>
      </c>
      <c r="C14" s="23" t="s">
        <v>617</v>
      </c>
      <c r="D14" s="20" t="s">
        <v>618</v>
      </c>
      <c r="E14" s="20" t="s">
        <v>619</v>
      </c>
      <c r="F14" s="22" t="s">
        <v>7</v>
      </c>
      <c r="G14" s="22" t="s">
        <v>746</v>
      </c>
      <c r="H14" s="22" t="s">
        <v>12</v>
      </c>
      <c r="I14" s="113">
        <v>43921</v>
      </c>
      <c r="J14" s="22" t="s">
        <v>757</v>
      </c>
      <c r="K14" s="22" t="s">
        <v>758</v>
      </c>
      <c r="L14" s="22" t="s">
        <v>758</v>
      </c>
      <c r="M14" s="22" t="s">
        <v>758</v>
      </c>
      <c r="N14" s="22" t="s">
        <v>758</v>
      </c>
      <c r="O14" s="22" t="s">
        <v>758</v>
      </c>
      <c r="P14" s="22" t="s">
        <v>758</v>
      </c>
      <c r="Q14" s="22" t="s">
        <v>757</v>
      </c>
      <c r="R14" s="22" t="s">
        <v>758</v>
      </c>
      <c r="S14" s="22" t="s">
        <v>758</v>
      </c>
      <c r="T14" s="22" t="s">
        <v>758</v>
      </c>
      <c r="AN14" s="22" t="s">
        <v>755</v>
      </c>
      <c r="AO14" s="22" t="s">
        <v>938</v>
      </c>
      <c r="AP14" s="22" t="s">
        <v>791</v>
      </c>
      <c r="AQ14" s="113">
        <v>44011</v>
      </c>
      <c r="AR14" s="22" t="s">
        <v>759</v>
      </c>
      <c r="AS14" s="30" t="s">
        <v>757</v>
      </c>
      <c r="AT14" s="30" t="s">
        <v>757</v>
      </c>
      <c r="AU14" s="30" t="s">
        <v>758</v>
      </c>
      <c r="AV14" s="30" t="s">
        <v>758</v>
      </c>
      <c r="AW14" s="22" t="s">
        <v>793</v>
      </c>
      <c r="AX14" s="83"/>
      <c r="AY14" s="80" t="s">
        <v>757</v>
      </c>
      <c r="AZ14" s="32"/>
      <c r="BC14" s="33"/>
      <c r="BF14" s="40"/>
      <c r="BG14" s="46" t="s">
        <v>54</v>
      </c>
      <c r="BH14" s="47">
        <f t="shared" si="2"/>
        <v>0</v>
      </c>
      <c r="BI14" s="48">
        <f t="shared" si="0"/>
        <v>0</v>
      </c>
      <c r="BJ14" s="49">
        <f t="shared" si="1"/>
        <v>0</v>
      </c>
      <c r="BK14" s="40"/>
      <c r="BL14" s="40"/>
      <c r="BN14" s="10" t="s">
        <v>49</v>
      </c>
      <c r="BO14" s="10" t="s">
        <v>56</v>
      </c>
      <c r="BP14" s="10" t="s">
        <v>57</v>
      </c>
    </row>
    <row r="15" spans="1:68" s="22" customFormat="1" ht="15.95" customHeight="1" thickBot="1">
      <c r="A15" s="21" t="s">
        <v>577</v>
      </c>
      <c r="B15" s="22" t="s">
        <v>569</v>
      </c>
      <c r="C15" s="23" t="s">
        <v>620</v>
      </c>
      <c r="D15" s="20" t="s">
        <v>621</v>
      </c>
      <c r="E15" s="20" t="s">
        <v>622</v>
      </c>
      <c r="F15" s="22" t="s">
        <v>7</v>
      </c>
      <c r="G15" s="22" t="s">
        <v>746</v>
      </c>
      <c r="H15" s="22" t="s">
        <v>12</v>
      </c>
      <c r="I15" s="113">
        <v>43921</v>
      </c>
      <c r="J15" s="22" t="s">
        <v>757</v>
      </c>
      <c r="K15" s="22" t="s">
        <v>758</v>
      </c>
      <c r="L15" s="22" t="s">
        <v>758</v>
      </c>
      <c r="M15" s="22" t="s">
        <v>758</v>
      </c>
      <c r="N15" s="22" t="s">
        <v>758</v>
      </c>
      <c r="O15" s="22" t="s">
        <v>758</v>
      </c>
      <c r="P15" s="22" t="s">
        <v>758</v>
      </c>
      <c r="Q15" s="22" t="s">
        <v>758</v>
      </c>
      <c r="R15" s="22" t="s">
        <v>758</v>
      </c>
      <c r="S15" s="22" t="s">
        <v>758</v>
      </c>
      <c r="T15" s="22" t="s">
        <v>758</v>
      </c>
      <c r="AN15" s="22" t="s">
        <v>755</v>
      </c>
      <c r="AO15" s="22" t="s">
        <v>938</v>
      </c>
      <c r="AP15" s="22" t="s">
        <v>791</v>
      </c>
      <c r="AQ15" s="113">
        <v>44011</v>
      </c>
      <c r="AR15" s="22" t="s">
        <v>759</v>
      </c>
      <c r="AS15" s="30" t="s">
        <v>757</v>
      </c>
      <c r="AT15" s="30" t="s">
        <v>757</v>
      </c>
      <c r="AU15" s="30" t="s">
        <v>758</v>
      </c>
      <c r="AV15" s="30" t="s">
        <v>758</v>
      </c>
      <c r="AW15" s="22" t="s">
        <v>793</v>
      </c>
      <c r="AX15" s="83"/>
      <c r="AY15" s="80" t="s">
        <v>757</v>
      </c>
      <c r="AZ15" s="32"/>
      <c r="BC15" s="33"/>
      <c r="BF15" s="40"/>
      <c r="BG15" s="46" t="s">
        <v>56</v>
      </c>
      <c r="BH15" s="47">
        <f t="shared" si="2"/>
        <v>0</v>
      </c>
      <c r="BI15" s="48">
        <f t="shared" si="0"/>
        <v>0</v>
      </c>
      <c r="BJ15" s="49">
        <f t="shared" si="1"/>
        <v>0</v>
      </c>
      <c r="BK15" s="40"/>
      <c r="BL15" s="40"/>
    </row>
    <row r="16" spans="1:68" s="22" customFormat="1" ht="15.95" customHeight="1" thickBot="1">
      <c r="A16" s="21" t="s">
        <v>577</v>
      </c>
      <c r="B16" s="22" t="s">
        <v>569</v>
      </c>
      <c r="C16" s="23" t="s">
        <v>623</v>
      </c>
      <c r="D16" s="20" t="s">
        <v>624</v>
      </c>
      <c r="E16" s="20" t="s">
        <v>719</v>
      </c>
      <c r="F16" s="22" t="s">
        <v>7</v>
      </c>
      <c r="G16" s="22" t="s">
        <v>746</v>
      </c>
      <c r="H16" s="22" t="s">
        <v>12</v>
      </c>
      <c r="I16" s="113">
        <v>43921</v>
      </c>
      <c r="J16" s="22" t="s">
        <v>759</v>
      </c>
      <c r="K16" s="22" t="s">
        <v>759</v>
      </c>
      <c r="L16" s="22" t="s">
        <v>759</v>
      </c>
      <c r="M16" s="22" t="s">
        <v>759</v>
      </c>
      <c r="N16" s="22" t="s">
        <v>759</v>
      </c>
      <c r="O16" s="22" t="s">
        <v>759</v>
      </c>
      <c r="P16" s="22" t="s">
        <v>759</v>
      </c>
      <c r="Q16" s="22" t="s">
        <v>759</v>
      </c>
      <c r="R16" s="22" t="s">
        <v>759</v>
      </c>
      <c r="S16" s="22" t="s">
        <v>759</v>
      </c>
      <c r="T16" s="22" t="s">
        <v>759</v>
      </c>
      <c r="AQ16" s="113"/>
      <c r="AS16" s="30" t="s">
        <v>758</v>
      </c>
      <c r="AT16" s="30" t="s">
        <v>758</v>
      </c>
      <c r="AU16" s="30" t="s">
        <v>758</v>
      </c>
      <c r="AV16" s="30" t="s">
        <v>758</v>
      </c>
      <c r="AX16" s="83"/>
      <c r="AY16" s="80" t="s">
        <v>757</v>
      </c>
      <c r="AZ16" s="32"/>
      <c r="BC16" s="33"/>
      <c r="BF16" s="40"/>
      <c r="BG16" s="50" t="s">
        <v>739</v>
      </c>
      <c r="BH16" s="50">
        <f>SUM(BH5:BH15)</f>
        <v>1</v>
      </c>
      <c r="BI16" s="51">
        <f>SUM(BI5:BI15)</f>
        <v>1.6666666666666666E-2</v>
      </c>
      <c r="BJ16" s="51">
        <f>SUM(BJ5:BJ15)</f>
        <v>0</v>
      </c>
      <c r="BK16" s="40"/>
      <c r="BL16" s="40"/>
    </row>
    <row r="17" spans="1:64" s="22" customFormat="1" ht="15.95" customHeight="1" thickBot="1">
      <c r="A17" s="21" t="s">
        <v>577</v>
      </c>
      <c r="B17" s="22" t="s">
        <v>569</v>
      </c>
      <c r="C17" s="23" t="s">
        <v>625</v>
      </c>
      <c r="D17" s="20" t="s">
        <v>626</v>
      </c>
      <c r="E17" s="20" t="s">
        <v>627</v>
      </c>
      <c r="F17" s="22" t="s">
        <v>682</v>
      </c>
      <c r="G17" s="22" t="s">
        <v>732</v>
      </c>
      <c r="H17" s="22" t="s">
        <v>12</v>
      </c>
      <c r="I17" s="113">
        <v>43921</v>
      </c>
      <c r="J17" s="113">
        <v>32964</v>
      </c>
      <c r="K17" s="113">
        <v>38891</v>
      </c>
      <c r="L17" s="113">
        <v>43678</v>
      </c>
      <c r="M17" s="113">
        <v>39979</v>
      </c>
      <c r="N17" s="113"/>
      <c r="O17" s="113">
        <v>43678</v>
      </c>
      <c r="P17" s="113">
        <v>43553</v>
      </c>
      <c r="Q17" s="113">
        <v>41759</v>
      </c>
      <c r="R17" s="113"/>
      <c r="S17" s="113">
        <v>43511</v>
      </c>
      <c r="T17" s="113">
        <v>43795</v>
      </c>
      <c r="U17" s="24"/>
      <c r="V17" s="24"/>
      <c r="W17" s="24"/>
      <c r="X17" s="24"/>
      <c r="Y17" s="24"/>
      <c r="Z17" s="24"/>
      <c r="AA17" s="24"/>
      <c r="AB17" s="24"/>
      <c r="AC17" s="24"/>
      <c r="AD17" s="24"/>
      <c r="AE17" s="24"/>
      <c r="AF17" s="24"/>
      <c r="AG17" s="24"/>
      <c r="AH17" s="24"/>
      <c r="AI17" s="24"/>
      <c r="AJ17" s="24"/>
      <c r="AK17" s="24"/>
      <c r="AL17" s="24"/>
      <c r="AM17" s="24"/>
      <c r="AN17" s="22" t="s">
        <v>755</v>
      </c>
      <c r="AO17" s="22" t="s">
        <v>938</v>
      </c>
      <c r="AP17" s="22" t="s">
        <v>791</v>
      </c>
      <c r="AQ17" s="113">
        <v>44011</v>
      </c>
      <c r="AR17" s="22" t="s">
        <v>759</v>
      </c>
      <c r="AS17" s="30" t="s">
        <v>757</v>
      </c>
      <c r="AT17" s="30" t="s">
        <v>757</v>
      </c>
      <c r="AU17" s="30" t="s">
        <v>758</v>
      </c>
      <c r="AV17" s="30" t="s">
        <v>758</v>
      </c>
      <c r="AW17" s="22" t="s">
        <v>793</v>
      </c>
      <c r="AX17" s="83"/>
      <c r="AY17" s="80" t="s">
        <v>757</v>
      </c>
      <c r="AZ17" s="32" t="s">
        <v>52</v>
      </c>
      <c r="BA17" s="22" t="s">
        <v>956</v>
      </c>
      <c r="BC17" s="33"/>
      <c r="BF17" s="40"/>
      <c r="BG17" s="45" t="s">
        <v>740</v>
      </c>
      <c r="BH17" s="52">
        <f>1-BI16</f>
        <v>0.98333333333333328</v>
      </c>
      <c r="BI17" s="45" t="s">
        <v>741</v>
      </c>
      <c r="BJ17" s="52">
        <f>1-BJ16</f>
        <v>1</v>
      </c>
      <c r="BK17" s="40"/>
      <c r="BL17" s="40"/>
    </row>
    <row r="18" spans="1:64" s="22" customFormat="1" ht="15.95" customHeight="1">
      <c r="A18" s="21" t="s">
        <v>577</v>
      </c>
      <c r="B18" s="22" t="s">
        <v>569</v>
      </c>
      <c r="C18" s="23" t="s">
        <v>628</v>
      </c>
      <c r="D18" s="20" t="s">
        <v>629</v>
      </c>
      <c r="E18" s="20" t="s">
        <v>630</v>
      </c>
      <c r="F18" s="22" t="s">
        <v>682</v>
      </c>
      <c r="G18" s="22" t="s">
        <v>733</v>
      </c>
      <c r="H18" s="22" t="s">
        <v>12</v>
      </c>
      <c r="I18" s="113">
        <v>43921</v>
      </c>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Q18" s="113"/>
      <c r="AS18" s="30" t="s">
        <v>758</v>
      </c>
      <c r="AT18" s="30" t="s">
        <v>758</v>
      </c>
      <c r="AU18" s="30" t="s">
        <v>758</v>
      </c>
      <c r="AV18" s="30" t="s">
        <v>758</v>
      </c>
      <c r="AX18" s="83"/>
      <c r="AY18" s="80" t="s">
        <v>757</v>
      </c>
      <c r="AZ18" s="32"/>
      <c r="BC18" s="33"/>
      <c r="BF18" s="40"/>
      <c r="BG18" s="40"/>
      <c r="BH18" s="40"/>
      <c r="BI18" s="40"/>
      <c r="BJ18" s="40"/>
      <c r="BK18" s="40"/>
      <c r="BL18" s="40"/>
    </row>
    <row r="19" spans="1:64" s="22" customFormat="1" ht="15.95" customHeight="1">
      <c r="A19" s="21" t="s">
        <v>577</v>
      </c>
      <c r="B19" s="22" t="s">
        <v>569</v>
      </c>
      <c r="C19" s="23" t="s">
        <v>631</v>
      </c>
      <c r="D19" s="20" t="s">
        <v>632</v>
      </c>
      <c r="E19" s="20" t="s">
        <v>720</v>
      </c>
      <c r="F19" s="22" t="s">
        <v>5</v>
      </c>
      <c r="G19" s="22" t="s">
        <v>683</v>
      </c>
      <c r="H19" s="22" t="s">
        <v>12</v>
      </c>
      <c r="I19" s="113">
        <v>43921</v>
      </c>
      <c r="J19" s="22">
        <v>6</v>
      </c>
      <c r="K19" s="22">
        <v>1</v>
      </c>
      <c r="M19" s="22">
        <v>6</v>
      </c>
      <c r="O19" s="22">
        <v>2</v>
      </c>
      <c r="P19" s="22">
        <v>1</v>
      </c>
      <c r="Q19" s="22">
        <v>1</v>
      </c>
      <c r="T19" s="22">
        <v>3</v>
      </c>
      <c r="AN19" s="22" t="s">
        <v>755</v>
      </c>
      <c r="AO19" s="22" t="s">
        <v>938</v>
      </c>
      <c r="AP19" s="22" t="s">
        <v>791</v>
      </c>
      <c r="AQ19" s="113">
        <v>44011</v>
      </c>
      <c r="AR19" s="22" t="s">
        <v>759</v>
      </c>
      <c r="AS19" s="30" t="s">
        <v>757</v>
      </c>
      <c r="AT19" s="30" t="s">
        <v>757</v>
      </c>
      <c r="AU19" s="30" t="s">
        <v>758</v>
      </c>
      <c r="AV19" s="30" t="s">
        <v>758</v>
      </c>
      <c r="AW19" s="22" t="s">
        <v>793</v>
      </c>
      <c r="AX19" s="83"/>
      <c r="AY19" s="80" t="s">
        <v>757</v>
      </c>
      <c r="AZ19" s="32"/>
      <c r="BC19" s="33"/>
      <c r="BF19" s="40"/>
      <c r="BG19" s="40"/>
      <c r="BH19" s="40"/>
      <c r="BI19" s="40"/>
      <c r="BJ19" s="40"/>
      <c r="BK19" s="40"/>
      <c r="BL19" s="40"/>
    </row>
    <row r="20" spans="1:64" s="22" customFormat="1" ht="15.95" customHeight="1">
      <c r="A20" s="21" t="s">
        <v>577</v>
      </c>
      <c r="B20" s="22" t="s">
        <v>569</v>
      </c>
      <c r="C20" s="23" t="s">
        <v>633</v>
      </c>
      <c r="D20" s="20" t="s">
        <v>634</v>
      </c>
      <c r="E20" s="20" t="s">
        <v>635</v>
      </c>
      <c r="F20" s="22" t="s">
        <v>5</v>
      </c>
      <c r="G20" s="22" t="s">
        <v>579</v>
      </c>
      <c r="H20" s="22" t="s">
        <v>12</v>
      </c>
      <c r="I20" s="113">
        <v>43921</v>
      </c>
      <c r="J20" s="22">
        <v>29</v>
      </c>
      <c r="P20" s="22">
        <v>500</v>
      </c>
      <c r="Q20" s="22">
        <v>2500</v>
      </c>
      <c r="AN20" s="22" t="s">
        <v>755</v>
      </c>
      <c r="AO20" s="22" t="s">
        <v>938</v>
      </c>
      <c r="AP20" s="22">
        <v>35</v>
      </c>
      <c r="AQ20" s="113">
        <v>44011</v>
      </c>
      <c r="AR20" s="22" t="s">
        <v>759</v>
      </c>
      <c r="AS20" s="30" t="s">
        <v>757</v>
      </c>
      <c r="AT20" s="30" t="s">
        <v>757</v>
      </c>
      <c r="AU20" s="30" t="s">
        <v>758</v>
      </c>
      <c r="AV20" s="30" t="s">
        <v>758</v>
      </c>
      <c r="AW20" s="22" t="s">
        <v>762</v>
      </c>
      <c r="AX20" s="83"/>
      <c r="AY20" s="80" t="s">
        <v>757</v>
      </c>
      <c r="AZ20" s="32"/>
      <c r="BC20" s="33"/>
      <c r="BF20" s="40"/>
      <c r="BG20" s="40"/>
      <c r="BH20" s="40"/>
      <c r="BI20" s="40"/>
      <c r="BJ20" s="40"/>
      <c r="BK20" s="40"/>
      <c r="BL20" s="40"/>
    </row>
    <row r="21" spans="1:64" s="22" customFormat="1" ht="15.95" customHeight="1">
      <c r="A21" s="21" t="s">
        <v>577</v>
      </c>
      <c r="B21" s="22" t="s">
        <v>570</v>
      </c>
      <c r="C21" s="23" t="s">
        <v>636</v>
      </c>
      <c r="D21" s="20" t="s">
        <v>637</v>
      </c>
      <c r="E21" s="20" t="s">
        <v>637</v>
      </c>
      <c r="F21" s="22" t="s">
        <v>7</v>
      </c>
      <c r="G21" s="22" t="s">
        <v>746</v>
      </c>
      <c r="H21" s="22" t="s">
        <v>12</v>
      </c>
      <c r="I21" s="113">
        <v>43921</v>
      </c>
      <c r="J21" s="22" t="s">
        <v>757</v>
      </c>
      <c r="K21" s="22" t="s">
        <v>757</v>
      </c>
      <c r="L21" s="22" t="s">
        <v>758</v>
      </c>
      <c r="M21" s="22" t="s">
        <v>757</v>
      </c>
      <c r="N21" s="22" t="s">
        <v>758</v>
      </c>
      <c r="O21" s="22" t="s">
        <v>758</v>
      </c>
      <c r="P21" s="22" t="s">
        <v>757</v>
      </c>
      <c r="Q21" s="22" t="s">
        <v>757</v>
      </c>
      <c r="R21" s="22" t="s">
        <v>758</v>
      </c>
      <c r="S21" s="22" t="s">
        <v>757</v>
      </c>
      <c r="T21" s="22" t="s">
        <v>758</v>
      </c>
      <c r="AN21" s="22" t="s">
        <v>787</v>
      </c>
      <c r="AO21" s="22" t="s">
        <v>786</v>
      </c>
      <c r="AP21" s="22" t="s">
        <v>759</v>
      </c>
      <c r="AQ21" s="113">
        <v>43136</v>
      </c>
      <c r="AR21" s="22" t="s">
        <v>759</v>
      </c>
      <c r="AS21" s="30" t="s">
        <v>758</v>
      </c>
      <c r="AT21" s="30" t="s">
        <v>758</v>
      </c>
      <c r="AU21" s="30" t="s">
        <v>758</v>
      </c>
      <c r="AV21" s="30" t="s">
        <v>757</v>
      </c>
      <c r="AW21" s="22" t="s">
        <v>789</v>
      </c>
      <c r="AX21" s="83"/>
      <c r="AY21" s="80" t="s">
        <v>757</v>
      </c>
      <c r="AZ21" s="32"/>
      <c r="BC21" s="33"/>
      <c r="BF21" s="40"/>
      <c r="BG21" s="40"/>
      <c r="BH21" s="40"/>
      <c r="BI21" s="40"/>
      <c r="BJ21" s="40"/>
      <c r="BK21" s="40"/>
      <c r="BL21" s="40"/>
    </row>
    <row r="22" spans="1:64" s="22" customFormat="1" ht="15.95" customHeight="1">
      <c r="A22" s="21" t="s">
        <v>577</v>
      </c>
      <c r="B22" s="22" t="s">
        <v>570</v>
      </c>
      <c r="C22" s="23" t="s">
        <v>638</v>
      </c>
      <c r="D22" s="20" t="s">
        <v>639</v>
      </c>
      <c r="E22" s="20" t="s">
        <v>639</v>
      </c>
      <c r="F22" s="22" t="s">
        <v>7</v>
      </c>
      <c r="G22" s="22" t="s">
        <v>746</v>
      </c>
      <c r="H22" s="22" t="s">
        <v>12</v>
      </c>
      <c r="I22" s="113">
        <v>43921</v>
      </c>
      <c r="J22" s="22" t="s">
        <v>757</v>
      </c>
      <c r="K22" s="22" t="s">
        <v>757</v>
      </c>
      <c r="L22" s="22" t="s">
        <v>757</v>
      </c>
      <c r="M22" s="22" t="s">
        <v>757</v>
      </c>
      <c r="N22" s="22" t="s">
        <v>757</v>
      </c>
      <c r="O22" s="22" t="s">
        <v>757</v>
      </c>
      <c r="P22" s="22" t="s">
        <v>757</v>
      </c>
      <c r="Q22" s="22" t="s">
        <v>757</v>
      </c>
      <c r="R22" s="22" t="s">
        <v>757</v>
      </c>
      <c r="S22" s="22" t="s">
        <v>757</v>
      </c>
      <c r="T22" s="22" t="s">
        <v>757</v>
      </c>
      <c r="AN22" s="22" t="s">
        <v>755</v>
      </c>
      <c r="AO22" s="22" t="s">
        <v>938</v>
      </c>
      <c r="AP22" s="22" t="s">
        <v>806</v>
      </c>
      <c r="AQ22" s="113">
        <v>44011</v>
      </c>
      <c r="AR22" s="22" t="s">
        <v>759</v>
      </c>
      <c r="AS22" s="30" t="s">
        <v>757</v>
      </c>
      <c r="AT22" s="30" t="s">
        <v>757</v>
      </c>
      <c r="AU22" s="30" t="s">
        <v>758</v>
      </c>
      <c r="AV22" s="30" t="s">
        <v>758</v>
      </c>
      <c r="AW22" s="22" t="s">
        <v>807</v>
      </c>
      <c r="AX22" s="83"/>
      <c r="AY22" s="80" t="s">
        <v>757</v>
      </c>
      <c r="AZ22" s="32"/>
      <c r="BC22" s="33"/>
      <c r="BF22" s="40"/>
      <c r="BG22" s="40"/>
      <c r="BH22" s="40"/>
      <c r="BI22" s="40"/>
      <c r="BJ22" s="40"/>
      <c r="BK22" s="40"/>
      <c r="BL22" s="40"/>
    </row>
    <row r="23" spans="1:64" s="22" customFormat="1" ht="15.95" customHeight="1">
      <c r="A23" s="21" t="s">
        <v>577</v>
      </c>
      <c r="B23" s="22" t="s">
        <v>570</v>
      </c>
      <c r="C23" s="23" t="s">
        <v>640</v>
      </c>
      <c r="D23" s="20" t="s">
        <v>641</v>
      </c>
      <c r="E23" s="20" t="s">
        <v>642</v>
      </c>
      <c r="F23" s="22" t="s">
        <v>7</v>
      </c>
      <c r="G23" s="22" t="s">
        <v>746</v>
      </c>
      <c r="H23" s="22" t="s">
        <v>12</v>
      </c>
      <c r="I23" s="113">
        <v>43921</v>
      </c>
      <c r="J23" s="22" t="s">
        <v>757</v>
      </c>
      <c r="K23" s="22" t="s">
        <v>758</v>
      </c>
      <c r="L23" s="22" t="s">
        <v>758</v>
      </c>
      <c r="M23" s="22" t="s">
        <v>758</v>
      </c>
      <c r="N23" s="22" t="s">
        <v>758</v>
      </c>
      <c r="O23" s="22" t="s">
        <v>758</v>
      </c>
      <c r="P23" s="22" t="s">
        <v>757</v>
      </c>
      <c r="Q23" s="22" t="s">
        <v>758</v>
      </c>
      <c r="R23" s="22" t="s">
        <v>758</v>
      </c>
      <c r="S23" s="22" t="s">
        <v>758</v>
      </c>
      <c r="T23" s="22" t="s">
        <v>758</v>
      </c>
      <c r="AN23" s="22" t="s">
        <v>755</v>
      </c>
      <c r="AO23" s="22" t="s">
        <v>938</v>
      </c>
      <c r="AP23" s="22">
        <v>50</v>
      </c>
      <c r="AQ23" s="113">
        <v>44011</v>
      </c>
      <c r="AR23" s="22" t="s">
        <v>759</v>
      </c>
      <c r="AS23" s="30" t="s">
        <v>757</v>
      </c>
      <c r="AT23" s="30" t="s">
        <v>757</v>
      </c>
      <c r="AU23" s="30" t="s">
        <v>758</v>
      </c>
      <c r="AV23" s="30" t="s">
        <v>758</v>
      </c>
      <c r="AW23" s="22" t="s">
        <v>794</v>
      </c>
      <c r="AX23" s="83"/>
      <c r="AY23" s="80" t="s">
        <v>757</v>
      </c>
      <c r="AZ23" s="32"/>
      <c r="BC23" s="33"/>
      <c r="BF23" s="40"/>
      <c r="BG23" s="40"/>
      <c r="BH23" s="40"/>
      <c r="BI23" s="40"/>
      <c r="BJ23" s="40"/>
      <c r="BK23" s="40"/>
      <c r="BL23" s="40"/>
    </row>
    <row r="24" spans="1:64" s="22" customFormat="1" ht="15.95" customHeight="1">
      <c r="A24" s="21" t="s">
        <v>577</v>
      </c>
      <c r="B24" s="22" t="s">
        <v>570</v>
      </c>
      <c r="C24" s="23" t="s">
        <v>643</v>
      </c>
      <c r="D24" s="20" t="s">
        <v>644</v>
      </c>
      <c r="E24" s="20" t="s">
        <v>645</v>
      </c>
      <c r="F24" s="22" t="s">
        <v>7</v>
      </c>
      <c r="G24" s="22" t="s">
        <v>746</v>
      </c>
      <c r="H24" s="22" t="s">
        <v>12</v>
      </c>
      <c r="I24" s="113">
        <v>43921</v>
      </c>
      <c r="J24" s="22" t="s">
        <v>758</v>
      </c>
      <c r="K24" s="22" t="s">
        <v>757</v>
      </c>
      <c r="L24" s="22" t="s">
        <v>758</v>
      </c>
      <c r="M24" s="22" t="s">
        <v>758</v>
      </c>
      <c r="N24" s="22" t="s">
        <v>758</v>
      </c>
      <c r="O24" s="22" t="s">
        <v>758</v>
      </c>
      <c r="P24" s="22" t="s">
        <v>758</v>
      </c>
      <c r="Q24" s="22" t="s">
        <v>758</v>
      </c>
      <c r="R24" s="22" t="s">
        <v>758</v>
      </c>
      <c r="S24" s="22" t="s">
        <v>758</v>
      </c>
      <c r="T24" s="22" t="s">
        <v>757</v>
      </c>
      <c r="AN24" s="22" t="s">
        <v>755</v>
      </c>
      <c r="AO24" s="22" t="s">
        <v>938</v>
      </c>
      <c r="AP24" s="22">
        <v>50</v>
      </c>
      <c r="AQ24" s="113">
        <v>44011</v>
      </c>
      <c r="AR24" s="22" t="s">
        <v>759</v>
      </c>
      <c r="AS24" s="30" t="s">
        <v>757</v>
      </c>
      <c r="AT24" s="30" t="s">
        <v>757</v>
      </c>
      <c r="AU24" s="30" t="s">
        <v>758</v>
      </c>
      <c r="AV24" s="30" t="s">
        <v>758</v>
      </c>
      <c r="AW24" s="22" t="s">
        <v>794</v>
      </c>
      <c r="AX24" s="83"/>
      <c r="AY24" s="80" t="s">
        <v>757</v>
      </c>
      <c r="AZ24" s="32"/>
      <c r="BC24" s="33"/>
      <c r="BF24" s="40"/>
      <c r="BG24" s="40"/>
      <c r="BH24" s="40"/>
      <c r="BI24" s="40"/>
      <c r="BJ24" s="40"/>
      <c r="BK24" s="40"/>
      <c r="BL24" s="40"/>
    </row>
    <row r="25" spans="1:64" s="22" customFormat="1" ht="15.95" customHeight="1">
      <c r="A25" s="21" t="s">
        <v>577</v>
      </c>
      <c r="B25" s="22" t="s">
        <v>570</v>
      </c>
      <c r="C25" s="23" t="s">
        <v>646</v>
      </c>
      <c r="D25" s="20" t="s">
        <v>647</v>
      </c>
      <c r="E25" s="20" t="s">
        <v>647</v>
      </c>
      <c r="F25" s="22" t="s">
        <v>5</v>
      </c>
      <c r="G25" s="22" t="s">
        <v>684</v>
      </c>
      <c r="H25" s="22" t="s">
        <v>12</v>
      </c>
      <c r="I25" s="113">
        <v>43921</v>
      </c>
      <c r="AQ25" s="113"/>
      <c r="AS25" s="30" t="s">
        <v>758</v>
      </c>
      <c r="AT25" s="30" t="s">
        <v>758</v>
      </c>
      <c r="AU25" s="30" t="s">
        <v>758</v>
      </c>
      <c r="AV25" s="30" t="s">
        <v>758</v>
      </c>
      <c r="AX25" s="83"/>
      <c r="AY25" s="80" t="s">
        <v>757</v>
      </c>
      <c r="AZ25" s="32"/>
      <c r="BC25" s="33"/>
      <c r="BF25" s="40"/>
      <c r="BG25" s="40"/>
      <c r="BH25" s="40"/>
      <c r="BI25" s="40"/>
      <c r="BJ25" s="40"/>
      <c r="BK25" s="40"/>
      <c r="BL25" s="40"/>
    </row>
    <row r="26" spans="1:64" s="22" customFormat="1" ht="15.95" customHeight="1">
      <c r="A26" s="21" t="s">
        <v>577</v>
      </c>
      <c r="B26" s="22" t="s">
        <v>570</v>
      </c>
      <c r="C26" s="23" t="s">
        <v>648</v>
      </c>
      <c r="D26" s="20" t="s">
        <v>649</v>
      </c>
      <c r="E26" s="20" t="s">
        <v>650</v>
      </c>
      <c r="F26" s="22" t="s">
        <v>5</v>
      </c>
      <c r="G26" s="22" t="s">
        <v>580</v>
      </c>
      <c r="H26" s="22" t="s">
        <v>12</v>
      </c>
      <c r="I26" s="113">
        <v>43921</v>
      </c>
      <c r="J26" s="22">
        <v>6</v>
      </c>
      <c r="K26" s="22">
        <v>6</v>
      </c>
      <c r="L26" s="22">
        <v>4</v>
      </c>
      <c r="M26" s="22">
        <v>5</v>
      </c>
      <c r="N26" s="22">
        <v>2</v>
      </c>
      <c r="O26" s="22">
        <v>5</v>
      </c>
      <c r="P26" s="22">
        <v>6</v>
      </c>
      <c r="Q26" s="22">
        <v>6</v>
      </c>
      <c r="R26" s="22">
        <v>3</v>
      </c>
      <c r="S26" s="22">
        <v>6</v>
      </c>
      <c r="T26" s="22">
        <v>1</v>
      </c>
      <c r="AN26" s="22" t="s">
        <v>755</v>
      </c>
      <c r="AO26" s="22" t="s">
        <v>938</v>
      </c>
      <c r="AP26" s="22">
        <v>59</v>
      </c>
      <c r="AQ26" s="113">
        <v>44011</v>
      </c>
      <c r="AR26" s="22" t="s">
        <v>759</v>
      </c>
      <c r="AS26" s="30" t="s">
        <v>757</v>
      </c>
      <c r="AT26" s="30" t="s">
        <v>757</v>
      </c>
      <c r="AU26" s="30" t="s">
        <v>758</v>
      </c>
      <c r="AV26" s="30" t="s">
        <v>758</v>
      </c>
      <c r="AW26" s="22" t="s">
        <v>800</v>
      </c>
      <c r="AX26" s="83"/>
      <c r="AY26" s="80" t="s">
        <v>757</v>
      </c>
      <c r="AZ26" s="32"/>
      <c r="BC26" s="33"/>
      <c r="BF26" s="40"/>
      <c r="BG26" s="40"/>
      <c r="BH26" s="40"/>
      <c r="BI26" s="40"/>
      <c r="BJ26" s="40"/>
      <c r="BK26" s="40"/>
      <c r="BL26" s="40"/>
    </row>
    <row r="27" spans="1:64" s="22" customFormat="1" ht="15.95" customHeight="1">
      <c r="A27" s="21" t="s">
        <v>577</v>
      </c>
      <c r="B27" s="22" t="s">
        <v>570</v>
      </c>
      <c r="C27" s="23" t="s">
        <v>651</v>
      </c>
      <c r="D27" s="20" t="s">
        <v>652</v>
      </c>
      <c r="E27" s="20" t="s">
        <v>721</v>
      </c>
      <c r="F27" s="22" t="s">
        <v>5</v>
      </c>
      <c r="G27" s="22" t="s">
        <v>580</v>
      </c>
      <c r="H27" s="22" t="s">
        <v>12</v>
      </c>
      <c r="I27" s="113">
        <v>43921</v>
      </c>
      <c r="J27" s="22">
        <v>6</v>
      </c>
      <c r="K27" s="22">
        <v>6</v>
      </c>
      <c r="L27" s="22">
        <v>5</v>
      </c>
      <c r="M27" s="22">
        <v>6</v>
      </c>
      <c r="N27" s="22">
        <v>5</v>
      </c>
      <c r="O27" s="22">
        <v>5</v>
      </c>
      <c r="P27" s="22">
        <v>6</v>
      </c>
      <c r="Q27" s="22">
        <v>6</v>
      </c>
      <c r="S27" s="22">
        <v>6</v>
      </c>
      <c r="T27" s="22">
        <v>1</v>
      </c>
      <c r="AN27" s="22" t="s">
        <v>755</v>
      </c>
      <c r="AO27" s="22" t="s">
        <v>938</v>
      </c>
      <c r="AP27" s="22">
        <v>59</v>
      </c>
      <c r="AQ27" s="113">
        <v>44011</v>
      </c>
      <c r="AR27" s="22" t="s">
        <v>759</v>
      </c>
      <c r="AS27" s="30" t="s">
        <v>757</v>
      </c>
      <c r="AT27" s="30" t="s">
        <v>757</v>
      </c>
      <c r="AU27" s="30" t="s">
        <v>758</v>
      </c>
      <c r="AV27" s="30" t="s">
        <v>758</v>
      </c>
      <c r="AW27" s="22" t="s">
        <v>800</v>
      </c>
      <c r="AX27" s="83"/>
      <c r="AY27" s="80" t="s">
        <v>757</v>
      </c>
      <c r="AZ27" s="32"/>
      <c r="BC27" s="33"/>
      <c r="BF27" s="40"/>
      <c r="BG27" s="40"/>
      <c r="BH27" s="40"/>
      <c r="BI27" s="40"/>
      <c r="BJ27" s="40"/>
      <c r="BK27" s="40"/>
      <c r="BL27" s="40"/>
    </row>
    <row r="28" spans="1:64" s="22" customFormat="1" ht="15.95" customHeight="1">
      <c r="A28" s="21" t="s">
        <v>577</v>
      </c>
      <c r="B28" s="22" t="s">
        <v>571</v>
      </c>
      <c r="C28" s="23" t="s">
        <v>653</v>
      </c>
      <c r="D28" s="20" t="s">
        <v>654</v>
      </c>
      <c r="E28" s="20" t="s">
        <v>655</v>
      </c>
      <c r="F28" s="22" t="s">
        <v>7</v>
      </c>
      <c r="G28" s="22" t="s">
        <v>746</v>
      </c>
      <c r="H28" s="22" t="s">
        <v>12</v>
      </c>
      <c r="I28" s="113">
        <v>43921</v>
      </c>
      <c r="J28" s="22" t="s">
        <v>758</v>
      </c>
      <c r="K28" s="22" t="s">
        <v>757</v>
      </c>
      <c r="L28" s="22" t="s">
        <v>758</v>
      </c>
      <c r="M28" s="22" t="s">
        <v>757</v>
      </c>
      <c r="N28" s="22" t="s">
        <v>758</v>
      </c>
      <c r="O28" s="22" t="s">
        <v>758</v>
      </c>
      <c r="P28" s="22" t="s">
        <v>758</v>
      </c>
      <c r="Q28" s="22" t="s">
        <v>758</v>
      </c>
      <c r="R28" s="22" t="s">
        <v>758</v>
      </c>
      <c r="S28" s="22" t="s">
        <v>757</v>
      </c>
      <c r="T28" s="22" t="s">
        <v>758</v>
      </c>
      <c r="AN28" s="22" t="s">
        <v>755</v>
      </c>
      <c r="AO28" s="22" t="s">
        <v>938</v>
      </c>
      <c r="AP28" s="22">
        <v>62</v>
      </c>
      <c r="AQ28" s="113">
        <v>44011</v>
      </c>
      <c r="AR28" s="22" t="s">
        <v>802</v>
      </c>
      <c r="AS28" s="30" t="s">
        <v>758</v>
      </c>
      <c r="AT28" s="30" t="s">
        <v>757</v>
      </c>
      <c r="AU28" s="30" t="s">
        <v>758</v>
      </c>
      <c r="AV28" s="30" t="s">
        <v>758</v>
      </c>
      <c r="AW28" s="22" t="s">
        <v>937</v>
      </c>
      <c r="AX28" s="83"/>
      <c r="AY28" s="80" t="s">
        <v>757</v>
      </c>
      <c r="AZ28" s="32"/>
      <c r="BC28" s="33"/>
      <c r="BF28" s="40"/>
      <c r="BG28" s="40"/>
      <c r="BH28" s="40"/>
      <c r="BI28" s="40"/>
      <c r="BJ28" s="40"/>
      <c r="BK28" s="40"/>
      <c r="BL28" s="40"/>
    </row>
    <row r="29" spans="1:64" s="22" customFormat="1" ht="15.95" customHeight="1">
      <c r="A29" s="21" t="s">
        <v>577</v>
      </c>
      <c r="B29" s="22" t="s">
        <v>571</v>
      </c>
      <c r="C29" s="23" t="s">
        <v>656</v>
      </c>
      <c r="D29" s="20" t="s">
        <v>657</v>
      </c>
      <c r="E29" s="20" t="s">
        <v>658</v>
      </c>
      <c r="F29" s="22" t="s">
        <v>7</v>
      </c>
      <c r="G29" s="22" t="s">
        <v>746</v>
      </c>
      <c r="H29" s="22" t="s">
        <v>12</v>
      </c>
      <c r="I29" s="113">
        <v>43921</v>
      </c>
      <c r="J29" s="22" t="s">
        <v>758</v>
      </c>
      <c r="K29" s="22" t="s">
        <v>757</v>
      </c>
      <c r="L29" s="22" t="s">
        <v>758</v>
      </c>
      <c r="M29" s="22" t="s">
        <v>757</v>
      </c>
      <c r="N29" s="22" t="s">
        <v>758</v>
      </c>
      <c r="O29" s="22" t="s">
        <v>758</v>
      </c>
      <c r="P29" s="22" t="s">
        <v>758</v>
      </c>
      <c r="Q29" s="22" t="s">
        <v>758</v>
      </c>
      <c r="R29" s="22" t="s">
        <v>758</v>
      </c>
      <c r="S29" s="22" t="s">
        <v>757</v>
      </c>
      <c r="T29" s="22" t="s">
        <v>758</v>
      </c>
      <c r="AN29" s="22" t="s">
        <v>755</v>
      </c>
      <c r="AO29" s="22" t="s">
        <v>938</v>
      </c>
      <c r="AP29" s="22">
        <v>62</v>
      </c>
      <c r="AQ29" s="113">
        <v>44011</v>
      </c>
      <c r="AR29" s="22" t="s">
        <v>802</v>
      </c>
      <c r="AS29" s="30" t="s">
        <v>758</v>
      </c>
      <c r="AT29" s="30" t="s">
        <v>757</v>
      </c>
      <c r="AU29" s="30" t="s">
        <v>758</v>
      </c>
      <c r="AV29" s="30" t="s">
        <v>758</v>
      </c>
      <c r="AW29" s="22" t="s">
        <v>937</v>
      </c>
      <c r="AX29" s="83"/>
      <c r="AY29" s="80" t="s">
        <v>757</v>
      </c>
      <c r="AZ29" s="32"/>
      <c r="BC29" s="33"/>
      <c r="BF29" s="40"/>
      <c r="BG29" s="40"/>
      <c r="BH29" s="40"/>
      <c r="BI29" s="40"/>
      <c r="BJ29" s="40"/>
      <c r="BK29" s="40"/>
      <c r="BL29" s="40"/>
    </row>
    <row r="30" spans="1:64" s="22" customFormat="1" ht="15.95" customHeight="1">
      <c r="A30" s="21" t="s">
        <v>577</v>
      </c>
      <c r="B30" s="22" t="s">
        <v>571</v>
      </c>
      <c r="C30" s="23" t="s">
        <v>659</v>
      </c>
      <c r="D30" s="20" t="s">
        <v>660</v>
      </c>
      <c r="E30" s="20" t="s">
        <v>661</v>
      </c>
      <c r="F30" s="22" t="s">
        <v>7</v>
      </c>
      <c r="G30" s="22" t="s">
        <v>746</v>
      </c>
      <c r="H30" s="22" t="s">
        <v>12</v>
      </c>
      <c r="I30" s="113">
        <v>43921</v>
      </c>
      <c r="J30" s="22" t="s">
        <v>759</v>
      </c>
      <c r="K30" s="22" t="s">
        <v>759</v>
      </c>
      <c r="L30" s="22" t="s">
        <v>759</v>
      </c>
      <c r="M30" s="22" t="s">
        <v>759</v>
      </c>
      <c r="N30" s="22" t="s">
        <v>759</v>
      </c>
      <c r="O30" s="22" t="s">
        <v>759</v>
      </c>
      <c r="P30" s="22" t="s">
        <v>759</v>
      </c>
      <c r="Q30" s="22" t="s">
        <v>759</v>
      </c>
      <c r="R30" s="22" t="s">
        <v>759</v>
      </c>
      <c r="S30" s="22" t="s">
        <v>759</v>
      </c>
      <c r="T30" s="22" t="s">
        <v>759</v>
      </c>
      <c r="AQ30" s="113"/>
      <c r="AS30" s="30" t="s">
        <v>758</v>
      </c>
      <c r="AT30" s="30" t="s">
        <v>758</v>
      </c>
      <c r="AU30" s="30" t="s">
        <v>758</v>
      </c>
      <c r="AV30" s="30" t="s">
        <v>758</v>
      </c>
      <c r="AX30" s="83"/>
      <c r="AY30" s="80" t="s">
        <v>757</v>
      </c>
      <c r="AZ30" s="32"/>
      <c r="BC30" s="33"/>
      <c r="BF30" s="40"/>
      <c r="BG30" s="40"/>
      <c r="BH30" s="40"/>
      <c r="BI30" s="40"/>
      <c r="BJ30" s="40"/>
      <c r="BK30" s="40"/>
      <c r="BL30" s="40"/>
    </row>
    <row r="31" spans="1:64" s="22" customFormat="1" ht="15.95" customHeight="1">
      <c r="A31" s="21" t="s">
        <v>577</v>
      </c>
      <c r="B31" s="22" t="s">
        <v>571</v>
      </c>
      <c r="C31" s="23" t="s">
        <v>662</v>
      </c>
      <c r="D31" s="20" t="s">
        <v>663</v>
      </c>
      <c r="E31" s="20" t="s">
        <v>664</v>
      </c>
      <c r="F31" s="22" t="s">
        <v>7</v>
      </c>
      <c r="G31" s="22" t="s">
        <v>746</v>
      </c>
      <c r="H31" s="22" t="s">
        <v>12</v>
      </c>
      <c r="I31" s="113">
        <v>43921</v>
      </c>
      <c r="J31" s="22" t="s">
        <v>758</v>
      </c>
      <c r="K31" s="22" t="s">
        <v>757</v>
      </c>
      <c r="L31" s="22" t="s">
        <v>758</v>
      </c>
      <c r="M31" s="22" t="s">
        <v>757</v>
      </c>
      <c r="N31" s="22" t="s">
        <v>757</v>
      </c>
      <c r="O31" s="22" t="s">
        <v>758</v>
      </c>
      <c r="P31" s="22" t="s">
        <v>758</v>
      </c>
      <c r="Q31" s="22" t="s">
        <v>757</v>
      </c>
      <c r="R31" s="22" t="s">
        <v>758</v>
      </c>
      <c r="S31" s="22" t="s">
        <v>758</v>
      </c>
      <c r="T31" s="22" t="s">
        <v>758</v>
      </c>
      <c r="AN31" s="22" t="s">
        <v>755</v>
      </c>
      <c r="AO31" s="22" t="s">
        <v>938</v>
      </c>
      <c r="AP31" s="22">
        <v>66</v>
      </c>
      <c r="AQ31" s="113">
        <v>44011</v>
      </c>
      <c r="AR31" s="22" t="s">
        <v>759</v>
      </c>
      <c r="AS31" s="30" t="s">
        <v>757</v>
      </c>
      <c r="AT31" s="30" t="s">
        <v>757</v>
      </c>
      <c r="AU31" s="30" t="s">
        <v>758</v>
      </c>
      <c r="AV31" s="30" t="s">
        <v>758</v>
      </c>
      <c r="AW31" s="22" t="s">
        <v>796</v>
      </c>
      <c r="AX31" s="83"/>
      <c r="AY31" s="80" t="s">
        <v>757</v>
      </c>
      <c r="AZ31" s="32"/>
      <c r="BC31" s="33"/>
      <c r="BF31" s="40"/>
      <c r="BG31" s="40"/>
      <c r="BH31" s="40"/>
      <c r="BI31" s="40"/>
      <c r="BJ31" s="40"/>
      <c r="BK31" s="40"/>
      <c r="BL31" s="40"/>
    </row>
    <row r="32" spans="1:64" s="22" customFormat="1" ht="15.95" customHeight="1">
      <c r="A32" s="25" t="s">
        <v>8</v>
      </c>
      <c r="B32" s="25" t="s">
        <v>0</v>
      </c>
      <c r="C32" s="25" t="s">
        <v>1</v>
      </c>
      <c r="D32" s="25" t="s">
        <v>3</v>
      </c>
      <c r="E32" s="25" t="s">
        <v>2</v>
      </c>
      <c r="F32" s="25" t="s">
        <v>6</v>
      </c>
      <c r="G32" s="25" t="s">
        <v>4</v>
      </c>
      <c r="H32" s="25" t="s">
        <v>9</v>
      </c>
      <c r="I32" s="104" t="s">
        <v>11</v>
      </c>
      <c r="J32" s="35" t="s">
        <v>775</v>
      </c>
      <c r="K32" s="35" t="s">
        <v>776</v>
      </c>
      <c r="L32" s="35" t="s">
        <v>777</v>
      </c>
      <c r="M32" s="35" t="s">
        <v>778</v>
      </c>
      <c r="N32" s="35" t="s">
        <v>779</v>
      </c>
      <c r="O32" s="35" t="s">
        <v>780</v>
      </c>
      <c r="P32" s="35" t="s">
        <v>781</v>
      </c>
      <c r="Q32" s="35" t="s">
        <v>782</v>
      </c>
      <c r="R32" s="35" t="s">
        <v>783</v>
      </c>
      <c r="S32" s="35"/>
      <c r="T32" s="35"/>
      <c r="U32" s="35"/>
      <c r="V32" s="35"/>
      <c r="W32" s="35"/>
      <c r="X32" s="35"/>
      <c r="Y32" s="35"/>
      <c r="Z32" s="35"/>
      <c r="AA32" s="35" t="s">
        <v>672</v>
      </c>
      <c r="AB32" s="35" t="s">
        <v>673</v>
      </c>
      <c r="AC32" s="35" t="s">
        <v>674</v>
      </c>
      <c r="AD32" s="35" t="s">
        <v>675</v>
      </c>
      <c r="AE32" s="35" t="s">
        <v>676</v>
      </c>
      <c r="AF32" s="35" t="s">
        <v>677</v>
      </c>
      <c r="AG32" s="35" t="s">
        <v>678</v>
      </c>
      <c r="AH32" s="35" t="s">
        <v>679</v>
      </c>
      <c r="AI32" s="35" t="s">
        <v>680</v>
      </c>
      <c r="AJ32" s="35" t="s">
        <v>706</v>
      </c>
      <c r="AK32" s="35" t="s">
        <v>707</v>
      </c>
      <c r="AL32" s="35" t="s">
        <v>708</v>
      </c>
      <c r="AM32" s="35" t="s">
        <v>709</v>
      </c>
      <c r="AN32" s="26" t="s">
        <v>13</v>
      </c>
      <c r="AO32" s="26" t="s">
        <v>14</v>
      </c>
      <c r="AP32" s="26" t="s">
        <v>15</v>
      </c>
      <c r="AQ32" s="107" t="s">
        <v>16</v>
      </c>
      <c r="AR32" s="26" t="s">
        <v>665</v>
      </c>
      <c r="AS32" s="25" t="s">
        <v>18</v>
      </c>
      <c r="AT32" s="25" t="s">
        <v>19</v>
      </c>
      <c r="AU32" s="25" t="s">
        <v>20</v>
      </c>
      <c r="AV32" s="25" t="s">
        <v>21</v>
      </c>
      <c r="AW32" s="94" t="s">
        <v>666</v>
      </c>
      <c r="AX32" s="84" t="s">
        <v>22</v>
      </c>
      <c r="AY32" s="81" t="s">
        <v>23</v>
      </c>
      <c r="AZ32" s="27" t="s">
        <v>24</v>
      </c>
      <c r="BA32" s="27" t="s">
        <v>25</v>
      </c>
      <c r="BB32" s="27" t="s">
        <v>26</v>
      </c>
      <c r="BC32" s="27" t="s">
        <v>27</v>
      </c>
      <c r="BD32" s="27" t="s">
        <v>28</v>
      </c>
      <c r="BE32" s="27" t="s">
        <v>29</v>
      </c>
      <c r="BF32" s="54"/>
      <c r="BG32" s="54"/>
      <c r="BH32" s="54"/>
      <c r="BI32" s="54"/>
      <c r="BJ32" s="54"/>
      <c r="BK32" s="54"/>
      <c r="BL32" s="54"/>
    </row>
    <row r="33" spans="1:55" s="22" customFormat="1" ht="15.95" customHeight="1">
      <c r="A33" s="21" t="s">
        <v>577</v>
      </c>
      <c r="B33" s="22" t="s">
        <v>566</v>
      </c>
      <c r="C33" s="23" t="s">
        <v>583</v>
      </c>
      <c r="D33" s="20" t="s">
        <v>584</v>
      </c>
      <c r="E33" s="20" t="s">
        <v>585</v>
      </c>
      <c r="F33" s="22" t="s">
        <v>7</v>
      </c>
      <c r="G33" s="22" t="s">
        <v>746</v>
      </c>
      <c r="H33" s="22" t="s">
        <v>66</v>
      </c>
      <c r="I33" s="113">
        <v>43555</v>
      </c>
      <c r="J33" s="22" t="s">
        <v>758</v>
      </c>
      <c r="K33" s="22" t="s">
        <v>757</v>
      </c>
      <c r="L33" s="22" t="s">
        <v>757</v>
      </c>
      <c r="M33" s="22" t="s">
        <v>757</v>
      </c>
      <c r="N33" s="22" t="s">
        <v>758</v>
      </c>
      <c r="O33" s="22" t="s">
        <v>758</v>
      </c>
      <c r="P33" s="22" t="s">
        <v>758</v>
      </c>
      <c r="Q33" s="22" t="s">
        <v>758</v>
      </c>
      <c r="R33" s="22" t="s">
        <v>757</v>
      </c>
      <c r="AN33" s="22" t="s">
        <v>756</v>
      </c>
      <c r="AO33" s="22" t="s">
        <v>939</v>
      </c>
      <c r="AP33" s="22">
        <v>54</v>
      </c>
      <c r="AQ33" s="113">
        <v>43585</v>
      </c>
      <c r="AR33" s="22" t="s">
        <v>759</v>
      </c>
      <c r="AS33" s="30" t="s">
        <v>757</v>
      </c>
      <c r="AT33" s="30" t="s">
        <v>757</v>
      </c>
      <c r="AU33" s="30" t="s">
        <v>758</v>
      </c>
      <c r="AV33" s="30" t="s">
        <v>758</v>
      </c>
      <c r="AW33" s="22" t="s">
        <v>785</v>
      </c>
      <c r="AX33" s="83"/>
      <c r="AY33" s="80"/>
      <c r="AZ33" s="32"/>
      <c r="BC33" s="33"/>
    </row>
    <row r="34" spans="1:55" s="22" customFormat="1" ht="15.95" customHeight="1">
      <c r="A34" s="21" t="s">
        <v>577</v>
      </c>
      <c r="B34" s="22" t="s">
        <v>566</v>
      </c>
      <c r="C34" s="23" t="s">
        <v>586</v>
      </c>
      <c r="D34" s="20" t="s">
        <v>587</v>
      </c>
      <c r="E34" s="20" t="s">
        <v>588</v>
      </c>
      <c r="F34" s="22" t="s">
        <v>7</v>
      </c>
      <c r="G34" s="22" t="s">
        <v>746</v>
      </c>
      <c r="H34" s="22" t="s">
        <v>66</v>
      </c>
      <c r="I34" s="113">
        <v>43555</v>
      </c>
      <c r="J34" s="22" t="s">
        <v>758</v>
      </c>
      <c r="K34" s="22" t="s">
        <v>757</v>
      </c>
      <c r="L34" s="22" t="s">
        <v>758</v>
      </c>
      <c r="M34" s="22" t="s">
        <v>758</v>
      </c>
      <c r="N34" s="22" t="s">
        <v>758</v>
      </c>
      <c r="O34" s="22" t="s">
        <v>758</v>
      </c>
      <c r="P34" s="22" t="s">
        <v>758</v>
      </c>
      <c r="Q34" s="22" t="s">
        <v>758</v>
      </c>
      <c r="R34" s="22" t="s">
        <v>757</v>
      </c>
      <c r="AN34" s="22" t="s">
        <v>756</v>
      </c>
      <c r="AO34" s="22" t="s">
        <v>939</v>
      </c>
      <c r="AP34" s="22">
        <v>58</v>
      </c>
      <c r="AQ34" s="113">
        <v>43585</v>
      </c>
      <c r="AR34" s="22" t="s">
        <v>759</v>
      </c>
      <c r="AS34" s="30" t="s">
        <v>757</v>
      </c>
      <c r="AT34" s="30" t="s">
        <v>757</v>
      </c>
      <c r="AU34" s="30" t="s">
        <v>758</v>
      </c>
      <c r="AV34" s="30" t="s">
        <v>758</v>
      </c>
      <c r="AW34" s="22" t="s">
        <v>804</v>
      </c>
      <c r="AX34" s="83"/>
      <c r="AY34" s="80"/>
      <c r="AZ34" s="32"/>
      <c r="BC34" s="33"/>
    </row>
    <row r="35" spans="1:55" s="22" customFormat="1" ht="15.95" customHeight="1">
      <c r="A35" s="21" t="s">
        <v>577</v>
      </c>
      <c r="B35" s="22" t="s">
        <v>567</v>
      </c>
      <c r="C35" s="23" t="s">
        <v>589</v>
      </c>
      <c r="D35" s="20" t="s">
        <v>590</v>
      </c>
      <c r="E35" s="20" t="s">
        <v>591</v>
      </c>
      <c r="F35" s="22" t="s">
        <v>5</v>
      </c>
      <c r="G35" s="17" t="s">
        <v>578</v>
      </c>
      <c r="H35" s="22" t="s">
        <v>66</v>
      </c>
      <c r="I35" s="113">
        <v>43555</v>
      </c>
      <c r="J35" s="22">
        <v>57034000</v>
      </c>
      <c r="AN35" s="22" t="s">
        <v>756</v>
      </c>
      <c r="AO35" s="22" t="s">
        <v>939</v>
      </c>
      <c r="AP35" s="22">
        <v>33</v>
      </c>
      <c r="AQ35" s="113">
        <v>43585</v>
      </c>
      <c r="AR35" s="22" t="s">
        <v>759</v>
      </c>
      <c r="AS35" s="30" t="s">
        <v>757</v>
      </c>
      <c r="AT35" s="30" t="s">
        <v>757</v>
      </c>
      <c r="AU35" s="30" t="s">
        <v>758</v>
      </c>
      <c r="AV35" s="30" t="s">
        <v>758</v>
      </c>
      <c r="AW35" s="22" t="s">
        <v>808</v>
      </c>
      <c r="AX35" s="83" t="s">
        <v>809</v>
      </c>
      <c r="AY35" s="80"/>
      <c r="AZ35" s="32"/>
      <c r="BC35" s="33"/>
    </row>
    <row r="36" spans="1:55" s="22" customFormat="1" ht="15.95" customHeight="1">
      <c r="A36" s="21" t="s">
        <v>577</v>
      </c>
      <c r="B36" s="22" t="s">
        <v>567</v>
      </c>
      <c r="C36" s="23" t="s">
        <v>592</v>
      </c>
      <c r="D36" s="20" t="s">
        <v>593</v>
      </c>
      <c r="E36" s="20" t="s">
        <v>594</v>
      </c>
      <c r="F36" s="22" t="s">
        <v>5</v>
      </c>
      <c r="G36" s="17" t="s">
        <v>578</v>
      </c>
      <c r="H36" s="22" t="s">
        <v>66</v>
      </c>
      <c r="I36" s="113">
        <v>43555</v>
      </c>
      <c r="J36" s="22">
        <v>27500000</v>
      </c>
      <c r="K36" s="22">
        <f>1550000+1200000</f>
        <v>2750000</v>
      </c>
      <c r="L36" s="22">
        <f>1200000+800000</f>
        <v>2000000</v>
      </c>
      <c r="M36" s="22">
        <f>2100000+1200000</f>
        <v>3300000</v>
      </c>
      <c r="O36" s="22">
        <f>200000+100000</f>
        <v>300000</v>
      </c>
      <c r="P36" s="22">
        <f>550000+1200000</f>
        <v>1750000</v>
      </c>
      <c r="Q36" s="22">
        <f>600000+1200000</f>
        <v>1800000</v>
      </c>
      <c r="AN36" s="22" t="s">
        <v>756</v>
      </c>
      <c r="AO36" s="22" t="s">
        <v>939</v>
      </c>
      <c r="AP36" s="22">
        <v>33</v>
      </c>
      <c r="AQ36" s="113">
        <v>43585</v>
      </c>
      <c r="AR36" s="22" t="s">
        <v>759</v>
      </c>
      <c r="AS36" s="30" t="s">
        <v>757</v>
      </c>
      <c r="AT36" s="30" t="s">
        <v>757</v>
      </c>
      <c r="AU36" s="30" t="s">
        <v>758</v>
      </c>
      <c r="AV36" s="30" t="s">
        <v>758</v>
      </c>
      <c r="AW36" s="22" t="s">
        <v>808</v>
      </c>
      <c r="AX36" s="83" t="s">
        <v>810</v>
      </c>
      <c r="AY36" s="80"/>
      <c r="AZ36" s="32"/>
      <c r="BC36" s="33"/>
    </row>
    <row r="37" spans="1:55" s="22" customFormat="1" ht="15.95" customHeight="1">
      <c r="A37" s="21" t="s">
        <v>577</v>
      </c>
      <c r="B37" s="22" t="s">
        <v>567</v>
      </c>
      <c r="C37" s="23" t="s">
        <v>595</v>
      </c>
      <c r="D37" s="20" t="s">
        <v>596</v>
      </c>
      <c r="E37" s="20" t="s">
        <v>597</v>
      </c>
      <c r="F37" s="22" t="s">
        <v>5</v>
      </c>
      <c r="G37" s="17" t="s">
        <v>578</v>
      </c>
      <c r="H37" s="22" t="s">
        <v>66</v>
      </c>
      <c r="I37" s="113">
        <v>43555</v>
      </c>
      <c r="AN37" s="22" t="s">
        <v>756</v>
      </c>
      <c r="AO37" s="22" t="s">
        <v>939</v>
      </c>
      <c r="AP37" s="22">
        <v>33</v>
      </c>
      <c r="AQ37" s="113">
        <v>43585</v>
      </c>
      <c r="AR37" s="22" t="s">
        <v>759</v>
      </c>
      <c r="AS37" s="30" t="s">
        <v>757</v>
      </c>
      <c r="AT37" s="30" t="s">
        <v>757</v>
      </c>
      <c r="AU37" s="30" t="s">
        <v>758</v>
      </c>
      <c r="AV37" s="30" t="s">
        <v>758</v>
      </c>
      <c r="AW37" s="22" t="s">
        <v>808</v>
      </c>
      <c r="AX37" s="83"/>
      <c r="AY37" s="80"/>
      <c r="AZ37" s="32"/>
      <c r="BC37" s="33"/>
    </row>
    <row r="38" spans="1:55" s="22" customFormat="1" ht="15.95" customHeight="1">
      <c r="A38" s="21" t="s">
        <v>577</v>
      </c>
      <c r="B38" s="22" t="s">
        <v>567</v>
      </c>
      <c r="C38" s="23" t="s">
        <v>598</v>
      </c>
      <c r="D38" s="20" t="s">
        <v>599</v>
      </c>
      <c r="E38" s="20" t="s">
        <v>600</v>
      </c>
      <c r="F38" s="22" t="s">
        <v>5</v>
      </c>
      <c r="G38" s="17" t="s">
        <v>578</v>
      </c>
      <c r="H38" s="22" t="s">
        <v>66</v>
      </c>
      <c r="I38" s="113">
        <v>43555</v>
      </c>
      <c r="AN38" s="22" t="s">
        <v>756</v>
      </c>
      <c r="AO38" s="22" t="s">
        <v>939</v>
      </c>
      <c r="AP38" s="22">
        <v>33</v>
      </c>
      <c r="AQ38" s="113">
        <v>43585</v>
      </c>
      <c r="AR38" s="22" t="s">
        <v>759</v>
      </c>
      <c r="AS38" s="30" t="s">
        <v>757</v>
      </c>
      <c r="AT38" s="30" t="s">
        <v>757</v>
      </c>
      <c r="AU38" s="30" t="s">
        <v>758</v>
      </c>
      <c r="AV38" s="30" t="s">
        <v>758</v>
      </c>
      <c r="AW38" s="22" t="s">
        <v>808</v>
      </c>
      <c r="AX38" s="83"/>
      <c r="AY38" s="80"/>
      <c r="AZ38" s="32"/>
      <c r="BC38" s="33"/>
    </row>
    <row r="39" spans="1:55" s="22" customFormat="1" ht="15.95" customHeight="1">
      <c r="A39" s="21" t="s">
        <v>577</v>
      </c>
      <c r="B39" s="22" t="s">
        <v>567</v>
      </c>
      <c r="C39" s="23" t="s">
        <v>601</v>
      </c>
      <c r="D39" s="20" t="s">
        <v>602</v>
      </c>
      <c r="E39" s="20" t="s">
        <v>717</v>
      </c>
      <c r="F39" s="22" t="s">
        <v>5</v>
      </c>
      <c r="G39" s="17" t="s">
        <v>578</v>
      </c>
      <c r="H39" s="22" t="s">
        <v>66</v>
      </c>
      <c r="I39" s="113">
        <v>43555</v>
      </c>
      <c r="AQ39" s="113"/>
      <c r="AS39" s="30" t="s">
        <v>758</v>
      </c>
      <c r="AT39" s="30" t="s">
        <v>758</v>
      </c>
      <c r="AU39" s="30" t="s">
        <v>758</v>
      </c>
      <c r="AV39" s="30" t="s">
        <v>758</v>
      </c>
      <c r="AX39" s="83"/>
      <c r="AY39" s="80"/>
      <c r="AZ39" s="32"/>
      <c r="BC39" s="33"/>
    </row>
    <row r="40" spans="1:55" s="22" customFormat="1" ht="15.95" customHeight="1">
      <c r="A40" s="21" t="s">
        <v>577</v>
      </c>
      <c r="B40" s="22" t="s">
        <v>567</v>
      </c>
      <c r="C40" s="23" t="s">
        <v>603</v>
      </c>
      <c r="D40" s="20" t="s">
        <v>604</v>
      </c>
      <c r="E40" s="20" t="s">
        <v>718</v>
      </c>
      <c r="F40" s="22" t="s">
        <v>5</v>
      </c>
      <c r="G40" s="17" t="s">
        <v>578</v>
      </c>
      <c r="H40" s="22" t="s">
        <v>66</v>
      </c>
      <c r="I40" s="113">
        <v>43555</v>
      </c>
      <c r="J40" s="22">
        <v>102689000</v>
      </c>
      <c r="K40" s="22">
        <v>2750000</v>
      </c>
      <c r="L40" s="22">
        <v>2000000</v>
      </c>
      <c r="M40" s="22">
        <v>3300000</v>
      </c>
      <c r="O40" s="22">
        <v>300000</v>
      </c>
      <c r="P40" s="22">
        <v>1750000</v>
      </c>
      <c r="Q40" s="22">
        <v>1800000</v>
      </c>
      <c r="AN40" s="22" t="s">
        <v>756</v>
      </c>
      <c r="AO40" s="22" t="s">
        <v>939</v>
      </c>
      <c r="AP40" s="22">
        <v>33</v>
      </c>
      <c r="AQ40" s="113">
        <v>43585</v>
      </c>
      <c r="AR40" s="22" t="s">
        <v>759</v>
      </c>
      <c r="AS40" s="30" t="s">
        <v>757</v>
      </c>
      <c r="AT40" s="30" t="s">
        <v>757</v>
      </c>
      <c r="AU40" s="30" t="s">
        <v>758</v>
      </c>
      <c r="AV40" s="30" t="s">
        <v>758</v>
      </c>
      <c r="AW40" s="22" t="s">
        <v>808</v>
      </c>
      <c r="AX40" s="83"/>
      <c r="AY40" s="80"/>
      <c r="AZ40" s="32"/>
      <c r="BC40" s="33"/>
    </row>
    <row r="41" spans="1:55" s="22" customFormat="1" ht="15.95" customHeight="1">
      <c r="A41" s="21" t="s">
        <v>577</v>
      </c>
      <c r="B41" s="22" t="s">
        <v>568</v>
      </c>
      <c r="C41" s="23" t="s">
        <v>605</v>
      </c>
      <c r="D41" s="20" t="s">
        <v>606</v>
      </c>
      <c r="E41" s="20" t="s">
        <v>607</v>
      </c>
      <c r="F41" s="22" t="s">
        <v>7</v>
      </c>
      <c r="G41" s="22" t="s">
        <v>746</v>
      </c>
      <c r="H41" s="22" t="s">
        <v>66</v>
      </c>
      <c r="I41" s="113">
        <v>43555</v>
      </c>
      <c r="J41" s="22" t="s">
        <v>759</v>
      </c>
      <c r="K41" s="22" t="s">
        <v>759</v>
      </c>
      <c r="L41" s="22" t="s">
        <v>759</v>
      </c>
      <c r="M41" s="22" t="s">
        <v>759</v>
      </c>
      <c r="N41" s="22" t="s">
        <v>759</v>
      </c>
      <c r="O41" s="22" t="s">
        <v>759</v>
      </c>
      <c r="P41" s="22" t="s">
        <v>759</v>
      </c>
      <c r="Q41" s="22" t="s">
        <v>759</v>
      </c>
      <c r="R41" s="22" t="s">
        <v>759</v>
      </c>
      <c r="AQ41" s="113"/>
      <c r="AS41" s="30" t="s">
        <v>758</v>
      </c>
      <c r="AT41" s="30" t="s">
        <v>758</v>
      </c>
      <c r="AU41" s="30" t="s">
        <v>758</v>
      </c>
      <c r="AV41" s="30" t="s">
        <v>758</v>
      </c>
      <c r="AX41" s="83"/>
      <c r="AY41" s="80"/>
      <c r="AZ41" s="32"/>
      <c r="BC41" s="33"/>
    </row>
    <row r="42" spans="1:55" s="22" customFormat="1" ht="15.95" customHeight="1">
      <c r="A42" s="21" t="s">
        <v>577</v>
      </c>
      <c r="B42" s="22" t="s">
        <v>568</v>
      </c>
      <c r="C42" s="23" t="s">
        <v>608</v>
      </c>
      <c r="D42" s="20" t="s">
        <v>609</v>
      </c>
      <c r="E42" s="20" t="s">
        <v>610</v>
      </c>
      <c r="F42" s="22" t="s">
        <v>7</v>
      </c>
      <c r="G42" s="22" t="s">
        <v>681</v>
      </c>
      <c r="H42" s="22" t="s">
        <v>66</v>
      </c>
      <c r="I42" s="113">
        <v>43555</v>
      </c>
      <c r="J42" s="22" t="s">
        <v>677</v>
      </c>
      <c r="K42" s="22" t="s">
        <v>677</v>
      </c>
      <c r="L42" s="22" t="s">
        <v>677</v>
      </c>
      <c r="M42" s="22" t="s">
        <v>677</v>
      </c>
      <c r="N42" s="22" t="s">
        <v>677</v>
      </c>
      <c r="O42" s="22" t="s">
        <v>677</v>
      </c>
      <c r="P42" s="22" t="s">
        <v>670</v>
      </c>
      <c r="Q42" s="22" t="s">
        <v>677</v>
      </c>
      <c r="R42" s="22" t="s">
        <v>677</v>
      </c>
      <c r="AN42" s="22" t="s">
        <v>756</v>
      </c>
      <c r="AO42" s="22" t="s">
        <v>939</v>
      </c>
      <c r="AP42" s="22">
        <v>33</v>
      </c>
      <c r="AQ42" s="113">
        <v>43585</v>
      </c>
      <c r="AR42" s="22" t="s">
        <v>759</v>
      </c>
      <c r="AS42" s="30" t="s">
        <v>757</v>
      </c>
      <c r="AT42" s="30" t="s">
        <v>757</v>
      </c>
      <c r="AU42" s="30" t="s">
        <v>758</v>
      </c>
      <c r="AV42" s="30" t="s">
        <v>758</v>
      </c>
      <c r="AW42" s="22" t="s">
        <v>808</v>
      </c>
      <c r="AX42" s="83"/>
      <c r="AY42" s="80"/>
      <c r="AZ42" s="32"/>
      <c r="BC42" s="33"/>
    </row>
    <row r="43" spans="1:55" s="22" customFormat="1" ht="15.95" customHeight="1">
      <c r="A43" s="21" t="s">
        <v>577</v>
      </c>
      <c r="B43" s="22" t="s">
        <v>569</v>
      </c>
      <c r="C43" s="23" t="s">
        <v>611</v>
      </c>
      <c r="D43" s="20" t="s">
        <v>612</v>
      </c>
      <c r="E43" s="20" t="s">
        <v>613</v>
      </c>
      <c r="F43" s="22" t="s">
        <v>7</v>
      </c>
      <c r="G43" s="22" t="s">
        <v>746</v>
      </c>
      <c r="H43" s="22" t="s">
        <v>66</v>
      </c>
      <c r="I43" s="113">
        <v>43555</v>
      </c>
      <c r="J43" s="22" t="s">
        <v>758</v>
      </c>
      <c r="K43" s="22" t="s">
        <v>757</v>
      </c>
      <c r="L43" s="22" t="s">
        <v>757</v>
      </c>
      <c r="M43" s="22" t="s">
        <v>757</v>
      </c>
      <c r="N43" s="22" t="s">
        <v>757</v>
      </c>
      <c r="O43" s="22" t="s">
        <v>757</v>
      </c>
      <c r="P43" s="22" t="s">
        <v>758</v>
      </c>
      <c r="Q43" s="22" t="s">
        <v>757</v>
      </c>
      <c r="R43" s="22" t="s">
        <v>758</v>
      </c>
      <c r="AN43" s="22" t="s">
        <v>756</v>
      </c>
      <c r="AO43" s="22" t="s">
        <v>939</v>
      </c>
      <c r="AP43" s="22">
        <v>51</v>
      </c>
      <c r="AQ43" s="113">
        <v>43585</v>
      </c>
      <c r="AR43" s="74" t="s">
        <v>799</v>
      </c>
      <c r="AS43" s="30" t="s">
        <v>757</v>
      </c>
      <c r="AT43" s="30" t="s">
        <v>757</v>
      </c>
      <c r="AU43" s="30" t="s">
        <v>758</v>
      </c>
      <c r="AV43" s="30" t="s">
        <v>758</v>
      </c>
      <c r="AW43" s="22" t="s">
        <v>792</v>
      </c>
      <c r="AX43" s="83"/>
      <c r="AY43" s="80"/>
      <c r="AZ43" s="32"/>
      <c r="BC43" s="33"/>
    </row>
    <row r="44" spans="1:55" s="22" customFormat="1" ht="15.95" customHeight="1">
      <c r="A44" s="21" t="s">
        <v>577</v>
      </c>
      <c r="B44" s="22" t="s">
        <v>569</v>
      </c>
      <c r="C44" s="23" t="s">
        <v>614</v>
      </c>
      <c r="D44" s="20" t="s">
        <v>615</v>
      </c>
      <c r="E44" s="20" t="s">
        <v>616</v>
      </c>
      <c r="F44" s="22" t="s">
        <v>7</v>
      </c>
      <c r="G44" s="22" t="s">
        <v>746</v>
      </c>
      <c r="H44" s="22" t="s">
        <v>66</v>
      </c>
      <c r="I44" s="113">
        <v>43555</v>
      </c>
      <c r="J44" s="22" t="s">
        <v>758</v>
      </c>
      <c r="K44" s="22" t="s">
        <v>758</v>
      </c>
      <c r="L44" s="22" t="s">
        <v>758</v>
      </c>
      <c r="M44" s="22" t="s">
        <v>758</v>
      </c>
      <c r="N44" s="22" t="s">
        <v>758</v>
      </c>
      <c r="O44" s="22" t="s">
        <v>758</v>
      </c>
      <c r="P44" s="22" t="s">
        <v>757</v>
      </c>
      <c r="Q44" s="22" t="s">
        <v>758</v>
      </c>
      <c r="R44" s="22" t="s">
        <v>757</v>
      </c>
      <c r="AN44" s="22" t="s">
        <v>756</v>
      </c>
      <c r="AO44" s="22" t="s">
        <v>939</v>
      </c>
      <c r="AP44" s="22">
        <v>51</v>
      </c>
      <c r="AQ44" s="113">
        <v>43585</v>
      </c>
      <c r="AR44" s="74" t="s">
        <v>799</v>
      </c>
      <c r="AS44" s="30" t="s">
        <v>757</v>
      </c>
      <c r="AT44" s="30" t="s">
        <v>757</v>
      </c>
      <c r="AU44" s="30" t="s">
        <v>758</v>
      </c>
      <c r="AV44" s="30" t="s">
        <v>758</v>
      </c>
      <c r="AW44" s="22" t="s">
        <v>792</v>
      </c>
      <c r="AX44" s="83"/>
      <c r="AY44" s="80"/>
      <c r="AZ44" s="32"/>
      <c r="BC44" s="33"/>
    </row>
    <row r="45" spans="1:55" s="22" customFormat="1" ht="15.95" customHeight="1">
      <c r="A45" s="21" t="s">
        <v>577</v>
      </c>
      <c r="B45" s="22" t="s">
        <v>569</v>
      </c>
      <c r="C45" s="23" t="s">
        <v>617</v>
      </c>
      <c r="D45" s="20" t="s">
        <v>618</v>
      </c>
      <c r="E45" s="20" t="s">
        <v>619</v>
      </c>
      <c r="F45" s="22" t="s">
        <v>7</v>
      </c>
      <c r="G45" s="22" t="s">
        <v>746</v>
      </c>
      <c r="H45" s="22" t="s">
        <v>66</v>
      </c>
      <c r="I45" s="113">
        <v>43555</v>
      </c>
      <c r="J45" s="22" t="s">
        <v>757</v>
      </c>
      <c r="K45" s="22" t="s">
        <v>758</v>
      </c>
      <c r="L45" s="22" t="s">
        <v>758</v>
      </c>
      <c r="M45" s="22" t="s">
        <v>758</v>
      </c>
      <c r="N45" s="22" t="s">
        <v>758</v>
      </c>
      <c r="O45" s="22" t="s">
        <v>758</v>
      </c>
      <c r="P45" s="22" t="s">
        <v>757</v>
      </c>
      <c r="Q45" s="22" t="s">
        <v>758</v>
      </c>
      <c r="R45" s="22" t="s">
        <v>758</v>
      </c>
      <c r="AN45" s="22" t="s">
        <v>756</v>
      </c>
      <c r="AO45" s="22" t="s">
        <v>939</v>
      </c>
      <c r="AP45" s="22">
        <v>51</v>
      </c>
      <c r="AQ45" s="113">
        <v>43585</v>
      </c>
      <c r="AR45" s="22" t="s">
        <v>759</v>
      </c>
      <c r="AS45" s="30" t="s">
        <v>757</v>
      </c>
      <c r="AT45" s="30" t="s">
        <v>757</v>
      </c>
      <c r="AU45" s="30" t="s">
        <v>758</v>
      </c>
      <c r="AV45" s="30" t="s">
        <v>758</v>
      </c>
      <c r="AW45" s="22" t="s">
        <v>792</v>
      </c>
      <c r="AX45" s="83"/>
      <c r="AY45" s="80"/>
      <c r="AZ45" s="32"/>
      <c r="BC45" s="33"/>
    </row>
    <row r="46" spans="1:55" s="22" customFormat="1" ht="15.95" customHeight="1">
      <c r="A46" s="21" t="s">
        <v>577</v>
      </c>
      <c r="B46" s="22" t="s">
        <v>569</v>
      </c>
      <c r="C46" s="23" t="s">
        <v>620</v>
      </c>
      <c r="D46" s="20" t="s">
        <v>621</v>
      </c>
      <c r="E46" s="20" t="s">
        <v>622</v>
      </c>
      <c r="F46" s="22" t="s">
        <v>7</v>
      </c>
      <c r="G46" s="22" t="s">
        <v>746</v>
      </c>
      <c r="H46" s="22" t="s">
        <v>66</v>
      </c>
      <c r="I46" s="113">
        <v>43555</v>
      </c>
      <c r="J46" s="22" t="s">
        <v>757</v>
      </c>
      <c r="K46" s="22" t="s">
        <v>758</v>
      </c>
      <c r="L46" s="22" t="s">
        <v>758</v>
      </c>
      <c r="M46" s="22" t="s">
        <v>758</v>
      </c>
      <c r="N46" s="22" t="s">
        <v>758</v>
      </c>
      <c r="O46" s="22" t="s">
        <v>758</v>
      </c>
      <c r="P46" s="22" t="s">
        <v>758</v>
      </c>
      <c r="Q46" s="22" t="s">
        <v>758</v>
      </c>
      <c r="R46" s="22" t="s">
        <v>758</v>
      </c>
      <c r="AN46" s="22" t="s">
        <v>756</v>
      </c>
      <c r="AO46" s="22" t="s">
        <v>939</v>
      </c>
      <c r="AP46" s="22">
        <v>51</v>
      </c>
      <c r="AQ46" s="113">
        <v>43585</v>
      </c>
      <c r="AR46" s="22" t="s">
        <v>759</v>
      </c>
      <c r="AS46" s="30" t="s">
        <v>757</v>
      </c>
      <c r="AT46" s="30" t="s">
        <v>757</v>
      </c>
      <c r="AU46" s="30" t="s">
        <v>758</v>
      </c>
      <c r="AV46" s="30" t="s">
        <v>758</v>
      </c>
      <c r="AW46" s="22" t="s">
        <v>792</v>
      </c>
      <c r="AX46" s="83"/>
      <c r="AY46" s="80"/>
      <c r="AZ46" s="32"/>
      <c r="BC46" s="33"/>
    </row>
    <row r="47" spans="1:55" s="22" customFormat="1" ht="15.95" customHeight="1">
      <c r="A47" s="21" t="s">
        <v>577</v>
      </c>
      <c r="B47" s="22" t="s">
        <v>569</v>
      </c>
      <c r="C47" s="23" t="s">
        <v>623</v>
      </c>
      <c r="D47" s="20" t="s">
        <v>624</v>
      </c>
      <c r="E47" s="20" t="s">
        <v>719</v>
      </c>
      <c r="F47" s="22" t="s">
        <v>7</v>
      </c>
      <c r="G47" s="22" t="s">
        <v>746</v>
      </c>
      <c r="H47" s="22" t="s">
        <v>66</v>
      </c>
      <c r="I47" s="113">
        <v>43555</v>
      </c>
      <c r="J47" s="22" t="s">
        <v>759</v>
      </c>
      <c r="K47" s="22" t="s">
        <v>759</v>
      </c>
      <c r="L47" s="22" t="s">
        <v>759</v>
      </c>
      <c r="M47" s="22" t="s">
        <v>759</v>
      </c>
      <c r="N47" s="22" t="s">
        <v>759</v>
      </c>
      <c r="O47" s="22" t="s">
        <v>759</v>
      </c>
      <c r="P47" s="22" t="s">
        <v>759</v>
      </c>
      <c r="Q47" s="22" t="s">
        <v>759</v>
      </c>
      <c r="R47" s="22" t="s">
        <v>759</v>
      </c>
      <c r="AQ47" s="113"/>
      <c r="AS47" s="30" t="s">
        <v>758</v>
      </c>
      <c r="AT47" s="30" t="s">
        <v>758</v>
      </c>
      <c r="AU47" s="30" t="s">
        <v>758</v>
      </c>
      <c r="AV47" s="30" t="s">
        <v>758</v>
      </c>
      <c r="AX47" s="83"/>
      <c r="AY47" s="80"/>
      <c r="AZ47" s="32"/>
      <c r="BC47" s="33"/>
    </row>
    <row r="48" spans="1:55" s="22" customFormat="1" ht="15.95" customHeight="1">
      <c r="A48" s="21" t="s">
        <v>577</v>
      </c>
      <c r="B48" s="22" t="s">
        <v>569</v>
      </c>
      <c r="C48" s="23" t="s">
        <v>625</v>
      </c>
      <c r="D48" s="20" t="s">
        <v>626</v>
      </c>
      <c r="E48" s="20" t="s">
        <v>627</v>
      </c>
      <c r="F48" s="22" t="s">
        <v>682</v>
      </c>
      <c r="G48" s="22" t="s">
        <v>732</v>
      </c>
      <c r="H48" s="22" t="s">
        <v>66</v>
      </c>
      <c r="I48" s="113">
        <v>43555</v>
      </c>
      <c r="J48" s="113">
        <v>32964</v>
      </c>
      <c r="K48" s="113">
        <v>38891</v>
      </c>
      <c r="L48" s="113"/>
      <c r="M48" s="113">
        <v>39979</v>
      </c>
      <c r="N48" s="113">
        <v>40654</v>
      </c>
      <c r="O48" s="113">
        <v>43511</v>
      </c>
      <c r="P48" s="113">
        <v>41759</v>
      </c>
      <c r="Q48" s="113">
        <v>42572</v>
      </c>
      <c r="R48" s="113">
        <v>43553</v>
      </c>
      <c r="S48" s="24"/>
      <c r="T48" s="24"/>
      <c r="U48" s="24"/>
      <c r="V48" s="24"/>
      <c r="W48" s="24"/>
      <c r="X48" s="24"/>
      <c r="Y48" s="24"/>
      <c r="Z48" s="24"/>
      <c r="AA48" s="24"/>
      <c r="AB48" s="24"/>
      <c r="AC48" s="24"/>
      <c r="AD48" s="24"/>
      <c r="AE48" s="24"/>
      <c r="AF48" s="24"/>
      <c r="AG48" s="24"/>
      <c r="AH48" s="24"/>
      <c r="AI48" s="24"/>
      <c r="AJ48" s="24"/>
      <c r="AK48" s="24"/>
      <c r="AL48" s="24"/>
      <c r="AM48" s="24"/>
      <c r="AN48" s="22" t="s">
        <v>756</v>
      </c>
      <c r="AO48" s="22" t="s">
        <v>939</v>
      </c>
      <c r="AP48" s="22">
        <v>51</v>
      </c>
      <c r="AQ48" s="113">
        <v>43585</v>
      </c>
      <c r="AR48" s="22" t="s">
        <v>759</v>
      </c>
      <c r="AS48" s="30" t="s">
        <v>757</v>
      </c>
      <c r="AT48" s="30" t="s">
        <v>757</v>
      </c>
      <c r="AU48" s="30" t="s">
        <v>758</v>
      </c>
      <c r="AV48" s="30" t="s">
        <v>758</v>
      </c>
      <c r="AW48" s="22" t="s">
        <v>792</v>
      </c>
      <c r="AX48" s="83"/>
      <c r="AY48" s="80"/>
      <c r="AZ48" s="32"/>
      <c r="BC48" s="33"/>
    </row>
    <row r="49" spans="1:68" s="22" customFormat="1" ht="15.95" customHeight="1">
      <c r="A49" s="21" t="s">
        <v>577</v>
      </c>
      <c r="B49" s="22" t="s">
        <v>569</v>
      </c>
      <c r="C49" s="23" t="s">
        <v>628</v>
      </c>
      <c r="D49" s="20" t="s">
        <v>629</v>
      </c>
      <c r="E49" s="20" t="s">
        <v>630</v>
      </c>
      <c r="F49" s="22" t="s">
        <v>682</v>
      </c>
      <c r="G49" s="22" t="s">
        <v>733</v>
      </c>
      <c r="H49" s="22" t="s">
        <v>66</v>
      </c>
      <c r="I49" s="113">
        <v>43555</v>
      </c>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Q49" s="113"/>
      <c r="AS49" s="30" t="s">
        <v>758</v>
      </c>
      <c r="AT49" s="30" t="s">
        <v>758</v>
      </c>
      <c r="AU49" s="30" t="s">
        <v>758</v>
      </c>
      <c r="AV49" s="30" t="s">
        <v>758</v>
      </c>
      <c r="AX49" s="83"/>
      <c r="AY49" s="80"/>
      <c r="AZ49" s="32"/>
      <c r="BC49" s="33"/>
    </row>
    <row r="50" spans="1:68" s="22" customFormat="1" ht="15.95" customHeight="1">
      <c r="A50" s="21" t="s">
        <v>577</v>
      </c>
      <c r="B50" s="22" t="s">
        <v>569</v>
      </c>
      <c r="C50" s="23" t="s">
        <v>631</v>
      </c>
      <c r="D50" s="20" t="s">
        <v>632</v>
      </c>
      <c r="E50" s="20" t="s">
        <v>720</v>
      </c>
      <c r="F50" s="22" t="s">
        <v>5</v>
      </c>
      <c r="G50" s="22" t="s">
        <v>683</v>
      </c>
      <c r="H50" s="22" t="s">
        <v>66</v>
      </c>
      <c r="I50" s="113">
        <v>43555</v>
      </c>
      <c r="J50" s="22">
        <v>6</v>
      </c>
      <c r="K50" s="22">
        <v>1</v>
      </c>
      <c r="M50" s="22">
        <v>6</v>
      </c>
      <c r="P50" s="22">
        <v>1</v>
      </c>
      <c r="Q50" s="22">
        <v>7</v>
      </c>
      <c r="R50" s="22">
        <v>1</v>
      </c>
      <c r="AN50" s="22" t="s">
        <v>756</v>
      </c>
      <c r="AO50" s="22" t="s">
        <v>939</v>
      </c>
      <c r="AP50" s="22">
        <v>51</v>
      </c>
      <c r="AQ50" s="113">
        <v>43585</v>
      </c>
      <c r="AR50" s="22" t="s">
        <v>759</v>
      </c>
      <c r="AS50" s="30" t="s">
        <v>757</v>
      </c>
      <c r="AT50" s="30" t="s">
        <v>757</v>
      </c>
      <c r="AU50" s="30" t="s">
        <v>758</v>
      </c>
      <c r="AV50" s="30" t="s">
        <v>758</v>
      </c>
      <c r="AW50" s="22" t="s">
        <v>792</v>
      </c>
      <c r="AX50" s="83"/>
      <c r="AY50" s="80"/>
      <c r="AZ50" s="32"/>
      <c r="BC50" s="33"/>
    </row>
    <row r="51" spans="1:68" s="22" customFormat="1" ht="15.95" customHeight="1">
      <c r="A51" s="21" t="s">
        <v>577</v>
      </c>
      <c r="B51" s="22" t="s">
        <v>569</v>
      </c>
      <c r="C51" s="23" t="s">
        <v>633</v>
      </c>
      <c r="D51" s="20" t="s">
        <v>634</v>
      </c>
      <c r="E51" s="20" t="s">
        <v>635</v>
      </c>
      <c r="F51" s="22" t="s">
        <v>5</v>
      </c>
      <c r="G51" s="22" t="s">
        <v>579</v>
      </c>
      <c r="H51" s="22" t="s">
        <v>66</v>
      </c>
      <c r="I51" s="113">
        <v>43555</v>
      </c>
      <c r="J51" s="22">
        <v>29</v>
      </c>
      <c r="P51" s="22">
        <v>2500</v>
      </c>
      <c r="AN51" s="22" t="s">
        <v>756</v>
      </c>
      <c r="AO51" s="22" t="s">
        <v>939</v>
      </c>
      <c r="AP51" s="22" t="s">
        <v>945</v>
      </c>
      <c r="AQ51" s="113">
        <v>43585</v>
      </c>
      <c r="AR51" s="22" t="s">
        <v>759</v>
      </c>
      <c r="AS51" s="30" t="s">
        <v>757</v>
      </c>
      <c r="AT51" s="30" t="s">
        <v>757</v>
      </c>
      <c r="AU51" s="30" t="s">
        <v>758</v>
      </c>
      <c r="AV51" s="30" t="s">
        <v>758</v>
      </c>
      <c r="AW51" s="22" t="s">
        <v>763</v>
      </c>
      <c r="AX51" s="83"/>
      <c r="AY51" s="80"/>
      <c r="AZ51" s="32"/>
      <c r="BC51" s="33"/>
    </row>
    <row r="52" spans="1:68" s="22" customFormat="1" ht="15.95" customHeight="1">
      <c r="A52" s="21" t="s">
        <v>577</v>
      </c>
      <c r="B52" s="22" t="s">
        <v>570</v>
      </c>
      <c r="C52" s="23" t="s">
        <v>636</v>
      </c>
      <c r="D52" s="20" t="s">
        <v>637</v>
      </c>
      <c r="E52" s="20" t="s">
        <v>637</v>
      </c>
      <c r="F52" s="22" t="s">
        <v>7</v>
      </c>
      <c r="G52" s="22" t="s">
        <v>746</v>
      </c>
      <c r="H52" s="22" t="s">
        <v>66</v>
      </c>
      <c r="I52" s="113">
        <v>43555</v>
      </c>
      <c r="J52" s="22" t="s">
        <v>757</v>
      </c>
      <c r="K52" s="22" t="s">
        <v>757</v>
      </c>
      <c r="L52" s="22" t="s">
        <v>758</v>
      </c>
      <c r="M52" s="22" t="s">
        <v>757</v>
      </c>
      <c r="N52" s="22" t="s">
        <v>758</v>
      </c>
      <c r="O52" s="22" t="s">
        <v>757</v>
      </c>
      <c r="P52" s="22" t="s">
        <v>757</v>
      </c>
      <c r="Q52" s="22" t="s">
        <v>758</v>
      </c>
      <c r="R52" s="22" t="s">
        <v>757</v>
      </c>
      <c r="AN52" s="22" t="s">
        <v>788</v>
      </c>
      <c r="AO52" s="22" t="s">
        <v>786</v>
      </c>
      <c r="AP52" s="22" t="s">
        <v>759</v>
      </c>
      <c r="AQ52" s="113">
        <v>43136</v>
      </c>
      <c r="AR52" s="22" t="s">
        <v>759</v>
      </c>
      <c r="AS52" s="30" t="s">
        <v>758</v>
      </c>
      <c r="AT52" s="30" t="s">
        <v>758</v>
      </c>
      <c r="AU52" s="30" t="s">
        <v>758</v>
      </c>
      <c r="AV52" s="30" t="s">
        <v>757</v>
      </c>
      <c r="AW52" s="22" t="s">
        <v>790</v>
      </c>
      <c r="AX52" s="83"/>
      <c r="AY52" s="80"/>
      <c r="AZ52" s="32"/>
      <c r="BC52" s="33"/>
    </row>
    <row r="53" spans="1:68" s="22" customFormat="1" ht="15.95" customHeight="1">
      <c r="A53" s="21" t="s">
        <v>577</v>
      </c>
      <c r="B53" s="22" t="s">
        <v>570</v>
      </c>
      <c r="C53" s="23" t="s">
        <v>638</v>
      </c>
      <c r="D53" s="20" t="s">
        <v>639</v>
      </c>
      <c r="E53" s="20" t="s">
        <v>639</v>
      </c>
      <c r="F53" s="22" t="s">
        <v>7</v>
      </c>
      <c r="G53" s="22" t="s">
        <v>746</v>
      </c>
      <c r="H53" s="22" t="s">
        <v>66</v>
      </c>
      <c r="I53" s="113">
        <v>43555</v>
      </c>
      <c r="J53" s="22" t="s">
        <v>757</v>
      </c>
      <c r="K53" s="22" t="s">
        <v>757</v>
      </c>
      <c r="L53" s="22" t="s">
        <v>757</v>
      </c>
      <c r="M53" s="22" t="s">
        <v>757</v>
      </c>
      <c r="N53" s="22" t="s">
        <v>757</v>
      </c>
      <c r="O53" s="22" t="s">
        <v>757</v>
      </c>
      <c r="P53" s="22" t="s">
        <v>757</v>
      </c>
      <c r="Q53" s="22" t="s">
        <v>757</v>
      </c>
      <c r="R53" s="22" t="s">
        <v>757</v>
      </c>
      <c r="AN53" s="22" t="s">
        <v>756</v>
      </c>
      <c r="AO53" s="22" t="s">
        <v>939</v>
      </c>
      <c r="AP53" s="22">
        <v>33</v>
      </c>
      <c r="AQ53" s="113">
        <v>43585</v>
      </c>
      <c r="AR53" s="22" t="s">
        <v>759</v>
      </c>
      <c r="AS53" s="30" t="s">
        <v>757</v>
      </c>
      <c r="AT53" s="30" t="s">
        <v>757</v>
      </c>
      <c r="AU53" s="30" t="s">
        <v>758</v>
      </c>
      <c r="AV53" s="30" t="s">
        <v>758</v>
      </c>
      <c r="AW53" s="22" t="s">
        <v>808</v>
      </c>
      <c r="AX53" s="83"/>
      <c r="AY53" s="80"/>
      <c r="AZ53" s="32"/>
      <c r="BC53" s="33"/>
    </row>
    <row r="54" spans="1:68" s="22" customFormat="1" ht="15.95" customHeight="1">
      <c r="A54" s="21" t="s">
        <v>577</v>
      </c>
      <c r="B54" s="22" t="s">
        <v>570</v>
      </c>
      <c r="C54" s="23" t="s">
        <v>640</v>
      </c>
      <c r="D54" s="20" t="s">
        <v>641</v>
      </c>
      <c r="E54" s="20" t="s">
        <v>642</v>
      </c>
      <c r="F54" s="22" t="s">
        <v>7</v>
      </c>
      <c r="G54" s="22" t="s">
        <v>746</v>
      </c>
      <c r="H54" s="22" t="s">
        <v>66</v>
      </c>
      <c r="I54" s="113">
        <v>43555</v>
      </c>
      <c r="J54" s="22" t="s">
        <v>757</v>
      </c>
      <c r="K54" s="22" t="s">
        <v>758</v>
      </c>
      <c r="L54" s="22" t="s">
        <v>758</v>
      </c>
      <c r="M54" s="22" t="s">
        <v>758</v>
      </c>
      <c r="N54" s="22" t="s">
        <v>758</v>
      </c>
      <c r="O54" s="22" t="s">
        <v>758</v>
      </c>
      <c r="P54" s="22" t="s">
        <v>758</v>
      </c>
      <c r="Q54" s="22" t="s">
        <v>758</v>
      </c>
      <c r="R54" s="22" t="s">
        <v>757</v>
      </c>
      <c r="AN54" s="22" t="s">
        <v>756</v>
      </c>
      <c r="AO54" s="22" t="s">
        <v>939</v>
      </c>
      <c r="AP54" s="22">
        <v>57</v>
      </c>
      <c r="AQ54" s="113">
        <v>43585</v>
      </c>
      <c r="AR54" s="22" t="s">
        <v>759</v>
      </c>
      <c r="AS54" s="30" t="s">
        <v>757</v>
      </c>
      <c r="AT54" s="30" t="s">
        <v>757</v>
      </c>
      <c r="AU54" s="30" t="s">
        <v>758</v>
      </c>
      <c r="AV54" s="30" t="s">
        <v>758</v>
      </c>
      <c r="AW54" s="22" t="s">
        <v>795</v>
      </c>
      <c r="AX54" s="83"/>
      <c r="AY54" s="80"/>
      <c r="AZ54" s="32"/>
      <c r="BC54" s="33"/>
    </row>
    <row r="55" spans="1:68" s="22" customFormat="1" ht="15.95" customHeight="1">
      <c r="A55" s="21" t="s">
        <v>577</v>
      </c>
      <c r="B55" s="22" t="s">
        <v>570</v>
      </c>
      <c r="C55" s="23" t="s">
        <v>643</v>
      </c>
      <c r="D55" s="20" t="s">
        <v>644</v>
      </c>
      <c r="E55" s="20" t="s">
        <v>645</v>
      </c>
      <c r="F55" s="22" t="s">
        <v>7</v>
      </c>
      <c r="G55" s="22" t="s">
        <v>746</v>
      </c>
      <c r="H55" s="22" t="s">
        <v>66</v>
      </c>
      <c r="I55" s="113">
        <v>43555</v>
      </c>
      <c r="J55" s="22" t="s">
        <v>758</v>
      </c>
      <c r="K55" s="22" t="s">
        <v>757</v>
      </c>
      <c r="L55" s="22" t="s">
        <v>758</v>
      </c>
      <c r="M55" s="22" t="s">
        <v>758</v>
      </c>
      <c r="N55" s="22" t="s">
        <v>758</v>
      </c>
      <c r="O55" s="22" t="s">
        <v>758</v>
      </c>
      <c r="P55" s="22" t="s">
        <v>758</v>
      </c>
      <c r="Q55" s="22" t="s">
        <v>758</v>
      </c>
      <c r="R55" s="22" t="s">
        <v>758</v>
      </c>
      <c r="AN55" s="22" t="s">
        <v>756</v>
      </c>
      <c r="AO55" s="22" t="s">
        <v>939</v>
      </c>
      <c r="AP55" s="22">
        <v>57</v>
      </c>
      <c r="AQ55" s="113">
        <v>43585</v>
      </c>
      <c r="AR55" s="22" t="s">
        <v>759</v>
      </c>
      <c r="AS55" s="30" t="s">
        <v>757</v>
      </c>
      <c r="AT55" s="30" t="s">
        <v>757</v>
      </c>
      <c r="AU55" s="30" t="s">
        <v>758</v>
      </c>
      <c r="AV55" s="30" t="s">
        <v>758</v>
      </c>
      <c r="AW55" s="22" t="s">
        <v>795</v>
      </c>
      <c r="AX55" s="83"/>
      <c r="AY55" s="80"/>
      <c r="AZ55" s="32"/>
      <c r="BC55" s="33"/>
    </row>
    <row r="56" spans="1:68" s="22" customFormat="1" ht="15.95" customHeight="1">
      <c r="A56" s="21" t="s">
        <v>577</v>
      </c>
      <c r="B56" s="22" t="s">
        <v>570</v>
      </c>
      <c r="C56" s="23" t="s">
        <v>646</v>
      </c>
      <c r="D56" s="20" t="s">
        <v>647</v>
      </c>
      <c r="E56" s="20" t="s">
        <v>647</v>
      </c>
      <c r="F56" s="22" t="s">
        <v>5</v>
      </c>
      <c r="G56" s="22" t="s">
        <v>684</v>
      </c>
      <c r="H56" s="22" t="s">
        <v>66</v>
      </c>
      <c r="I56" s="113">
        <v>43555</v>
      </c>
      <c r="AQ56" s="113"/>
      <c r="AS56" s="30" t="s">
        <v>758</v>
      </c>
      <c r="AT56" s="30" t="s">
        <v>758</v>
      </c>
      <c r="AU56" s="30" t="s">
        <v>758</v>
      </c>
      <c r="AV56" s="30" t="s">
        <v>758</v>
      </c>
      <c r="AX56" s="83"/>
      <c r="AY56" s="80"/>
      <c r="AZ56" s="32"/>
      <c r="BC56" s="33"/>
    </row>
    <row r="57" spans="1:68" s="22" customFormat="1" ht="15.95" customHeight="1">
      <c r="A57" s="21" t="s">
        <v>577</v>
      </c>
      <c r="B57" s="22" t="s">
        <v>570</v>
      </c>
      <c r="C57" s="23" t="s">
        <v>648</v>
      </c>
      <c r="D57" s="20" t="s">
        <v>649</v>
      </c>
      <c r="E57" s="20" t="s">
        <v>650</v>
      </c>
      <c r="F57" s="22" t="s">
        <v>5</v>
      </c>
      <c r="G57" s="22" t="s">
        <v>580</v>
      </c>
      <c r="H57" s="22" t="s">
        <v>66</v>
      </c>
      <c r="I57" s="113">
        <v>43555</v>
      </c>
      <c r="J57" s="22">
        <v>4</v>
      </c>
      <c r="K57" s="22">
        <v>4</v>
      </c>
      <c r="L57" s="22">
        <v>3</v>
      </c>
      <c r="M57" s="22">
        <v>4</v>
      </c>
      <c r="N57" s="22">
        <v>2</v>
      </c>
      <c r="O57" s="22">
        <v>0</v>
      </c>
      <c r="P57" s="22">
        <v>4</v>
      </c>
      <c r="Q57" s="22">
        <v>3</v>
      </c>
      <c r="R57" s="22">
        <v>0</v>
      </c>
      <c r="AN57" s="22" t="s">
        <v>755</v>
      </c>
      <c r="AO57" s="22" t="s">
        <v>938</v>
      </c>
      <c r="AP57" s="22">
        <v>52</v>
      </c>
      <c r="AQ57" s="113">
        <v>44011</v>
      </c>
      <c r="AR57" s="22" t="s">
        <v>759</v>
      </c>
      <c r="AS57" s="30" t="s">
        <v>757</v>
      </c>
      <c r="AT57" s="30" t="s">
        <v>757</v>
      </c>
      <c r="AU57" s="30" t="s">
        <v>758</v>
      </c>
      <c r="AV57" s="30" t="s">
        <v>758</v>
      </c>
      <c r="AW57" s="22" t="s">
        <v>801</v>
      </c>
      <c r="AX57" s="83"/>
      <c r="AY57" s="80"/>
      <c r="AZ57" s="32"/>
      <c r="BC57" s="33"/>
    </row>
    <row r="58" spans="1:68" s="22" customFormat="1" ht="15.95" customHeight="1">
      <c r="A58" s="21" t="s">
        <v>577</v>
      </c>
      <c r="B58" s="22" t="s">
        <v>570</v>
      </c>
      <c r="C58" s="23" t="s">
        <v>651</v>
      </c>
      <c r="D58" s="20" t="s">
        <v>652</v>
      </c>
      <c r="E58" s="20" t="s">
        <v>721</v>
      </c>
      <c r="F58" s="22" t="s">
        <v>5</v>
      </c>
      <c r="G58" s="22" t="s">
        <v>580</v>
      </c>
      <c r="H58" s="22" t="s">
        <v>66</v>
      </c>
      <c r="I58" s="113">
        <v>43555</v>
      </c>
      <c r="J58" s="22">
        <v>4</v>
      </c>
      <c r="K58" s="22">
        <v>4</v>
      </c>
      <c r="L58" s="22">
        <v>3</v>
      </c>
      <c r="M58" s="22">
        <v>4</v>
      </c>
      <c r="N58" s="22">
        <v>4</v>
      </c>
      <c r="O58" s="22">
        <v>0</v>
      </c>
      <c r="P58" s="22">
        <v>4</v>
      </c>
      <c r="Q58" s="22">
        <v>4</v>
      </c>
      <c r="R58" s="22">
        <v>0</v>
      </c>
      <c r="AN58" s="22" t="s">
        <v>755</v>
      </c>
      <c r="AO58" s="22" t="s">
        <v>938</v>
      </c>
      <c r="AP58" s="22">
        <v>52</v>
      </c>
      <c r="AQ58" s="113">
        <v>44011</v>
      </c>
      <c r="AR58" s="22" t="s">
        <v>759</v>
      </c>
      <c r="AS58" s="30" t="s">
        <v>757</v>
      </c>
      <c r="AT58" s="30" t="s">
        <v>757</v>
      </c>
      <c r="AU58" s="30" t="s">
        <v>758</v>
      </c>
      <c r="AV58" s="30" t="s">
        <v>758</v>
      </c>
      <c r="AW58" s="22" t="s">
        <v>801</v>
      </c>
      <c r="AX58" s="83"/>
      <c r="AY58" s="80"/>
      <c r="AZ58" s="32"/>
      <c r="BC58" s="33"/>
    </row>
    <row r="59" spans="1:68" s="22" customFormat="1" ht="15.95" customHeight="1">
      <c r="A59" s="21" t="s">
        <v>577</v>
      </c>
      <c r="B59" s="22" t="s">
        <v>571</v>
      </c>
      <c r="C59" s="23" t="s">
        <v>653</v>
      </c>
      <c r="D59" s="20" t="s">
        <v>654</v>
      </c>
      <c r="E59" s="20" t="s">
        <v>655</v>
      </c>
      <c r="F59" s="22" t="s">
        <v>7</v>
      </c>
      <c r="G59" s="22" t="s">
        <v>746</v>
      </c>
      <c r="H59" s="22" t="s">
        <v>66</v>
      </c>
      <c r="I59" s="113">
        <v>43555</v>
      </c>
      <c r="J59" s="22" t="s">
        <v>758</v>
      </c>
      <c r="K59" s="22" t="s">
        <v>757</v>
      </c>
      <c r="L59" s="22" t="s">
        <v>757</v>
      </c>
      <c r="M59" s="22" t="s">
        <v>757</v>
      </c>
      <c r="N59" s="22" t="s">
        <v>758</v>
      </c>
      <c r="O59" s="22" t="s">
        <v>757</v>
      </c>
      <c r="P59" s="22" t="s">
        <v>758</v>
      </c>
      <c r="Q59" s="22" t="s">
        <v>758</v>
      </c>
      <c r="R59" s="22" t="s">
        <v>758</v>
      </c>
      <c r="AN59" s="22" t="s">
        <v>756</v>
      </c>
      <c r="AO59" s="22" t="s">
        <v>939</v>
      </c>
      <c r="AP59" s="22">
        <v>55</v>
      </c>
      <c r="AQ59" s="113">
        <v>43585</v>
      </c>
      <c r="AR59" s="22" t="s">
        <v>759</v>
      </c>
      <c r="AS59" s="30" t="s">
        <v>757</v>
      </c>
      <c r="AT59" s="30" t="s">
        <v>757</v>
      </c>
      <c r="AU59" s="30" t="s">
        <v>758</v>
      </c>
      <c r="AV59" s="30" t="s">
        <v>758</v>
      </c>
      <c r="AW59" s="22" t="s">
        <v>803</v>
      </c>
      <c r="AX59" s="83"/>
      <c r="AY59" s="80"/>
      <c r="AZ59" s="32"/>
      <c r="BC59" s="33"/>
    </row>
    <row r="60" spans="1:68" s="22" customFormat="1" ht="15.95" customHeight="1">
      <c r="A60" s="21" t="s">
        <v>577</v>
      </c>
      <c r="B60" s="22" t="s">
        <v>571</v>
      </c>
      <c r="C60" s="23" t="s">
        <v>656</v>
      </c>
      <c r="D60" s="20" t="s">
        <v>657</v>
      </c>
      <c r="E60" s="20" t="s">
        <v>658</v>
      </c>
      <c r="F60" s="22" t="s">
        <v>7</v>
      </c>
      <c r="G60" s="22" t="s">
        <v>746</v>
      </c>
      <c r="H60" s="22" t="s">
        <v>66</v>
      </c>
      <c r="I60" s="113">
        <v>43555</v>
      </c>
      <c r="J60" s="22" t="s">
        <v>758</v>
      </c>
      <c r="K60" s="22" t="s">
        <v>757</v>
      </c>
      <c r="L60" s="22" t="s">
        <v>757</v>
      </c>
      <c r="M60" s="22" t="s">
        <v>757</v>
      </c>
      <c r="N60" s="22" t="s">
        <v>758</v>
      </c>
      <c r="O60" s="22" t="s">
        <v>757</v>
      </c>
      <c r="P60" s="22" t="s">
        <v>758</v>
      </c>
      <c r="Q60" s="22" t="s">
        <v>758</v>
      </c>
      <c r="R60" s="22" t="s">
        <v>758</v>
      </c>
      <c r="AN60" s="22" t="s">
        <v>756</v>
      </c>
      <c r="AO60" s="22" t="s">
        <v>939</v>
      </c>
      <c r="AP60" s="22">
        <v>55</v>
      </c>
      <c r="AQ60" s="113">
        <v>43585</v>
      </c>
      <c r="AR60" s="22" t="s">
        <v>759</v>
      </c>
      <c r="AS60" s="30" t="s">
        <v>757</v>
      </c>
      <c r="AT60" s="30" t="s">
        <v>757</v>
      </c>
      <c r="AU60" s="30" t="s">
        <v>758</v>
      </c>
      <c r="AV60" s="30" t="s">
        <v>758</v>
      </c>
      <c r="AW60" s="22" t="s">
        <v>803</v>
      </c>
      <c r="AX60" s="83"/>
      <c r="AY60" s="80"/>
      <c r="AZ60" s="32"/>
      <c r="BC60" s="33"/>
    </row>
    <row r="61" spans="1:68" s="22" customFormat="1" ht="15.95" customHeight="1">
      <c r="A61" s="21" t="s">
        <v>577</v>
      </c>
      <c r="B61" s="22" t="s">
        <v>571</v>
      </c>
      <c r="C61" s="23" t="s">
        <v>659</v>
      </c>
      <c r="D61" s="20" t="s">
        <v>660</v>
      </c>
      <c r="E61" s="20" t="s">
        <v>661</v>
      </c>
      <c r="F61" s="22" t="s">
        <v>7</v>
      </c>
      <c r="G61" s="22" t="s">
        <v>746</v>
      </c>
      <c r="H61" s="22" t="s">
        <v>66</v>
      </c>
      <c r="I61" s="113">
        <v>43555</v>
      </c>
      <c r="J61" s="22" t="s">
        <v>759</v>
      </c>
      <c r="K61" s="22" t="s">
        <v>759</v>
      </c>
      <c r="L61" s="22" t="s">
        <v>759</v>
      </c>
      <c r="M61" s="22" t="s">
        <v>759</v>
      </c>
      <c r="N61" s="22" t="s">
        <v>759</v>
      </c>
      <c r="O61" s="22" t="s">
        <v>759</v>
      </c>
      <c r="P61" s="22" t="s">
        <v>759</v>
      </c>
      <c r="Q61" s="22" t="s">
        <v>759</v>
      </c>
      <c r="R61" s="22" t="s">
        <v>759</v>
      </c>
      <c r="AQ61" s="113"/>
      <c r="AS61" s="30" t="s">
        <v>758</v>
      </c>
      <c r="AT61" s="30" t="s">
        <v>758</v>
      </c>
      <c r="AU61" s="30" t="s">
        <v>758</v>
      </c>
      <c r="AV61" s="30" t="s">
        <v>758</v>
      </c>
      <c r="AX61" s="83"/>
      <c r="AY61" s="80"/>
      <c r="AZ61" s="32"/>
      <c r="BC61" s="33"/>
      <c r="BN61"/>
      <c r="BO61"/>
      <c r="BP61"/>
    </row>
    <row r="62" spans="1:68" s="22" customFormat="1" ht="15.95" customHeight="1">
      <c r="A62" s="21" t="s">
        <v>577</v>
      </c>
      <c r="B62" s="22" t="s">
        <v>571</v>
      </c>
      <c r="C62" s="23" t="s">
        <v>662</v>
      </c>
      <c r="D62" s="20" t="s">
        <v>663</v>
      </c>
      <c r="E62" s="20" t="s">
        <v>664</v>
      </c>
      <c r="F62" s="22" t="s">
        <v>7</v>
      </c>
      <c r="G62" s="22" t="s">
        <v>746</v>
      </c>
      <c r="H62" s="22" t="s">
        <v>66</v>
      </c>
      <c r="I62" s="113">
        <v>43555</v>
      </c>
      <c r="J62" s="22" t="s">
        <v>758</v>
      </c>
      <c r="K62" s="22" t="s">
        <v>757</v>
      </c>
      <c r="L62" s="22" t="s">
        <v>758</v>
      </c>
      <c r="M62" s="22" t="s">
        <v>757</v>
      </c>
      <c r="N62" s="22" t="s">
        <v>757</v>
      </c>
      <c r="O62" s="22" t="s">
        <v>758</v>
      </c>
      <c r="P62" s="22" t="s">
        <v>757</v>
      </c>
      <c r="Q62" s="22" t="s">
        <v>758</v>
      </c>
      <c r="R62" s="22" t="s">
        <v>758</v>
      </c>
      <c r="AN62" s="22" t="s">
        <v>756</v>
      </c>
      <c r="AO62" s="22" t="s">
        <v>939</v>
      </c>
      <c r="AP62" s="22">
        <v>58</v>
      </c>
      <c r="AQ62" s="113">
        <v>43585</v>
      </c>
      <c r="AR62" s="22" t="s">
        <v>759</v>
      </c>
      <c r="AS62" s="30" t="s">
        <v>757</v>
      </c>
      <c r="AT62" s="30" t="s">
        <v>757</v>
      </c>
      <c r="AU62" s="30" t="s">
        <v>758</v>
      </c>
      <c r="AV62" s="30" t="s">
        <v>758</v>
      </c>
      <c r="AW62" s="22" t="s">
        <v>797</v>
      </c>
      <c r="AX62" s="83"/>
      <c r="AY62" s="80"/>
      <c r="AZ62" s="32"/>
      <c r="BC62" s="33"/>
      <c r="BN62"/>
      <c r="BO62"/>
      <c r="BP62"/>
    </row>
  </sheetData>
  <mergeCells count="1">
    <mergeCell ref="BN1:BP1"/>
  </mergeCells>
  <phoneticPr fontId="6" type="noConversion"/>
  <conditionalFormatting sqref="D3">
    <cfRule type="duplicateValues" dxfId="66" priority="50"/>
  </conditionalFormatting>
  <conditionalFormatting sqref="D3">
    <cfRule type="duplicateValues" dxfId="65" priority="51"/>
  </conditionalFormatting>
  <conditionalFormatting sqref="D3">
    <cfRule type="duplicateValues" dxfId="64" priority="47"/>
    <cfRule type="duplicateValues" dxfId="63" priority="49"/>
  </conditionalFormatting>
  <conditionalFormatting sqref="C3">
    <cfRule type="duplicateValues" dxfId="62" priority="44"/>
  </conditionalFormatting>
  <conditionalFormatting sqref="C3">
    <cfRule type="duplicateValues" dxfId="61" priority="45"/>
    <cfRule type="duplicateValues" dxfId="60" priority="46"/>
  </conditionalFormatting>
  <conditionalFormatting sqref="D30:D31">
    <cfRule type="duplicateValues" dxfId="59" priority="42"/>
  </conditionalFormatting>
  <conditionalFormatting sqref="D30:D31">
    <cfRule type="duplicateValues" dxfId="58" priority="43"/>
  </conditionalFormatting>
  <conditionalFormatting sqref="D30:D31">
    <cfRule type="duplicateValues" dxfId="57" priority="39"/>
    <cfRule type="duplicateValues" dxfId="56" priority="41"/>
  </conditionalFormatting>
  <conditionalFormatting sqref="C30">
    <cfRule type="duplicateValues" dxfId="55" priority="37"/>
    <cfRule type="duplicateValues" dxfId="54" priority="38"/>
  </conditionalFormatting>
  <conditionalFormatting sqref="C30">
    <cfRule type="duplicateValues" dxfId="53" priority="36"/>
  </conditionalFormatting>
  <conditionalFormatting sqref="C31">
    <cfRule type="duplicateValues" dxfId="52" priority="34"/>
    <cfRule type="duplicateValues" dxfId="51" priority="35"/>
  </conditionalFormatting>
  <conditionalFormatting sqref="C31">
    <cfRule type="duplicateValues" dxfId="50" priority="33"/>
  </conditionalFormatting>
  <conditionalFormatting sqref="D34">
    <cfRule type="duplicateValues" dxfId="49" priority="23"/>
  </conditionalFormatting>
  <conditionalFormatting sqref="D34">
    <cfRule type="duplicateValues" dxfId="48" priority="24"/>
  </conditionalFormatting>
  <conditionalFormatting sqref="D34">
    <cfRule type="duplicateValues" dxfId="47" priority="20"/>
    <cfRule type="duplicateValues" dxfId="46" priority="22"/>
  </conditionalFormatting>
  <conditionalFormatting sqref="C34">
    <cfRule type="duplicateValues" dxfId="45" priority="17"/>
  </conditionalFormatting>
  <conditionalFormatting sqref="C34">
    <cfRule type="duplicateValues" dxfId="44" priority="18"/>
    <cfRule type="duplicateValues" dxfId="43" priority="19"/>
  </conditionalFormatting>
  <conditionalFormatting sqref="D61:D62">
    <cfRule type="duplicateValues" dxfId="42" priority="15"/>
  </conditionalFormatting>
  <conditionalFormatting sqref="D61:D62">
    <cfRule type="duplicateValues" dxfId="41" priority="16"/>
  </conditionalFormatting>
  <conditionalFormatting sqref="D61:D62">
    <cfRule type="duplicateValues" dxfId="40" priority="12"/>
    <cfRule type="duplicateValues" dxfId="39" priority="14"/>
  </conditionalFormatting>
  <conditionalFormatting sqref="C61">
    <cfRule type="duplicateValues" dxfId="38" priority="10"/>
    <cfRule type="duplicateValues" dxfId="37" priority="11"/>
  </conditionalFormatting>
  <conditionalFormatting sqref="C61">
    <cfRule type="duplicateValues" dxfId="36" priority="9"/>
  </conditionalFormatting>
  <conditionalFormatting sqref="C62">
    <cfRule type="duplicateValues" dxfId="35" priority="7"/>
    <cfRule type="duplicateValues" dxfId="34" priority="8"/>
  </conditionalFormatting>
  <conditionalFormatting sqref="C62">
    <cfRule type="duplicateValues" dxfId="33" priority="6"/>
  </conditionalFormatting>
  <conditionalFormatting sqref="E2:E31">
    <cfRule type="duplicateValues" dxfId="32" priority="448"/>
  </conditionalFormatting>
  <conditionalFormatting sqref="D4:D29 D2">
    <cfRule type="duplicateValues" dxfId="31" priority="460"/>
  </conditionalFormatting>
  <conditionalFormatting sqref="C4:C29 C2">
    <cfRule type="duplicateValues" dxfId="30" priority="463"/>
    <cfRule type="duplicateValues" dxfId="29" priority="464"/>
  </conditionalFormatting>
  <conditionalFormatting sqref="D4:D29 D2">
    <cfRule type="duplicateValues" dxfId="28" priority="469"/>
    <cfRule type="duplicateValues" dxfId="27" priority="470"/>
  </conditionalFormatting>
  <conditionalFormatting sqref="C4:C29 C2">
    <cfRule type="duplicateValues" dxfId="26" priority="478"/>
  </conditionalFormatting>
  <conditionalFormatting sqref="D35:D60 D33">
    <cfRule type="duplicateValues" dxfId="25" priority="503"/>
  </conditionalFormatting>
  <conditionalFormatting sqref="D35:D60">
    <cfRule type="duplicateValues" dxfId="24" priority="506"/>
  </conditionalFormatting>
  <conditionalFormatting sqref="C35:C60 C33">
    <cfRule type="duplicateValues" dxfId="23" priority="508"/>
    <cfRule type="duplicateValues" dxfId="22" priority="509"/>
  </conditionalFormatting>
  <conditionalFormatting sqref="D35:D60 D33">
    <cfRule type="duplicateValues" dxfId="21" priority="514"/>
    <cfRule type="duplicateValues" dxfId="20" priority="515"/>
  </conditionalFormatting>
  <conditionalFormatting sqref="C35:C60 C33">
    <cfRule type="duplicateValues" dxfId="19" priority="520"/>
  </conditionalFormatting>
  <conditionalFormatting sqref="E33:E62">
    <cfRule type="duplicateValues" dxfId="18" priority="3"/>
  </conditionalFormatting>
  <conditionalFormatting sqref="BG5:BG15">
    <cfRule type="containsText" dxfId="17" priority="1" operator="containsText" text="T2">
      <formula>NOT(ISERROR(SEARCH("T2",BG5)))</formula>
    </cfRule>
    <cfRule type="containsText" dxfId="16" priority="2" operator="containsText" text="T1">
      <formula>NOT(ISERROR(SEARCH("T1",BG5)))</formula>
    </cfRule>
  </conditionalFormatting>
  <dataValidations count="7">
    <dataValidation type="list" allowBlank="1" showInputMessage="1" showErrorMessage="1" sqref="J11:AM11 J42:AM42">
      <formula1>"M, F"</formula1>
    </dataValidation>
    <dataValidation type="decimal" operator="greaterThanOrEqual" allowBlank="1" showInputMessage="1" showErrorMessage="1" sqref="J50:AM51 J4:AM9 J25:AM27 J56:AM58 J35:AM40 J19:P20 R19:AM20 Q19">
      <formula1>-99999999</formula1>
    </dataValidation>
    <dataValidation type="date" operator="greaterThanOrEqual" allowBlank="1" showInputMessage="1" showErrorMessage="1" sqref="J48:AM49 K17:AM18 J18">
      <formula1>3654</formula1>
    </dataValidation>
    <dataValidation type="list" allowBlank="1" showInputMessage="1" showErrorMessage="1" sqref="AS33:AV62 AS2:AV31 AY33:AY62 AY2:AY31">
      <formula1>"Yes, No"</formula1>
    </dataValidation>
    <dataValidation type="list" allowBlank="1" showInputMessage="1" showErrorMessage="1" sqref="AZ2:AZ31 AZ33:AZ62">
      <formula1>$BO$4:$BO$14</formula1>
    </dataValidation>
    <dataValidation type="list" allowBlank="1" showInputMessage="1" showErrorMessage="1" sqref="BC33:BC62 BC2:BC31">
      <formula1>"Error accepted, Error not accepted"</formula1>
    </dataValidation>
    <dataValidation type="list" allowBlank="1" showInputMessage="1" showErrorMessage="1" sqref="J2:AM3 J33:AM34 J10:AM10 J43:AM47 J59:AM62 J28:AM31 J41:AM41 J52:AM55 J12:AM16 J21:AM24">
      <formula1>"Yes, No, NA"</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2"/>
  <sheetViews>
    <sheetView zoomScale="80" zoomScaleNormal="80" workbookViewId="0">
      <selection activeCell="D8" sqref="D8"/>
    </sheetView>
  </sheetViews>
  <sheetFormatPr defaultColWidth="10.75" defaultRowHeight="15.95" customHeight="1"/>
  <cols>
    <col min="1" max="1" width="18.25" customWidth="1"/>
    <col min="2" max="2" width="22" customWidth="1"/>
    <col min="4" max="4" width="33.25" customWidth="1"/>
    <col min="5" max="5" width="39" customWidth="1"/>
    <col min="6" max="6" width="18.75" customWidth="1"/>
    <col min="7" max="7" width="21.25" customWidth="1"/>
    <col min="9" max="9" width="16.5" style="114" customWidth="1"/>
    <col min="12" max="12" width="8.375" customWidth="1"/>
    <col min="13" max="18" width="12.5" hidden="1" customWidth="1"/>
    <col min="19" max="29" width="10.75" hidden="1" customWidth="1"/>
    <col min="30" max="30" width="23.375" customWidth="1"/>
    <col min="31" max="31" width="15.25" customWidth="1"/>
    <col min="32" max="32" width="11.75" customWidth="1"/>
    <col min="33" max="33" width="14.75" style="114" customWidth="1"/>
    <col min="34" max="34" width="12" customWidth="1"/>
    <col min="35" max="35" width="10" customWidth="1"/>
    <col min="36" max="36" width="7.25" customWidth="1"/>
    <col min="37" max="37" width="8" customWidth="1"/>
    <col min="38" max="38" width="9.25" customWidth="1"/>
    <col min="39" max="39" width="16.125" customWidth="1"/>
    <col min="40" max="40" width="27.75" customWidth="1"/>
    <col min="41" max="41" width="16.125" style="87" customWidth="1"/>
    <col min="43" max="43" width="30.5" customWidth="1"/>
    <col min="44" max="44" width="25" customWidth="1"/>
    <col min="45" max="45" width="24.5" customWidth="1"/>
    <col min="46" max="46" width="24.75" customWidth="1"/>
    <col min="47" max="47" width="25.75" customWidth="1"/>
    <col min="48" max="54" width="25.25" customWidth="1"/>
    <col min="56" max="56" width="29.25" customWidth="1"/>
  </cols>
  <sheetData>
    <row r="1" spans="1:58" ht="60" customHeight="1">
      <c r="A1" s="35" t="s">
        <v>8</v>
      </c>
      <c r="B1" s="35" t="s">
        <v>0</v>
      </c>
      <c r="C1" s="35" t="s">
        <v>1</v>
      </c>
      <c r="D1" s="35" t="s">
        <v>3</v>
      </c>
      <c r="E1" s="36" t="s">
        <v>2</v>
      </c>
      <c r="F1" s="35" t="s">
        <v>6</v>
      </c>
      <c r="G1" s="35" t="s">
        <v>4</v>
      </c>
      <c r="H1" s="2" t="s">
        <v>9</v>
      </c>
      <c r="I1" s="116" t="s">
        <v>11</v>
      </c>
      <c r="J1" s="35" t="s">
        <v>753</v>
      </c>
      <c r="K1" s="35" t="s">
        <v>754</v>
      </c>
      <c r="L1" s="35" t="s">
        <v>667</v>
      </c>
      <c r="M1" s="35" t="s">
        <v>668</v>
      </c>
      <c r="N1" s="35" t="s">
        <v>669</v>
      </c>
      <c r="O1" s="35" t="s">
        <v>670</v>
      </c>
      <c r="P1" s="35" t="s">
        <v>671</v>
      </c>
      <c r="Q1" s="35" t="s">
        <v>672</v>
      </c>
      <c r="R1" s="35" t="s">
        <v>673</v>
      </c>
      <c r="S1" s="35" t="s">
        <v>674</v>
      </c>
      <c r="T1" s="35" t="s">
        <v>675</v>
      </c>
      <c r="U1" s="35" t="s">
        <v>676</v>
      </c>
      <c r="V1" s="35" t="s">
        <v>677</v>
      </c>
      <c r="W1" s="35" t="s">
        <v>678</v>
      </c>
      <c r="X1" s="35" t="s">
        <v>679</v>
      </c>
      <c r="Y1" s="35" t="s">
        <v>680</v>
      </c>
      <c r="Z1" s="35" t="s">
        <v>706</v>
      </c>
      <c r="AA1" s="35" t="s">
        <v>707</v>
      </c>
      <c r="AB1" s="35" t="s">
        <v>708</v>
      </c>
      <c r="AC1" s="35" t="s">
        <v>709</v>
      </c>
      <c r="AD1" s="26" t="s">
        <v>13</v>
      </c>
      <c r="AE1" s="26" t="s">
        <v>14</v>
      </c>
      <c r="AF1" s="26" t="s">
        <v>15</v>
      </c>
      <c r="AG1" s="107" t="s">
        <v>16</v>
      </c>
      <c r="AH1" s="26" t="s">
        <v>17</v>
      </c>
      <c r="AI1" s="25" t="s">
        <v>18</v>
      </c>
      <c r="AJ1" s="25" t="s">
        <v>19</v>
      </c>
      <c r="AK1" s="25" t="s">
        <v>20</v>
      </c>
      <c r="AL1" s="25" t="s">
        <v>744</v>
      </c>
      <c r="AM1" s="25" t="s">
        <v>666</v>
      </c>
      <c r="AN1" s="75" t="s">
        <v>22</v>
      </c>
      <c r="AO1" s="86" t="s">
        <v>23</v>
      </c>
      <c r="AP1" s="37" t="s">
        <v>24</v>
      </c>
      <c r="AQ1" s="37" t="s">
        <v>25</v>
      </c>
      <c r="AR1" s="37" t="s">
        <v>26</v>
      </c>
      <c r="AS1" s="27" t="s">
        <v>27</v>
      </c>
      <c r="AT1" s="27" t="s">
        <v>28</v>
      </c>
      <c r="AU1" s="27" t="s">
        <v>29</v>
      </c>
      <c r="AV1" s="38" t="s">
        <v>685</v>
      </c>
      <c r="AW1" s="53"/>
      <c r="AX1" s="53"/>
      <c r="AY1" s="55" t="s">
        <v>742</v>
      </c>
      <c r="AZ1" s="55">
        <v>20</v>
      </c>
      <c r="BA1" s="38"/>
      <c r="BB1" s="38"/>
      <c r="BC1" s="103" t="s">
        <v>743</v>
      </c>
      <c r="BD1" s="103"/>
      <c r="BE1" s="103"/>
    </row>
    <row r="2" spans="1:58" ht="15.95" customHeight="1">
      <c r="A2" s="21" t="s">
        <v>577</v>
      </c>
      <c r="B2" s="18" t="s">
        <v>574</v>
      </c>
      <c r="C2" s="39" t="s">
        <v>686</v>
      </c>
      <c r="D2" s="18" t="s">
        <v>687</v>
      </c>
      <c r="E2" s="18" t="s">
        <v>722</v>
      </c>
      <c r="F2" s="18" t="s">
        <v>5</v>
      </c>
      <c r="G2" s="17" t="s">
        <v>578</v>
      </c>
      <c r="H2" s="22" t="s">
        <v>12</v>
      </c>
      <c r="I2" s="113">
        <v>43921</v>
      </c>
      <c r="J2" s="22">
        <v>420041000</v>
      </c>
      <c r="K2" s="22">
        <v>12409000</v>
      </c>
      <c r="L2" s="22"/>
      <c r="M2" s="22"/>
      <c r="N2" s="22"/>
      <c r="O2" s="22"/>
      <c r="P2" s="22"/>
      <c r="Q2" s="22"/>
      <c r="R2" s="22"/>
      <c r="S2" s="22"/>
      <c r="T2" s="22"/>
      <c r="U2" s="22"/>
      <c r="V2" s="22"/>
      <c r="W2" s="22"/>
      <c r="X2" s="22"/>
      <c r="Y2" s="22"/>
      <c r="Z2" s="22"/>
      <c r="AA2" s="22"/>
      <c r="AB2" s="22"/>
      <c r="AC2" s="22"/>
      <c r="AD2" s="22" t="s">
        <v>755</v>
      </c>
      <c r="AE2" s="22" t="s">
        <v>938</v>
      </c>
      <c r="AF2" s="22">
        <v>37</v>
      </c>
      <c r="AG2" s="113">
        <v>44011</v>
      </c>
      <c r="AH2" s="22" t="s">
        <v>759</v>
      </c>
      <c r="AI2" s="30" t="s">
        <v>757</v>
      </c>
      <c r="AJ2" s="30" t="s">
        <v>757</v>
      </c>
      <c r="AK2" s="30" t="s">
        <v>758</v>
      </c>
      <c r="AL2" s="30" t="s">
        <v>758</v>
      </c>
      <c r="AM2" s="22" t="s">
        <v>760</v>
      </c>
      <c r="AN2" s="31"/>
      <c r="AO2" s="77" t="s">
        <v>757</v>
      </c>
      <c r="AP2" s="32"/>
      <c r="AQ2" s="22"/>
      <c r="AR2" s="22"/>
      <c r="AS2" s="33"/>
      <c r="AT2" s="22"/>
      <c r="AU2" s="22"/>
      <c r="AV2" s="22"/>
      <c r="AW2" s="41"/>
      <c r="AX2" s="42" t="s">
        <v>734</v>
      </c>
      <c r="AY2" s="42"/>
      <c r="AZ2" s="43"/>
      <c r="BA2" s="22"/>
      <c r="BB2" s="22"/>
      <c r="BC2" s="8" t="s">
        <v>34</v>
      </c>
      <c r="BD2" s="8" t="s">
        <v>35</v>
      </c>
      <c r="BE2" s="8" t="s">
        <v>36</v>
      </c>
    </row>
    <row r="3" spans="1:58" ht="15.95" customHeight="1" thickBot="1">
      <c r="A3" s="21" t="s">
        <v>577</v>
      </c>
      <c r="B3" s="18" t="s">
        <v>574</v>
      </c>
      <c r="C3" s="39" t="s">
        <v>688</v>
      </c>
      <c r="D3" s="18" t="s">
        <v>689</v>
      </c>
      <c r="E3" s="18" t="s">
        <v>723</v>
      </c>
      <c r="F3" s="18" t="s">
        <v>5</v>
      </c>
      <c r="G3" s="17" t="s">
        <v>578</v>
      </c>
      <c r="H3" s="22" t="s">
        <v>12</v>
      </c>
      <c r="I3" s="113">
        <v>43921</v>
      </c>
      <c r="J3" s="22"/>
      <c r="K3" s="22"/>
      <c r="L3" s="22"/>
      <c r="M3" s="22"/>
      <c r="N3" s="22"/>
      <c r="O3" s="22"/>
      <c r="P3" s="22"/>
      <c r="Q3" s="22"/>
      <c r="R3" s="22"/>
      <c r="S3" s="22"/>
      <c r="T3" s="22"/>
      <c r="U3" s="22"/>
      <c r="V3" s="22"/>
      <c r="W3" s="22"/>
      <c r="X3" s="22"/>
      <c r="Y3" s="22"/>
      <c r="Z3" s="22"/>
      <c r="AA3" s="22"/>
      <c r="AB3" s="22"/>
      <c r="AC3" s="22"/>
      <c r="AD3" s="22" t="s">
        <v>755</v>
      </c>
      <c r="AE3" s="22" t="s">
        <v>938</v>
      </c>
      <c r="AF3" s="22">
        <v>37</v>
      </c>
      <c r="AG3" s="113">
        <v>44011</v>
      </c>
      <c r="AH3" s="22" t="s">
        <v>759</v>
      </c>
      <c r="AI3" s="30" t="s">
        <v>757</v>
      </c>
      <c r="AJ3" s="30" t="s">
        <v>757</v>
      </c>
      <c r="AK3" s="30" t="s">
        <v>758</v>
      </c>
      <c r="AL3" s="30" t="s">
        <v>758</v>
      </c>
      <c r="AM3" s="22" t="s">
        <v>760</v>
      </c>
      <c r="AN3" s="31"/>
      <c r="AO3" s="77" t="s">
        <v>757</v>
      </c>
      <c r="AP3" s="32"/>
      <c r="AQ3" s="22"/>
      <c r="AR3" s="22"/>
      <c r="AS3" s="33"/>
      <c r="AT3" s="22"/>
      <c r="AU3" s="22"/>
      <c r="AV3" s="22"/>
      <c r="AW3" s="44"/>
      <c r="AX3" s="44"/>
      <c r="BA3" s="22"/>
      <c r="BB3" s="22"/>
      <c r="BC3" s="8" t="s">
        <v>34</v>
      </c>
      <c r="BD3" s="9" t="s">
        <v>37</v>
      </c>
      <c r="BE3" s="10" t="s">
        <v>38</v>
      </c>
    </row>
    <row r="4" spans="1:58" ht="15.95" customHeight="1" thickBot="1">
      <c r="A4" s="21" t="s">
        <v>577</v>
      </c>
      <c r="B4" s="18" t="s">
        <v>574</v>
      </c>
      <c r="C4" s="39" t="s">
        <v>690</v>
      </c>
      <c r="D4" s="18" t="s">
        <v>691</v>
      </c>
      <c r="E4" s="18" t="s">
        <v>724</v>
      </c>
      <c r="F4" s="18" t="s">
        <v>5</v>
      </c>
      <c r="G4" s="17" t="s">
        <v>578</v>
      </c>
      <c r="H4" s="22" t="s">
        <v>12</v>
      </c>
      <c r="I4" s="113">
        <v>43921</v>
      </c>
      <c r="J4" s="22"/>
      <c r="K4" s="22"/>
      <c r="L4" s="22"/>
      <c r="M4" s="22"/>
      <c r="N4" s="22"/>
      <c r="O4" s="22"/>
      <c r="P4" s="22"/>
      <c r="Q4" s="22"/>
      <c r="R4" s="22"/>
      <c r="S4" s="22"/>
      <c r="T4" s="22"/>
      <c r="U4" s="22"/>
      <c r="V4" s="22"/>
      <c r="W4" s="22"/>
      <c r="X4" s="22"/>
      <c r="Y4" s="22"/>
      <c r="Z4" s="22"/>
      <c r="AA4" s="22"/>
      <c r="AB4" s="22"/>
      <c r="AC4" s="22"/>
      <c r="AD4" s="22" t="s">
        <v>755</v>
      </c>
      <c r="AE4" s="22" t="s">
        <v>938</v>
      </c>
      <c r="AF4" s="22">
        <v>37</v>
      </c>
      <c r="AG4" s="113">
        <v>44011</v>
      </c>
      <c r="AH4" s="22" t="s">
        <v>759</v>
      </c>
      <c r="AI4" s="30" t="s">
        <v>757</v>
      </c>
      <c r="AJ4" s="30" t="s">
        <v>757</v>
      </c>
      <c r="AK4" s="30" t="s">
        <v>758</v>
      </c>
      <c r="AL4" s="30" t="s">
        <v>758</v>
      </c>
      <c r="AM4" s="22" t="s">
        <v>760</v>
      </c>
      <c r="AN4" s="31"/>
      <c r="AO4" s="77" t="s">
        <v>757</v>
      </c>
      <c r="AP4" s="32"/>
      <c r="AQ4" s="22"/>
      <c r="AR4" s="22"/>
      <c r="AS4" s="33"/>
      <c r="AT4" s="22"/>
      <c r="AU4" s="22"/>
      <c r="AV4" s="22"/>
      <c r="AW4" s="45" t="s">
        <v>735</v>
      </c>
      <c r="AX4" s="45" t="s">
        <v>736</v>
      </c>
      <c r="AY4" s="45" t="s">
        <v>737</v>
      </c>
      <c r="AZ4" s="45" t="s">
        <v>738</v>
      </c>
      <c r="BA4" s="22"/>
      <c r="BB4" s="22"/>
      <c r="BC4" s="8" t="s">
        <v>34</v>
      </c>
      <c r="BD4" s="10" t="s">
        <v>39</v>
      </c>
      <c r="BE4" s="10" t="s">
        <v>40</v>
      </c>
    </row>
    <row r="5" spans="1:58" ht="15.95" customHeight="1">
      <c r="A5" s="21" t="s">
        <v>577</v>
      </c>
      <c r="B5" s="18" t="s">
        <v>574</v>
      </c>
      <c r="C5" s="39" t="s">
        <v>692</v>
      </c>
      <c r="D5" s="18" t="s">
        <v>693</v>
      </c>
      <c r="E5" s="18" t="s">
        <v>725</v>
      </c>
      <c r="F5" s="18" t="s">
        <v>5</v>
      </c>
      <c r="G5" s="17" t="s">
        <v>578</v>
      </c>
      <c r="H5" s="22" t="s">
        <v>12</v>
      </c>
      <c r="I5" s="113">
        <v>43921</v>
      </c>
      <c r="J5" s="22"/>
      <c r="K5" s="22"/>
      <c r="L5" s="22"/>
      <c r="M5" s="22"/>
      <c r="N5" s="22"/>
      <c r="O5" s="22"/>
      <c r="P5" s="22"/>
      <c r="Q5" s="22"/>
      <c r="R5" s="22"/>
      <c r="S5" s="22"/>
      <c r="T5" s="22"/>
      <c r="U5" s="22"/>
      <c r="V5" s="22"/>
      <c r="W5" s="22"/>
      <c r="X5" s="22"/>
      <c r="Y5" s="22"/>
      <c r="Z5" s="22"/>
      <c r="AA5" s="22"/>
      <c r="AB5" s="22"/>
      <c r="AC5" s="22"/>
      <c r="AD5" s="22" t="s">
        <v>755</v>
      </c>
      <c r="AE5" s="22" t="s">
        <v>938</v>
      </c>
      <c r="AF5" s="22">
        <v>37</v>
      </c>
      <c r="AG5" s="113">
        <v>44011</v>
      </c>
      <c r="AH5" s="22" t="s">
        <v>759</v>
      </c>
      <c r="AI5" s="30" t="s">
        <v>757</v>
      </c>
      <c r="AJ5" s="30" t="s">
        <v>757</v>
      </c>
      <c r="AK5" s="30" t="s">
        <v>758</v>
      </c>
      <c r="AL5" s="30" t="s">
        <v>758</v>
      </c>
      <c r="AM5" s="22" t="s">
        <v>760</v>
      </c>
      <c r="AN5" s="31"/>
      <c r="AO5" s="77" t="s">
        <v>757</v>
      </c>
      <c r="AP5" s="32"/>
      <c r="AQ5" s="22"/>
      <c r="AR5" s="22"/>
      <c r="AS5" s="33"/>
      <c r="AT5" s="22"/>
      <c r="AU5" s="22"/>
      <c r="AV5" s="22"/>
      <c r="AW5" s="46" t="s">
        <v>35</v>
      </c>
      <c r="AX5" s="47">
        <f>COUNTIF(AP:AP,AW5)</f>
        <v>0</v>
      </c>
      <c r="AY5" s="48">
        <f>AX5/$AZ$1</f>
        <v>0</v>
      </c>
      <c r="AZ5" s="49" t="e">
        <f>COUNTIFS(AS:AS, "Error accepted", AP:AP,AW5)/$AX$16</f>
        <v>#DIV/0!</v>
      </c>
      <c r="BA5" s="22"/>
      <c r="BB5" s="22"/>
      <c r="BC5" s="8" t="s">
        <v>34</v>
      </c>
      <c r="BD5" s="10" t="s">
        <v>41</v>
      </c>
      <c r="BE5" s="10" t="s">
        <v>42</v>
      </c>
    </row>
    <row r="6" spans="1:58" ht="15.95" customHeight="1">
      <c r="A6" s="21" t="s">
        <v>577</v>
      </c>
      <c r="B6" s="18" t="s">
        <v>574</v>
      </c>
      <c r="C6" s="39" t="s">
        <v>694</v>
      </c>
      <c r="D6" s="18" t="s">
        <v>695</v>
      </c>
      <c r="E6" s="18" t="s">
        <v>726</v>
      </c>
      <c r="F6" s="18" t="s">
        <v>5</v>
      </c>
      <c r="G6" s="17" t="s">
        <v>578</v>
      </c>
      <c r="H6" s="22" t="s">
        <v>12</v>
      </c>
      <c r="I6" s="113">
        <v>43921</v>
      </c>
      <c r="J6" s="22">
        <v>420041000</v>
      </c>
      <c r="K6" s="22">
        <v>12409000</v>
      </c>
      <c r="L6" s="22"/>
      <c r="M6" s="22"/>
      <c r="N6" s="22"/>
      <c r="O6" s="22"/>
      <c r="P6" s="22"/>
      <c r="Q6" s="22"/>
      <c r="R6" s="22"/>
      <c r="S6" s="22"/>
      <c r="T6" s="22"/>
      <c r="U6" s="22"/>
      <c r="V6" s="22"/>
      <c r="W6" s="22"/>
      <c r="X6" s="22"/>
      <c r="Y6" s="22"/>
      <c r="Z6" s="22"/>
      <c r="AA6" s="22"/>
      <c r="AB6" s="22"/>
      <c r="AC6" s="22"/>
      <c r="AD6" s="22" t="s">
        <v>755</v>
      </c>
      <c r="AE6" s="22" t="s">
        <v>938</v>
      </c>
      <c r="AF6" s="22">
        <v>37</v>
      </c>
      <c r="AG6" s="113">
        <v>44011</v>
      </c>
      <c r="AH6" s="22" t="s">
        <v>759</v>
      </c>
      <c r="AI6" s="30" t="s">
        <v>757</v>
      </c>
      <c r="AJ6" s="30" t="s">
        <v>757</v>
      </c>
      <c r="AK6" s="30" t="s">
        <v>758</v>
      </c>
      <c r="AL6" s="30" t="s">
        <v>758</v>
      </c>
      <c r="AM6" s="22" t="s">
        <v>760</v>
      </c>
      <c r="AN6" s="31"/>
      <c r="AO6" s="77" t="s">
        <v>757</v>
      </c>
      <c r="AP6" s="32"/>
      <c r="AQ6" s="22"/>
      <c r="AR6" s="22"/>
      <c r="AS6" s="33"/>
      <c r="AT6" s="22"/>
      <c r="AU6" s="22"/>
      <c r="AV6" s="22"/>
      <c r="AW6" s="46" t="s">
        <v>37</v>
      </c>
      <c r="AX6" s="47">
        <f>COUNTIF(AP2:AP62,AW6)</f>
        <v>0</v>
      </c>
      <c r="AY6" s="48">
        <f>AX6/$AZ$1</f>
        <v>0</v>
      </c>
      <c r="AZ6" s="49" t="e">
        <f t="shared" ref="AZ6:AZ15" si="0">COUNTIFS(AS:AS, "Error accepted", AP:AP,AW6)/$AX$16</f>
        <v>#DIV/0!</v>
      </c>
      <c r="BA6" s="22"/>
      <c r="BB6" s="22"/>
      <c r="BC6" s="8" t="s">
        <v>34</v>
      </c>
      <c r="BD6" s="10" t="s">
        <v>43</v>
      </c>
      <c r="BE6" s="10" t="s">
        <v>44</v>
      </c>
    </row>
    <row r="7" spans="1:58" ht="15.95" customHeight="1">
      <c r="A7" s="21" t="s">
        <v>577</v>
      </c>
      <c r="B7" s="18" t="s">
        <v>575</v>
      </c>
      <c r="C7" s="39" t="s">
        <v>696</v>
      </c>
      <c r="D7" s="18" t="s">
        <v>697</v>
      </c>
      <c r="E7" s="18" t="s">
        <v>727</v>
      </c>
      <c r="F7" s="18" t="s">
        <v>7</v>
      </c>
      <c r="G7" s="22" t="s">
        <v>746</v>
      </c>
      <c r="H7" s="22" t="s">
        <v>12</v>
      </c>
      <c r="I7" s="113">
        <v>43921</v>
      </c>
      <c r="J7" s="22" t="s">
        <v>759</v>
      </c>
      <c r="K7" s="22" t="s">
        <v>759</v>
      </c>
      <c r="L7" s="22"/>
      <c r="M7" s="22"/>
      <c r="N7" s="22"/>
      <c r="O7" s="22"/>
      <c r="P7" s="22"/>
      <c r="Q7" s="22"/>
      <c r="R7" s="22"/>
      <c r="S7" s="22"/>
      <c r="T7" s="22"/>
      <c r="U7" s="22"/>
      <c r="V7" s="22"/>
      <c r="W7" s="22"/>
      <c r="X7" s="22"/>
      <c r="Y7" s="22"/>
      <c r="Z7" s="22"/>
      <c r="AA7" s="22"/>
      <c r="AB7" s="22"/>
      <c r="AC7" s="22"/>
      <c r="AD7" s="22"/>
      <c r="AE7" s="22"/>
      <c r="AF7" s="22"/>
      <c r="AG7" s="113"/>
      <c r="AH7" s="22"/>
      <c r="AI7" s="30" t="s">
        <v>758</v>
      </c>
      <c r="AJ7" s="30" t="s">
        <v>758</v>
      </c>
      <c r="AK7" s="30" t="s">
        <v>758</v>
      </c>
      <c r="AL7" s="30" t="s">
        <v>758</v>
      </c>
      <c r="AM7" s="22"/>
      <c r="AN7" s="31"/>
      <c r="AO7" s="77" t="s">
        <v>757</v>
      </c>
      <c r="AP7" s="32"/>
      <c r="AQ7" s="22"/>
      <c r="AR7" s="22"/>
      <c r="AS7" s="33"/>
      <c r="AT7" s="22"/>
      <c r="AU7" s="22"/>
      <c r="AV7" s="22"/>
      <c r="AW7" s="46" t="s">
        <v>39</v>
      </c>
      <c r="AX7" s="47">
        <f>COUNTIF(AP:AP,AW7)</f>
        <v>0</v>
      </c>
      <c r="AY7" s="48">
        <f>AX7/$AZ$1</f>
        <v>0</v>
      </c>
      <c r="AZ7" s="49" t="e">
        <f t="shared" si="0"/>
        <v>#DIV/0!</v>
      </c>
      <c r="BA7" s="22"/>
      <c r="BB7" s="22"/>
      <c r="BC7" s="8" t="s">
        <v>34</v>
      </c>
      <c r="BD7" s="10" t="s">
        <v>45</v>
      </c>
      <c r="BE7" s="10" t="s">
        <v>46</v>
      </c>
    </row>
    <row r="8" spans="1:58" ht="15.95" customHeight="1">
      <c r="A8" s="21" t="s">
        <v>577</v>
      </c>
      <c r="B8" s="18" t="s">
        <v>575</v>
      </c>
      <c r="C8" s="39" t="s">
        <v>698</v>
      </c>
      <c r="D8" s="18" t="s">
        <v>699</v>
      </c>
      <c r="E8" s="18" t="s">
        <v>728</v>
      </c>
      <c r="F8" s="18" t="s">
        <v>7</v>
      </c>
      <c r="G8" s="22" t="s">
        <v>746</v>
      </c>
      <c r="H8" s="22" t="s">
        <v>12</v>
      </c>
      <c r="I8" s="113">
        <v>43921</v>
      </c>
      <c r="J8" s="22" t="s">
        <v>757</v>
      </c>
      <c r="K8" s="22" t="s">
        <v>757</v>
      </c>
      <c r="L8" s="22"/>
      <c r="M8" s="22"/>
      <c r="N8" s="22"/>
      <c r="O8" s="22"/>
      <c r="P8" s="22"/>
      <c r="Q8" s="22"/>
      <c r="R8" s="22"/>
      <c r="S8" s="22"/>
      <c r="T8" s="22"/>
      <c r="U8" s="22"/>
      <c r="V8" s="22"/>
      <c r="W8" s="22"/>
      <c r="X8" s="22"/>
      <c r="Y8" s="22"/>
      <c r="Z8" s="22"/>
      <c r="AA8" s="22"/>
      <c r="AB8" s="22"/>
      <c r="AC8" s="22"/>
      <c r="AD8" s="22" t="s">
        <v>755</v>
      </c>
      <c r="AE8" s="22" t="s">
        <v>938</v>
      </c>
      <c r="AF8" s="22">
        <v>37</v>
      </c>
      <c r="AG8" s="113">
        <v>44011</v>
      </c>
      <c r="AH8" s="22" t="s">
        <v>759</v>
      </c>
      <c r="AI8" s="30" t="s">
        <v>757</v>
      </c>
      <c r="AJ8" s="30" t="s">
        <v>757</v>
      </c>
      <c r="AK8" s="30" t="s">
        <v>758</v>
      </c>
      <c r="AL8" s="30" t="s">
        <v>758</v>
      </c>
      <c r="AM8" s="22" t="s">
        <v>760</v>
      </c>
      <c r="AN8" s="31"/>
      <c r="AO8" s="77" t="s">
        <v>757</v>
      </c>
      <c r="AP8" s="32"/>
      <c r="AQ8" s="22"/>
      <c r="AR8" s="22"/>
      <c r="AS8" s="33"/>
      <c r="AT8" s="22"/>
      <c r="AU8" s="22"/>
      <c r="AV8" s="22"/>
      <c r="AW8" s="46" t="s">
        <v>41</v>
      </c>
      <c r="AX8" s="47">
        <f>COUNTIF(AP:AP,AW8)</f>
        <v>0</v>
      </c>
      <c r="AY8" s="48">
        <f t="shared" ref="AY8:AY15" si="1">AX8/$AZ$1</f>
        <v>0</v>
      </c>
      <c r="AZ8" s="49" t="e">
        <f t="shared" si="0"/>
        <v>#DIV/0!</v>
      </c>
      <c r="BA8" s="22"/>
      <c r="BB8" s="22"/>
      <c r="BC8" s="8" t="s">
        <v>34</v>
      </c>
      <c r="BD8" s="10" t="s">
        <v>47</v>
      </c>
      <c r="BE8" s="10" t="s">
        <v>48</v>
      </c>
    </row>
    <row r="9" spans="1:58" ht="15.95" customHeight="1">
      <c r="A9" s="21" t="s">
        <v>577</v>
      </c>
      <c r="B9" s="18" t="s">
        <v>575</v>
      </c>
      <c r="C9" s="39" t="s">
        <v>700</v>
      </c>
      <c r="D9" s="18" t="s">
        <v>701</v>
      </c>
      <c r="E9" s="18" t="s">
        <v>729</v>
      </c>
      <c r="F9" s="18" t="s">
        <v>5</v>
      </c>
      <c r="G9" s="22" t="s">
        <v>684</v>
      </c>
      <c r="H9" s="22" t="s">
        <v>12</v>
      </c>
      <c r="I9" s="113">
        <v>43921</v>
      </c>
      <c r="J9" s="22"/>
      <c r="K9" s="22"/>
      <c r="L9" s="22"/>
      <c r="M9" s="22"/>
      <c r="N9" s="22"/>
      <c r="O9" s="22"/>
      <c r="P9" s="22"/>
      <c r="Q9" s="22"/>
      <c r="R9" s="22"/>
      <c r="S9" s="22"/>
      <c r="T9" s="22"/>
      <c r="U9" s="22"/>
      <c r="V9" s="22"/>
      <c r="W9" s="22"/>
      <c r="X9" s="22"/>
      <c r="Y9" s="22"/>
      <c r="Z9" s="22"/>
      <c r="AA9" s="22"/>
      <c r="AB9" s="22"/>
      <c r="AC9" s="22"/>
      <c r="AD9" s="22"/>
      <c r="AE9" s="22"/>
      <c r="AF9" s="22"/>
      <c r="AG9" s="113"/>
      <c r="AH9" s="22"/>
      <c r="AI9" s="30" t="s">
        <v>758</v>
      </c>
      <c r="AJ9" s="30" t="s">
        <v>758</v>
      </c>
      <c r="AK9" s="30" t="s">
        <v>758</v>
      </c>
      <c r="AL9" s="30" t="s">
        <v>758</v>
      </c>
      <c r="AM9" s="22"/>
      <c r="AN9" s="31"/>
      <c r="AO9" s="77" t="s">
        <v>757</v>
      </c>
      <c r="AP9" s="32"/>
      <c r="AQ9" s="22"/>
      <c r="AR9" s="22"/>
      <c r="AS9" s="33"/>
      <c r="AT9" s="22"/>
      <c r="AU9" s="22"/>
      <c r="AV9" s="22"/>
      <c r="AW9" s="46" t="s">
        <v>43</v>
      </c>
      <c r="AX9" s="47">
        <f t="shared" ref="AX9:AX15" si="2">COUNTIF(AP:AP,AW9)</f>
        <v>0</v>
      </c>
      <c r="AY9" s="48">
        <f t="shared" si="1"/>
        <v>0</v>
      </c>
      <c r="AZ9" s="49" t="e">
        <f t="shared" si="0"/>
        <v>#DIV/0!</v>
      </c>
      <c r="BA9" s="22"/>
      <c r="BB9" s="22"/>
      <c r="BC9" s="10" t="s">
        <v>49</v>
      </c>
      <c r="BD9" s="10" t="s">
        <v>50</v>
      </c>
      <c r="BE9" s="10" t="s">
        <v>51</v>
      </c>
    </row>
    <row r="10" spans="1:58" ht="15.95" customHeight="1">
      <c r="A10" s="21" t="s">
        <v>577</v>
      </c>
      <c r="B10" s="18" t="s">
        <v>575</v>
      </c>
      <c r="C10" s="39" t="s">
        <v>702</v>
      </c>
      <c r="D10" s="18" t="s">
        <v>703</v>
      </c>
      <c r="E10" s="18" t="s">
        <v>730</v>
      </c>
      <c r="F10" s="20" t="s">
        <v>7</v>
      </c>
      <c r="G10" s="18" t="s">
        <v>681</v>
      </c>
      <c r="H10" s="22" t="s">
        <v>12</v>
      </c>
      <c r="I10" s="113">
        <v>43921</v>
      </c>
      <c r="J10" s="22" t="s">
        <v>677</v>
      </c>
      <c r="K10" s="22" t="s">
        <v>677</v>
      </c>
      <c r="L10" s="22"/>
      <c r="M10" s="22"/>
      <c r="N10" s="22"/>
      <c r="O10" s="22"/>
      <c r="P10" s="22"/>
      <c r="Q10" s="22"/>
      <c r="R10" s="22"/>
      <c r="S10" s="22"/>
      <c r="T10" s="22"/>
      <c r="U10" s="22"/>
      <c r="V10" s="22"/>
      <c r="W10" s="22"/>
      <c r="X10" s="22"/>
      <c r="Y10" s="22"/>
      <c r="Z10" s="22"/>
      <c r="AA10" s="22"/>
      <c r="AB10" s="22"/>
      <c r="AC10" s="22"/>
      <c r="AD10" s="22" t="s">
        <v>755</v>
      </c>
      <c r="AE10" s="22" t="s">
        <v>938</v>
      </c>
      <c r="AF10" s="22">
        <v>37</v>
      </c>
      <c r="AG10" s="113">
        <v>44011</v>
      </c>
      <c r="AH10" s="22" t="s">
        <v>759</v>
      </c>
      <c r="AI10" s="30" t="s">
        <v>757</v>
      </c>
      <c r="AJ10" s="30" t="s">
        <v>757</v>
      </c>
      <c r="AK10" s="30" t="s">
        <v>758</v>
      </c>
      <c r="AL10" s="30" t="s">
        <v>758</v>
      </c>
      <c r="AM10" s="22" t="s">
        <v>760</v>
      </c>
      <c r="AN10" s="31"/>
      <c r="AO10" s="77" t="s">
        <v>757</v>
      </c>
      <c r="AP10" s="32"/>
      <c r="AQ10" s="22"/>
      <c r="AR10" s="22"/>
      <c r="AS10" s="33"/>
      <c r="AT10" s="22"/>
      <c r="AU10" s="22"/>
      <c r="AV10" s="22"/>
      <c r="AW10" s="46" t="s">
        <v>45</v>
      </c>
      <c r="AX10" s="47">
        <f t="shared" si="2"/>
        <v>0</v>
      </c>
      <c r="AY10" s="48">
        <f t="shared" si="1"/>
        <v>0</v>
      </c>
      <c r="AZ10" s="49" t="e">
        <f t="shared" si="0"/>
        <v>#DIV/0!</v>
      </c>
      <c r="BA10" s="22"/>
      <c r="BB10" s="22"/>
      <c r="BC10" s="10" t="s">
        <v>49</v>
      </c>
      <c r="BD10" s="10" t="s">
        <v>52</v>
      </c>
      <c r="BE10" s="10" t="s">
        <v>53</v>
      </c>
    </row>
    <row r="11" spans="1:58" ht="15.95" customHeight="1">
      <c r="A11" s="21" t="s">
        <v>577</v>
      </c>
      <c r="B11" s="18" t="s">
        <v>575</v>
      </c>
      <c r="C11" s="39" t="s">
        <v>704</v>
      </c>
      <c r="D11" s="18" t="s">
        <v>705</v>
      </c>
      <c r="E11" s="18" t="s">
        <v>731</v>
      </c>
      <c r="F11" s="18" t="s">
        <v>5</v>
      </c>
      <c r="G11" s="40" t="s">
        <v>579</v>
      </c>
      <c r="H11" s="22" t="s">
        <v>12</v>
      </c>
      <c r="I11" s="113">
        <v>43921</v>
      </c>
      <c r="J11" s="22">
        <v>5550</v>
      </c>
      <c r="K11" s="22">
        <v>100</v>
      </c>
      <c r="L11" s="22"/>
      <c r="M11" s="22"/>
      <c r="N11" s="22"/>
      <c r="O11" s="22"/>
      <c r="P11" s="22"/>
      <c r="Q11" s="22"/>
      <c r="R11" s="22"/>
      <c r="S11" s="22"/>
      <c r="T11" s="22"/>
      <c r="U11" s="22"/>
      <c r="V11" s="22"/>
      <c r="W11" s="22"/>
      <c r="X11" s="22"/>
      <c r="Y11" s="22"/>
      <c r="Z11" s="22"/>
      <c r="AA11" s="22"/>
      <c r="AB11" s="22"/>
      <c r="AC11" s="22"/>
      <c r="AD11" s="22" t="s">
        <v>755</v>
      </c>
      <c r="AE11" s="22" t="s">
        <v>938</v>
      </c>
      <c r="AF11" s="22">
        <v>35</v>
      </c>
      <c r="AG11" s="113">
        <v>44011</v>
      </c>
      <c r="AH11" s="22" t="s">
        <v>759</v>
      </c>
      <c r="AI11" s="30" t="s">
        <v>757</v>
      </c>
      <c r="AJ11" s="30" t="s">
        <v>757</v>
      </c>
      <c r="AK11" s="30" t="s">
        <v>758</v>
      </c>
      <c r="AL11" s="30" t="s">
        <v>758</v>
      </c>
      <c r="AM11" s="22" t="s">
        <v>762</v>
      </c>
      <c r="AN11" s="31"/>
      <c r="AO11" s="77" t="s">
        <v>757</v>
      </c>
      <c r="AP11" s="32"/>
      <c r="AQ11" s="22"/>
      <c r="AR11" s="22"/>
      <c r="AS11" s="33"/>
      <c r="AT11" s="22"/>
      <c r="AU11" s="22"/>
      <c r="AV11" s="22"/>
      <c r="AW11" s="46" t="s">
        <v>47</v>
      </c>
      <c r="AX11" s="47">
        <f t="shared" si="2"/>
        <v>0</v>
      </c>
      <c r="AY11" s="48">
        <f t="shared" si="1"/>
        <v>0</v>
      </c>
      <c r="AZ11" s="49" t="e">
        <f t="shared" si="0"/>
        <v>#DIV/0!</v>
      </c>
      <c r="BA11" s="22"/>
      <c r="BB11" s="22"/>
      <c r="BC11" s="10" t="s">
        <v>49</v>
      </c>
      <c r="BD11" s="10" t="s">
        <v>54</v>
      </c>
      <c r="BE11" s="10" t="s">
        <v>55</v>
      </c>
    </row>
    <row r="12" spans="1:58" ht="15.95" customHeight="1">
      <c r="A12" s="35" t="s">
        <v>8</v>
      </c>
      <c r="B12" s="35" t="s">
        <v>0</v>
      </c>
      <c r="C12" s="35" t="s">
        <v>1</v>
      </c>
      <c r="D12" s="35" t="s">
        <v>3</v>
      </c>
      <c r="E12" s="36" t="s">
        <v>2</v>
      </c>
      <c r="F12" s="35" t="s">
        <v>6</v>
      </c>
      <c r="G12" s="35" t="s">
        <v>4</v>
      </c>
      <c r="H12" s="2" t="s">
        <v>9</v>
      </c>
      <c r="I12" s="116" t="s">
        <v>11</v>
      </c>
      <c r="J12" s="35" t="s">
        <v>753</v>
      </c>
      <c r="K12" s="35" t="s">
        <v>754</v>
      </c>
      <c r="L12" s="35" t="s">
        <v>667</v>
      </c>
      <c r="M12" s="35" t="s">
        <v>668</v>
      </c>
      <c r="N12" s="35" t="s">
        <v>669</v>
      </c>
      <c r="O12" s="35" t="s">
        <v>670</v>
      </c>
      <c r="P12" s="35" t="s">
        <v>671</v>
      </c>
      <c r="Q12" s="35" t="s">
        <v>672</v>
      </c>
      <c r="R12" s="35" t="s">
        <v>673</v>
      </c>
      <c r="S12" s="35" t="s">
        <v>674</v>
      </c>
      <c r="T12" s="35" t="s">
        <v>675</v>
      </c>
      <c r="U12" s="35" t="s">
        <v>676</v>
      </c>
      <c r="V12" s="35" t="s">
        <v>677</v>
      </c>
      <c r="W12" s="35" t="s">
        <v>678</v>
      </c>
      <c r="X12" s="35" t="s">
        <v>679</v>
      </c>
      <c r="Y12" s="35" t="s">
        <v>680</v>
      </c>
      <c r="Z12" s="35" t="s">
        <v>706</v>
      </c>
      <c r="AA12" s="35" t="s">
        <v>707</v>
      </c>
      <c r="AB12" s="35" t="s">
        <v>708</v>
      </c>
      <c r="AC12" s="35" t="s">
        <v>709</v>
      </c>
      <c r="AD12" s="26" t="s">
        <v>13</v>
      </c>
      <c r="AE12" s="26" t="s">
        <v>14</v>
      </c>
      <c r="AF12" s="26" t="s">
        <v>15</v>
      </c>
      <c r="AG12" s="107" t="s">
        <v>16</v>
      </c>
      <c r="AH12" s="26" t="s">
        <v>17</v>
      </c>
      <c r="AI12" s="25" t="s">
        <v>18</v>
      </c>
      <c r="AJ12" s="25" t="s">
        <v>19</v>
      </c>
      <c r="AK12" s="25" t="s">
        <v>20</v>
      </c>
      <c r="AL12" s="25" t="s">
        <v>21</v>
      </c>
      <c r="AM12" s="25" t="s">
        <v>666</v>
      </c>
      <c r="AN12" s="75" t="s">
        <v>22</v>
      </c>
      <c r="AO12" s="86" t="s">
        <v>23</v>
      </c>
      <c r="AP12" s="37" t="s">
        <v>24</v>
      </c>
      <c r="AQ12" s="37" t="s">
        <v>25</v>
      </c>
      <c r="AR12" s="37" t="s">
        <v>26</v>
      </c>
      <c r="AS12" s="27" t="s">
        <v>27</v>
      </c>
      <c r="AT12" s="27" t="s">
        <v>28</v>
      </c>
      <c r="AU12" s="27" t="s">
        <v>29</v>
      </c>
      <c r="AV12" s="38" t="s">
        <v>685</v>
      </c>
      <c r="AW12" s="46" t="s">
        <v>50</v>
      </c>
      <c r="AX12" s="47">
        <f t="shared" si="2"/>
        <v>0</v>
      </c>
      <c r="AY12" s="48">
        <f t="shared" si="1"/>
        <v>0</v>
      </c>
      <c r="AZ12" s="49" t="e">
        <f t="shared" si="0"/>
        <v>#DIV/0!</v>
      </c>
      <c r="BA12" s="38"/>
      <c r="BB12" s="38"/>
      <c r="BC12" s="10" t="s">
        <v>49</v>
      </c>
      <c r="BD12" s="10" t="s">
        <v>56</v>
      </c>
      <c r="BE12" s="10" t="s">
        <v>57</v>
      </c>
      <c r="BF12" s="34"/>
    </row>
    <row r="13" spans="1:58" ht="15.95" customHeight="1">
      <c r="A13" s="21" t="s">
        <v>577</v>
      </c>
      <c r="B13" s="18" t="s">
        <v>574</v>
      </c>
      <c r="C13" s="39" t="s">
        <v>686</v>
      </c>
      <c r="D13" s="18" t="s">
        <v>687</v>
      </c>
      <c r="E13" s="18" t="s">
        <v>722</v>
      </c>
      <c r="F13" s="18" t="s">
        <v>5</v>
      </c>
      <c r="G13" s="17" t="s">
        <v>578</v>
      </c>
      <c r="H13" s="22" t="s">
        <v>66</v>
      </c>
      <c r="I13" s="113">
        <v>43555</v>
      </c>
      <c r="J13" s="22">
        <v>40546000</v>
      </c>
      <c r="K13" s="22">
        <v>11229000</v>
      </c>
      <c r="L13" s="22"/>
      <c r="M13" s="22"/>
      <c r="N13" s="22"/>
      <c r="O13" s="22"/>
      <c r="P13" s="22"/>
      <c r="Q13" s="22"/>
      <c r="R13" s="22"/>
      <c r="S13" s="22"/>
      <c r="T13" s="22"/>
      <c r="U13" s="22"/>
      <c r="V13" s="22"/>
      <c r="W13" s="22"/>
      <c r="X13" s="22"/>
      <c r="Y13" s="22"/>
      <c r="Z13" s="22"/>
      <c r="AA13" s="22"/>
      <c r="AB13" s="22"/>
      <c r="AC13" s="22"/>
      <c r="AD13" s="22" t="s">
        <v>756</v>
      </c>
      <c r="AE13" s="22" t="s">
        <v>939</v>
      </c>
      <c r="AF13" s="22">
        <v>34</v>
      </c>
      <c r="AG13" s="113">
        <v>43585</v>
      </c>
      <c r="AH13" s="22" t="s">
        <v>759</v>
      </c>
      <c r="AI13" s="30" t="s">
        <v>757</v>
      </c>
      <c r="AJ13" s="30" t="s">
        <v>757</v>
      </c>
      <c r="AK13" s="30" t="s">
        <v>758</v>
      </c>
      <c r="AL13" s="30" t="s">
        <v>758</v>
      </c>
      <c r="AM13" s="22" t="s">
        <v>761</v>
      </c>
      <c r="AN13" s="31"/>
      <c r="AO13" s="77"/>
      <c r="AP13" s="32"/>
      <c r="AQ13" s="22"/>
      <c r="AR13" s="22"/>
      <c r="AS13" s="33"/>
      <c r="AT13" s="22"/>
      <c r="AU13" s="22"/>
      <c r="AV13" s="22"/>
      <c r="AW13" s="46" t="s">
        <v>52</v>
      </c>
      <c r="AX13" s="47">
        <f t="shared" si="2"/>
        <v>0</v>
      </c>
      <c r="AY13" s="48">
        <f t="shared" si="1"/>
        <v>0</v>
      </c>
      <c r="AZ13" s="49" t="e">
        <f t="shared" si="0"/>
        <v>#DIV/0!</v>
      </c>
      <c r="BA13" s="22"/>
      <c r="BB13" s="22"/>
      <c r="BC13" s="22"/>
      <c r="BD13" s="22"/>
      <c r="BE13" s="22"/>
    </row>
    <row r="14" spans="1:58" ht="15.95" customHeight="1">
      <c r="A14" s="21" t="s">
        <v>577</v>
      </c>
      <c r="B14" s="18" t="s">
        <v>574</v>
      </c>
      <c r="C14" s="39" t="s">
        <v>688</v>
      </c>
      <c r="D14" s="18" t="s">
        <v>689</v>
      </c>
      <c r="E14" s="18" t="s">
        <v>723</v>
      </c>
      <c r="F14" s="18" t="s">
        <v>5</v>
      </c>
      <c r="G14" s="17" t="s">
        <v>578</v>
      </c>
      <c r="H14" s="22" t="s">
        <v>66</v>
      </c>
      <c r="I14" s="113">
        <v>43555</v>
      </c>
      <c r="J14" s="22"/>
      <c r="K14" s="22"/>
      <c r="L14" s="22"/>
      <c r="M14" s="22"/>
      <c r="N14" s="22"/>
      <c r="O14" s="22"/>
      <c r="P14" s="22"/>
      <c r="Q14" s="22"/>
      <c r="R14" s="22"/>
      <c r="S14" s="22"/>
      <c r="T14" s="22"/>
      <c r="U14" s="22"/>
      <c r="V14" s="22"/>
      <c r="W14" s="22"/>
      <c r="X14" s="22"/>
      <c r="Y14" s="22"/>
      <c r="Z14" s="22"/>
      <c r="AA14" s="22"/>
      <c r="AB14" s="22"/>
      <c r="AC14" s="22"/>
      <c r="AD14" s="22" t="s">
        <v>756</v>
      </c>
      <c r="AE14" s="22" t="s">
        <v>939</v>
      </c>
      <c r="AF14" s="22">
        <v>34</v>
      </c>
      <c r="AG14" s="113">
        <v>43585</v>
      </c>
      <c r="AH14" s="22" t="s">
        <v>759</v>
      </c>
      <c r="AI14" s="30" t="s">
        <v>757</v>
      </c>
      <c r="AJ14" s="30" t="s">
        <v>757</v>
      </c>
      <c r="AK14" s="30" t="s">
        <v>758</v>
      </c>
      <c r="AL14" s="30" t="s">
        <v>758</v>
      </c>
      <c r="AM14" s="22" t="s">
        <v>761</v>
      </c>
      <c r="AN14" s="31"/>
      <c r="AO14" s="77"/>
      <c r="AP14" s="32"/>
      <c r="AQ14" s="22"/>
      <c r="AR14" s="22"/>
      <c r="AS14" s="33"/>
      <c r="AT14" s="22"/>
      <c r="AU14" s="22"/>
      <c r="AV14" s="22"/>
      <c r="AW14" s="46" t="s">
        <v>54</v>
      </c>
      <c r="AX14" s="47">
        <f t="shared" si="2"/>
        <v>0</v>
      </c>
      <c r="AY14" s="48">
        <f t="shared" si="1"/>
        <v>0</v>
      </c>
      <c r="AZ14" s="49" t="e">
        <f t="shared" si="0"/>
        <v>#DIV/0!</v>
      </c>
      <c r="BA14" s="22"/>
      <c r="BB14" s="22"/>
      <c r="BC14" s="22"/>
      <c r="BD14" s="22"/>
      <c r="BE14" s="22"/>
    </row>
    <row r="15" spans="1:58" ht="15.95" customHeight="1" thickBot="1">
      <c r="A15" s="21" t="s">
        <v>577</v>
      </c>
      <c r="B15" s="18" t="s">
        <v>574</v>
      </c>
      <c r="C15" s="39" t="s">
        <v>690</v>
      </c>
      <c r="D15" s="18" t="s">
        <v>691</v>
      </c>
      <c r="E15" s="18" t="s">
        <v>724</v>
      </c>
      <c r="F15" s="18" t="s">
        <v>5</v>
      </c>
      <c r="G15" s="17" t="s">
        <v>578</v>
      </c>
      <c r="H15" s="22" t="s">
        <v>66</v>
      </c>
      <c r="I15" s="113">
        <v>43555</v>
      </c>
      <c r="J15" s="22"/>
      <c r="K15" s="22"/>
      <c r="L15" s="22"/>
      <c r="M15" s="22"/>
      <c r="N15" s="22"/>
      <c r="O15" s="22"/>
      <c r="P15" s="22"/>
      <c r="Q15" s="22"/>
      <c r="R15" s="22"/>
      <c r="S15" s="22"/>
      <c r="T15" s="22"/>
      <c r="U15" s="22"/>
      <c r="V15" s="22"/>
      <c r="W15" s="22"/>
      <c r="X15" s="22"/>
      <c r="Y15" s="22"/>
      <c r="Z15" s="22"/>
      <c r="AA15" s="22"/>
      <c r="AB15" s="22"/>
      <c r="AC15" s="22"/>
      <c r="AD15" s="22" t="s">
        <v>756</v>
      </c>
      <c r="AE15" s="22" t="s">
        <v>939</v>
      </c>
      <c r="AF15" s="22">
        <v>34</v>
      </c>
      <c r="AG15" s="113">
        <v>43585</v>
      </c>
      <c r="AH15" s="22" t="s">
        <v>759</v>
      </c>
      <c r="AI15" s="30" t="s">
        <v>757</v>
      </c>
      <c r="AJ15" s="30" t="s">
        <v>757</v>
      </c>
      <c r="AK15" s="30" t="s">
        <v>758</v>
      </c>
      <c r="AL15" s="30" t="s">
        <v>758</v>
      </c>
      <c r="AM15" s="22" t="s">
        <v>761</v>
      </c>
      <c r="AN15" s="31"/>
      <c r="AO15" s="77"/>
      <c r="AP15" s="32"/>
      <c r="AQ15" s="22"/>
      <c r="AR15" s="22"/>
      <c r="AS15" s="33"/>
      <c r="AT15" s="22"/>
      <c r="AU15" s="22"/>
      <c r="AV15" s="22"/>
      <c r="AW15" s="46" t="s">
        <v>56</v>
      </c>
      <c r="AX15" s="47">
        <f t="shared" si="2"/>
        <v>0</v>
      </c>
      <c r="AY15" s="48">
        <f t="shared" si="1"/>
        <v>0</v>
      </c>
      <c r="AZ15" s="49" t="e">
        <f t="shared" si="0"/>
        <v>#DIV/0!</v>
      </c>
      <c r="BA15" s="22"/>
      <c r="BB15" s="22"/>
      <c r="BC15" s="22"/>
      <c r="BD15" s="22"/>
      <c r="BE15" s="22"/>
    </row>
    <row r="16" spans="1:58" ht="15.95" customHeight="1" thickBot="1">
      <c r="A16" s="21" t="s">
        <v>577</v>
      </c>
      <c r="B16" s="18" t="s">
        <v>574</v>
      </c>
      <c r="C16" s="39" t="s">
        <v>692</v>
      </c>
      <c r="D16" s="18" t="s">
        <v>693</v>
      </c>
      <c r="E16" s="18" t="s">
        <v>725</v>
      </c>
      <c r="F16" s="18" t="s">
        <v>5</v>
      </c>
      <c r="G16" s="17" t="s">
        <v>578</v>
      </c>
      <c r="H16" s="22" t="s">
        <v>66</v>
      </c>
      <c r="I16" s="113">
        <v>43555</v>
      </c>
      <c r="J16" s="22"/>
      <c r="K16" s="22"/>
      <c r="L16" s="22"/>
      <c r="M16" s="22"/>
      <c r="N16" s="22"/>
      <c r="O16" s="22"/>
      <c r="P16" s="22"/>
      <c r="Q16" s="22"/>
      <c r="R16" s="22"/>
      <c r="S16" s="22"/>
      <c r="T16" s="22"/>
      <c r="U16" s="22"/>
      <c r="V16" s="22"/>
      <c r="W16" s="22"/>
      <c r="X16" s="22"/>
      <c r="Y16" s="22"/>
      <c r="Z16" s="22"/>
      <c r="AA16" s="22"/>
      <c r="AB16" s="22"/>
      <c r="AC16" s="22"/>
      <c r="AD16" s="22" t="s">
        <v>756</v>
      </c>
      <c r="AE16" s="22" t="s">
        <v>939</v>
      </c>
      <c r="AF16" s="22">
        <v>34</v>
      </c>
      <c r="AG16" s="113">
        <v>43585</v>
      </c>
      <c r="AH16" s="22" t="s">
        <v>759</v>
      </c>
      <c r="AI16" s="30" t="s">
        <v>757</v>
      </c>
      <c r="AJ16" s="30" t="s">
        <v>757</v>
      </c>
      <c r="AK16" s="30" t="s">
        <v>758</v>
      </c>
      <c r="AL16" s="30" t="s">
        <v>758</v>
      </c>
      <c r="AM16" s="22" t="s">
        <v>761</v>
      </c>
      <c r="AN16" s="31"/>
      <c r="AO16" s="77"/>
      <c r="AP16" s="32"/>
      <c r="AQ16" s="22"/>
      <c r="AR16" s="22"/>
      <c r="AS16" s="33"/>
      <c r="AT16" s="22"/>
      <c r="AU16" s="22"/>
      <c r="AV16" s="22"/>
      <c r="AW16" s="50" t="s">
        <v>739</v>
      </c>
      <c r="AX16" s="50">
        <f>SUM(AX5:AX15)</f>
        <v>0</v>
      </c>
      <c r="AY16" s="51">
        <f>SUM(AY5:AY15)</f>
        <v>0</v>
      </c>
      <c r="AZ16" s="51" t="e">
        <f>SUM(AZ5:AZ15)</f>
        <v>#DIV/0!</v>
      </c>
      <c r="BA16" s="22"/>
      <c r="BB16" s="22"/>
      <c r="BC16" s="22"/>
      <c r="BD16" s="22"/>
      <c r="BE16" s="22"/>
    </row>
    <row r="17" spans="1:57" ht="15.95" customHeight="1" thickBot="1">
      <c r="A17" s="21" t="s">
        <v>577</v>
      </c>
      <c r="B17" s="18" t="s">
        <v>574</v>
      </c>
      <c r="C17" s="39" t="s">
        <v>694</v>
      </c>
      <c r="D17" s="18" t="s">
        <v>695</v>
      </c>
      <c r="E17" s="18" t="s">
        <v>726</v>
      </c>
      <c r="F17" s="18" t="s">
        <v>5</v>
      </c>
      <c r="G17" s="17" t="s">
        <v>578</v>
      </c>
      <c r="H17" s="22" t="s">
        <v>66</v>
      </c>
      <c r="I17" s="113">
        <v>43555</v>
      </c>
      <c r="J17" s="22">
        <v>40546000</v>
      </c>
      <c r="K17" s="22">
        <v>11229000</v>
      </c>
      <c r="L17" s="22"/>
      <c r="M17" s="22"/>
      <c r="N17" s="22"/>
      <c r="O17" s="22"/>
      <c r="P17" s="22"/>
      <c r="Q17" s="22"/>
      <c r="R17" s="22"/>
      <c r="S17" s="22"/>
      <c r="T17" s="22"/>
      <c r="U17" s="22"/>
      <c r="V17" s="22"/>
      <c r="W17" s="22"/>
      <c r="X17" s="22"/>
      <c r="Y17" s="22"/>
      <c r="Z17" s="22"/>
      <c r="AA17" s="22"/>
      <c r="AB17" s="22"/>
      <c r="AC17" s="22"/>
      <c r="AD17" s="22" t="s">
        <v>756</v>
      </c>
      <c r="AE17" s="22" t="s">
        <v>939</v>
      </c>
      <c r="AF17" s="22">
        <v>34</v>
      </c>
      <c r="AG17" s="113">
        <v>43585</v>
      </c>
      <c r="AH17" s="22" t="s">
        <v>759</v>
      </c>
      <c r="AI17" s="30" t="s">
        <v>757</v>
      </c>
      <c r="AJ17" s="30" t="s">
        <v>757</v>
      </c>
      <c r="AK17" s="30" t="s">
        <v>758</v>
      </c>
      <c r="AL17" s="30" t="s">
        <v>758</v>
      </c>
      <c r="AM17" s="22" t="s">
        <v>761</v>
      </c>
      <c r="AN17" s="31"/>
      <c r="AO17" s="77"/>
      <c r="AP17" s="32"/>
      <c r="AQ17" s="22"/>
      <c r="AR17" s="22"/>
      <c r="AS17" s="33"/>
      <c r="AT17" s="22"/>
      <c r="AU17" s="22"/>
      <c r="AV17" s="22"/>
      <c r="AW17" s="45" t="s">
        <v>740</v>
      </c>
      <c r="AX17" s="52">
        <f>1-AY16</f>
        <v>1</v>
      </c>
      <c r="AY17" s="45" t="s">
        <v>741</v>
      </c>
      <c r="AZ17" s="52" t="e">
        <f>1-AZ16</f>
        <v>#DIV/0!</v>
      </c>
      <c r="BA17" s="22"/>
      <c r="BB17" s="22"/>
      <c r="BC17" s="22"/>
      <c r="BD17" s="22"/>
      <c r="BE17" s="22"/>
    </row>
    <row r="18" spans="1:57" ht="15.95" customHeight="1">
      <c r="A18" s="21" t="s">
        <v>577</v>
      </c>
      <c r="B18" s="18" t="s">
        <v>575</v>
      </c>
      <c r="C18" s="39" t="s">
        <v>696</v>
      </c>
      <c r="D18" s="18" t="s">
        <v>697</v>
      </c>
      <c r="E18" s="18" t="s">
        <v>727</v>
      </c>
      <c r="F18" s="18" t="s">
        <v>7</v>
      </c>
      <c r="G18" s="22" t="s">
        <v>746</v>
      </c>
      <c r="H18" s="22" t="s">
        <v>66</v>
      </c>
      <c r="I18" s="113">
        <v>43555</v>
      </c>
      <c r="J18" s="22" t="s">
        <v>759</v>
      </c>
      <c r="K18" s="22" t="s">
        <v>759</v>
      </c>
      <c r="L18" s="22"/>
      <c r="M18" s="22"/>
      <c r="N18" s="22"/>
      <c r="O18" s="22"/>
      <c r="P18" s="22"/>
      <c r="Q18" s="22"/>
      <c r="R18" s="22"/>
      <c r="S18" s="22"/>
      <c r="T18" s="22"/>
      <c r="U18" s="22"/>
      <c r="V18" s="22"/>
      <c r="W18" s="22"/>
      <c r="X18" s="22"/>
      <c r="Y18" s="22"/>
      <c r="Z18" s="22"/>
      <c r="AA18" s="22"/>
      <c r="AB18" s="22"/>
      <c r="AC18" s="22"/>
      <c r="AD18" s="22"/>
      <c r="AE18" s="22"/>
      <c r="AF18" s="22"/>
      <c r="AG18" s="113"/>
      <c r="AH18" s="22"/>
      <c r="AI18" s="30" t="s">
        <v>758</v>
      </c>
      <c r="AJ18" s="30" t="s">
        <v>758</v>
      </c>
      <c r="AK18" s="30" t="s">
        <v>758</v>
      </c>
      <c r="AL18" s="30" t="s">
        <v>758</v>
      </c>
      <c r="AM18" s="22"/>
      <c r="AN18" s="31"/>
      <c r="AO18" s="77"/>
      <c r="AP18" s="32"/>
      <c r="AQ18" s="22"/>
      <c r="AR18" s="22"/>
      <c r="AS18" s="33"/>
      <c r="AT18" s="22"/>
      <c r="AU18" s="22"/>
      <c r="AV18" s="22"/>
      <c r="AW18" s="22"/>
      <c r="AX18" s="22"/>
      <c r="AY18" s="22"/>
      <c r="AZ18" s="22"/>
      <c r="BA18" s="22"/>
      <c r="BB18" s="22"/>
      <c r="BC18" s="22"/>
      <c r="BD18" s="22"/>
      <c r="BE18" s="22"/>
    </row>
    <row r="19" spans="1:57" ht="15.95" customHeight="1">
      <c r="A19" s="21" t="s">
        <v>577</v>
      </c>
      <c r="B19" s="18" t="s">
        <v>575</v>
      </c>
      <c r="C19" s="39" t="s">
        <v>698</v>
      </c>
      <c r="D19" s="18" t="s">
        <v>699</v>
      </c>
      <c r="E19" s="18" t="s">
        <v>728</v>
      </c>
      <c r="F19" s="18" t="s">
        <v>7</v>
      </c>
      <c r="G19" s="22" t="s">
        <v>746</v>
      </c>
      <c r="H19" s="22" t="s">
        <v>66</v>
      </c>
      <c r="I19" s="113">
        <v>43555</v>
      </c>
      <c r="J19" s="22" t="s">
        <v>757</v>
      </c>
      <c r="K19" s="22" t="s">
        <v>757</v>
      </c>
      <c r="L19" s="22"/>
      <c r="M19" s="22"/>
      <c r="N19" s="22"/>
      <c r="O19" s="22"/>
      <c r="P19" s="22"/>
      <c r="Q19" s="22"/>
      <c r="R19" s="22"/>
      <c r="S19" s="22"/>
      <c r="T19" s="22"/>
      <c r="U19" s="22"/>
      <c r="V19" s="22"/>
      <c r="W19" s="22"/>
      <c r="X19" s="22"/>
      <c r="Y19" s="22"/>
      <c r="Z19" s="22"/>
      <c r="AA19" s="22"/>
      <c r="AB19" s="22"/>
      <c r="AC19" s="22"/>
      <c r="AD19" s="22" t="s">
        <v>756</v>
      </c>
      <c r="AE19" s="22" t="s">
        <v>939</v>
      </c>
      <c r="AF19" s="22">
        <v>34</v>
      </c>
      <c r="AG19" s="113">
        <v>43585</v>
      </c>
      <c r="AH19" s="22" t="s">
        <v>759</v>
      </c>
      <c r="AI19" s="30" t="s">
        <v>757</v>
      </c>
      <c r="AJ19" s="30" t="s">
        <v>757</v>
      </c>
      <c r="AK19" s="30" t="s">
        <v>758</v>
      </c>
      <c r="AL19" s="30" t="s">
        <v>758</v>
      </c>
      <c r="AM19" s="22" t="s">
        <v>761</v>
      </c>
      <c r="AN19" s="31"/>
      <c r="AO19" s="77"/>
      <c r="AP19" s="32"/>
      <c r="AQ19" s="22"/>
      <c r="AR19" s="22"/>
      <c r="AS19" s="33"/>
      <c r="AT19" s="22"/>
      <c r="AU19" s="22"/>
      <c r="AV19" s="22"/>
      <c r="AW19" s="22"/>
      <c r="AX19" s="22"/>
      <c r="AY19" s="22"/>
      <c r="AZ19" s="22"/>
      <c r="BA19" s="22"/>
      <c r="BB19" s="22"/>
      <c r="BC19" s="22"/>
      <c r="BD19" s="22"/>
      <c r="BE19" s="22"/>
    </row>
    <row r="20" spans="1:57" ht="15.95" customHeight="1">
      <c r="A20" s="21" t="s">
        <v>577</v>
      </c>
      <c r="B20" s="18" t="s">
        <v>575</v>
      </c>
      <c r="C20" s="39" t="s">
        <v>700</v>
      </c>
      <c r="D20" s="18" t="s">
        <v>701</v>
      </c>
      <c r="E20" s="18" t="s">
        <v>729</v>
      </c>
      <c r="F20" s="18" t="s">
        <v>5</v>
      </c>
      <c r="G20" s="22" t="s">
        <v>684</v>
      </c>
      <c r="H20" s="22" t="s">
        <v>66</v>
      </c>
      <c r="I20" s="113">
        <v>43555</v>
      </c>
      <c r="J20" s="22"/>
      <c r="K20" s="22"/>
      <c r="L20" s="22"/>
      <c r="M20" s="22"/>
      <c r="N20" s="22"/>
      <c r="O20" s="22"/>
      <c r="P20" s="22"/>
      <c r="Q20" s="22"/>
      <c r="R20" s="22"/>
      <c r="S20" s="22"/>
      <c r="T20" s="22"/>
      <c r="U20" s="22"/>
      <c r="V20" s="22"/>
      <c r="W20" s="22"/>
      <c r="X20" s="22"/>
      <c r="Y20" s="22"/>
      <c r="Z20" s="22"/>
      <c r="AA20" s="22"/>
      <c r="AB20" s="22"/>
      <c r="AC20" s="22"/>
      <c r="AD20" s="22"/>
      <c r="AE20" s="22"/>
      <c r="AF20" s="22"/>
      <c r="AG20" s="113"/>
      <c r="AH20" s="22"/>
      <c r="AI20" s="30" t="s">
        <v>758</v>
      </c>
      <c r="AJ20" s="30" t="s">
        <v>758</v>
      </c>
      <c r="AK20" s="30" t="s">
        <v>758</v>
      </c>
      <c r="AL20" s="30" t="s">
        <v>758</v>
      </c>
      <c r="AM20" s="22"/>
      <c r="AN20" s="31"/>
      <c r="AO20" s="77"/>
      <c r="AP20" s="32"/>
      <c r="AQ20" s="22"/>
      <c r="AR20" s="22"/>
      <c r="AS20" s="33"/>
      <c r="AT20" s="22"/>
      <c r="AU20" s="22"/>
      <c r="AV20" s="22"/>
      <c r="AW20" s="22"/>
      <c r="AX20" s="22"/>
      <c r="AY20" s="22"/>
      <c r="AZ20" s="22"/>
      <c r="BA20" s="22"/>
      <c r="BB20" s="22"/>
      <c r="BC20" s="22"/>
      <c r="BD20" s="22"/>
      <c r="BE20" s="22"/>
    </row>
    <row r="21" spans="1:57" ht="15.95" customHeight="1">
      <c r="A21" s="21" t="s">
        <v>577</v>
      </c>
      <c r="B21" s="18" t="s">
        <v>575</v>
      </c>
      <c r="C21" s="39" t="s">
        <v>702</v>
      </c>
      <c r="D21" s="18" t="s">
        <v>703</v>
      </c>
      <c r="E21" s="18" t="s">
        <v>730</v>
      </c>
      <c r="F21" s="20" t="s">
        <v>7</v>
      </c>
      <c r="G21" s="18" t="s">
        <v>681</v>
      </c>
      <c r="H21" s="22" t="s">
        <v>66</v>
      </c>
      <c r="I21" s="113">
        <v>43555</v>
      </c>
      <c r="J21" s="22" t="s">
        <v>677</v>
      </c>
      <c r="K21" s="22" t="s">
        <v>677</v>
      </c>
      <c r="L21" s="22"/>
      <c r="M21" s="22"/>
      <c r="N21" s="22"/>
      <c r="O21" s="22"/>
      <c r="P21" s="22"/>
      <c r="Q21" s="22"/>
      <c r="R21" s="22"/>
      <c r="S21" s="22"/>
      <c r="T21" s="22"/>
      <c r="U21" s="22"/>
      <c r="V21" s="22"/>
      <c r="W21" s="22"/>
      <c r="X21" s="22"/>
      <c r="Y21" s="22"/>
      <c r="Z21" s="22"/>
      <c r="AA21" s="22"/>
      <c r="AB21" s="22"/>
      <c r="AC21" s="22"/>
      <c r="AD21" s="22" t="s">
        <v>756</v>
      </c>
      <c r="AE21" s="22" t="s">
        <v>939</v>
      </c>
      <c r="AF21" s="22">
        <v>34</v>
      </c>
      <c r="AG21" s="113">
        <v>43585</v>
      </c>
      <c r="AH21" s="22" t="s">
        <v>759</v>
      </c>
      <c r="AI21" s="30" t="s">
        <v>757</v>
      </c>
      <c r="AJ21" s="30" t="s">
        <v>757</v>
      </c>
      <c r="AK21" s="30" t="s">
        <v>758</v>
      </c>
      <c r="AL21" s="30" t="s">
        <v>758</v>
      </c>
      <c r="AM21" s="22" t="s">
        <v>761</v>
      </c>
      <c r="AN21" s="31"/>
      <c r="AO21" s="77"/>
      <c r="AP21" s="32"/>
      <c r="AQ21" s="22"/>
      <c r="AR21" s="22"/>
      <c r="AS21" s="33"/>
      <c r="AT21" s="22"/>
      <c r="AU21" s="22"/>
      <c r="AV21" s="22"/>
      <c r="AW21" s="22"/>
      <c r="AX21" s="22"/>
      <c r="AY21" s="22"/>
      <c r="AZ21" s="22"/>
      <c r="BA21" s="22"/>
      <c r="BB21" s="22"/>
      <c r="BC21" s="22"/>
      <c r="BD21" s="22"/>
      <c r="BE21" s="22"/>
    </row>
    <row r="22" spans="1:57" ht="15.95" customHeight="1">
      <c r="A22" s="21" t="s">
        <v>577</v>
      </c>
      <c r="B22" s="18" t="s">
        <v>575</v>
      </c>
      <c r="C22" s="39" t="s">
        <v>704</v>
      </c>
      <c r="D22" s="18" t="s">
        <v>705</v>
      </c>
      <c r="E22" s="18" t="s">
        <v>731</v>
      </c>
      <c r="F22" s="18" t="s">
        <v>5</v>
      </c>
      <c r="G22" s="40" t="s">
        <v>579</v>
      </c>
      <c r="H22" s="22" t="s">
        <v>66</v>
      </c>
      <c r="I22" s="113">
        <v>43555</v>
      </c>
      <c r="J22" s="22">
        <v>5550</v>
      </c>
      <c r="K22" s="22">
        <v>100</v>
      </c>
      <c r="L22" s="22"/>
      <c r="M22" s="22"/>
      <c r="N22" s="22"/>
      <c r="O22" s="22"/>
      <c r="P22" s="22"/>
      <c r="Q22" s="22"/>
      <c r="R22" s="22"/>
      <c r="S22" s="22"/>
      <c r="T22" s="22"/>
      <c r="U22" s="22"/>
      <c r="V22" s="22"/>
      <c r="W22" s="22"/>
      <c r="X22" s="22"/>
      <c r="Y22" s="22"/>
      <c r="Z22" s="22"/>
      <c r="AA22" s="22"/>
      <c r="AB22" s="22"/>
      <c r="AC22" s="22"/>
      <c r="AD22" s="22" t="s">
        <v>756</v>
      </c>
      <c r="AE22" s="22" t="s">
        <v>939</v>
      </c>
      <c r="AF22" s="22">
        <v>32</v>
      </c>
      <c r="AG22" s="113">
        <v>43585</v>
      </c>
      <c r="AH22" s="22" t="s">
        <v>759</v>
      </c>
      <c r="AI22" s="30" t="s">
        <v>757</v>
      </c>
      <c r="AJ22" s="30" t="s">
        <v>757</v>
      </c>
      <c r="AK22" s="30" t="s">
        <v>758</v>
      </c>
      <c r="AL22" s="30" t="s">
        <v>758</v>
      </c>
      <c r="AM22" s="22" t="s">
        <v>763</v>
      </c>
      <c r="AN22" s="31"/>
      <c r="AO22" s="77"/>
      <c r="AP22" s="32"/>
      <c r="AQ22" s="22"/>
      <c r="AR22" s="22"/>
      <c r="AS22" s="33"/>
      <c r="AT22" s="22"/>
      <c r="AU22" s="22"/>
      <c r="AV22" s="22"/>
      <c r="AW22" s="22"/>
      <c r="AX22" s="22"/>
      <c r="AY22" s="22"/>
      <c r="AZ22" s="22"/>
      <c r="BA22" s="22"/>
      <c r="BB22" s="22"/>
      <c r="BC22" s="22"/>
      <c r="BD22" s="22"/>
      <c r="BE22" s="22"/>
    </row>
  </sheetData>
  <mergeCells count="1">
    <mergeCell ref="BC1:BE1"/>
  </mergeCells>
  <phoneticPr fontId="6" type="noConversion"/>
  <conditionalFormatting sqref="D2:D11">
    <cfRule type="duplicateValues" dxfId="15" priority="417"/>
  </conditionalFormatting>
  <conditionalFormatting sqref="C2:C11">
    <cfRule type="duplicateValues" dxfId="14" priority="419"/>
    <cfRule type="duplicateValues" dxfId="13" priority="420"/>
  </conditionalFormatting>
  <conditionalFormatting sqref="D2:D11">
    <cfRule type="duplicateValues" dxfId="12" priority="421"/>
    <cfRule type="duplicateValues" dxfId="11" priority="422"/>
  </conditionalFormatting>
  <conditionalFormatting sqref="E2:E11">
    <cfRule type="duplicateValues" dxfId="10" priority="423"/>
  </conditionalFormatting>
  <conditionalFormatting sqref="C2:C11">
    <cfRule type="duplicateValues" dxfId="9" priority="424"/>
  </conditionalFormatting>
  <conditionalFormatting sqref="D13:D22">
    <cfRule type="duplicateValues" dxfId="8" priority="425"/>
  </conditionalFormatting>
  <conditionalFormatting sqref="C13:C22">
    <cfRule type="duplicateValues" dxfId="7" priority="427"/>
    <cfRule type="duplicateValues" dxfId="6" priority="428"/>
  </conditionalFormatting>
  <conditionalFormatting sqref="D13:D22">
    <cfRule type="duplicateValues" dxfId="5" priority="429"/>
    <cfRule type="duplicateValues" dxfId="4" priority="430"/>
  </conditionalFormatting>
  <conditionalFormatting sqref="C13:C22">
    <cfRule type="duplicateValues" dxfId="3" priority="432"/>
  </conditionalFormatting>
  <conditionalFormatting sqref="E13:E22">
    <cfRule type="duplicateValues" dxfId="2" priority="3"/>
  </conditionalFormatting>
  <conditionalFormatting sqref="AW5:AW15">
    <cfRule type="containsText" dxfId="1" priority="1" operator="containsText" text="T2">
      <formula>NOT(ISERROR(SEARCH("T2",AW5)))</formula>
    </cfRule>
    <cfRule type="containsText" dxfId="0" priority="2" operator="containsText" text="T1">
      <formula>NOT(ISERROR(SEARCH("T1",AW5)))</formula>
    </cfRule>
  </conditionalFormatting>
  <dataValidations count="7">
    <dataValidation type="list" allowBlank="1" showInputMessage="1" showErrorMessage="1" sqref="J10:AC10 J21:AC21">
      <formula1>"M, F"</formula1>
    </dataValidation>
    <dataValidation type="decimal" operator="greaterThanOrEqual" allowBlank="1" showInputMessage="1" showErrorMessage="1" sqref="J2:AC6 J22:AC22 J13:AC17 J9:AC9 J20:AC20 K11:AC11">
      <formula1>-99999999</formula1>
    </dataValidation>
    <dataValidation type="list" allowBlank="1" showInputMessage="1" showErrorMessage="1" sqref="AO13:AO22 AI2:AL11 AO2:AO11 AI13:AL22">
      <formula1>"Yes, No"</formula1>
    </dataValidation>
    <dataValidation type="list" allowBlank="1" showInputMessage="1" showErrorMessage="1" sqref="AS2:AS11 AS13:AS22">
      <formula1>"Error accepted, Error not accepted"</formula1>
    </dataValidation>
    <dataValidation type="list" allowBlank="1" showInputMessage="1" showErrorMessage="1" sqref="AP14:AP22">
      <formula1>$BD$2:$BD$11</formula1>
    </dataValidation>
    <dataValidation type="list" allowBlank="1" showInputMessage="1" showErrorMessage="1" sqref="J18:AC19 J7:AC8">
      <formula1>"Yes, No, NA"</formula1>
    </dataValidation>
    <dataValidation type="list" allowBlank="1" showInputMessage="1" showErrorMessage="1" sqref="AP2:AP11 AP13">
      <formula1>$BD$2:$BD$12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Company Info</vt:lpstr>
      <vt:lpstr>Sheet3</vt:lpstr>
      <vt:lpstr>Standalone </vt:lpstr>
      <vt:lpstr>Matrix-Directors</vt:lpstr>
      <vt:lpstr>Matrix-KMP</vt:lpstr>
      <vt:lpstr>'Standalone '!OLE_LINK2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user</cp:lastModifiedBy>
  <dcterms:created xsi:type="dcterms:W3CDTF">2021-02-17T01:36:11Z</dcterms:created>
  <dcterms:modified xsi:type="dcterms:W3CDTF">2021-04-18T02:43:07Z</dcterms:modified>
</cp:coreProperties>
</file>