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2024" documentId="13_ncr:1_{FA10C959-8CED-4789-9566-99862FBF39BF}" xr6:coauthVersionLast="47" xr6:coauthVersionMax="47" xr10:uidLastSave="{F46BCE05-8FE3-4715-84E5-C7799AEB9F67}"/>
  <bookViews>
    <workbookView xWindow="-110" yWindow="-110" windowWidth="19420" windowHeight="10300" firstSheet="7" activeTab="11" xr2:uid="{B3214F99-ED3C-4E77-AA9D-96AFA19CF590}"/>
  </bookViews>
  <sheets>
    <sheet name="Material Tests Map" sheetId="4" state="hidden" r:id="rId1"/>
    <sheet name="Ref" sheetId="8" state="hidden" r:id="rId2"/>
    <sheet name="Shrinkage" sheetId="17" r:id="rId3"/>
    <sheet name="Test Data" sheetId="5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VISCOCITY" sheetId="19" r:id="rId10"/>
    <sheet name="CURING DEPTH" sheetId="15" r:id="rId11"/>
    <sheet name="BYPASS DIODE TEST" sheetId="16" r:id="rId12"/>
    <sheet name="BLOCKING DIODE TEST" sheetId="20" r:id="rId13"/>
    <sheet name="Standard test times" sheetId="6" state="hidden" r:id="rId14"/>
  </sheets>
  <definedNames>
    <definedName name="ENCAPTYPE">Ref!$K$2:$K$1048576</definedName>
    <definedName name="ExternalData_1" localSheetId="0" hidden="1">'Material Tests Map'!$A$1:$B$20</definedName>
    <definedName name="ExternalData_1" localSheetId="13" hidden="1">'Standard test times'!$A$1:$B$15</definedName>
    <definedName name="ExternalData_1" localSheetId="3" hidden="1">'Test Data'!$A$1:$H$96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3" l="1"/>
  <c r="D3" i="13"/>
  <c r="F3" i="13" s="1"/>
  <c r="D4" i="13"/>
  <c r="F4" i="13" s="1"/>
  <c r="D5" i="13"/>
  <c r="F5" i="13" s="1"/>
  <c r="D6" i="13"/>
  <c r="F6" i="13" s="1"/>
  <c r="D7" i="13"/>
  <c r="F7" i="13" s="1"/>
  <c r="D8" i="13"/>
  <c r="F8" i="13" s="1"/>
  <c r="D9" i="13"/>
  <c r="F9" i="13" s="1"/>
  <c r="F2" i="13"/>
  <c r="G9" i="13"/>
  <c r="G8" i="13"/>
  <c r="I12" i="12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<sst xmlns="http://schemas.openxmlformats.org/spreadsheetml/2006/main" count="841" uniqueCount="277">
  <si>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</si>
  <si>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</si>
  <si>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</si>
  <si>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</si>
  <si>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</si>
  <si>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</si>
  <si>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</si>
  <si>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</si>
  <si>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</si>
  <si>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</si>
  <si>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</si>
  <si>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</si>
  <si>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</si>
  <si>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</si>
  <si>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</si>
  <si>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</si>
  <si>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</si>
  <si>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</si>
  <si>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</si>
  <si>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</si>
  <si>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</si>
  <si>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</si>
  <si>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</si>
  <si>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</si>
  <si>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</si>
  <si>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</si>
  <si>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</si>
  <si>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</si>
  <si>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</si>
  <si>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</si>
  <si>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</si>
  <si>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Pass</t>
  </si>
  <si>
    <t>Completed</t>
  </si>
  <si>
    <t>FRONT EPE</t>
  </si>
  <si>
    <t>OLD : 420 to 480</t>
  </si>
  <si>
    <t>Pending</t>
  </si>
  <si>
    <t>In Progress</t>
  </si>
  <si>
    <t>BACK EVA</t>
  </si>
  <si>
    <t>NEW: 380 to 440</t>
  </si>
  <si>
    <t>Fail</t>
  </si>
  <si>
    <t>Failed</t>
  </si>
  <si>
    <t>GLASS</t>
  </si>
  <si>
    <t>FRAME</t>
  </si>
  <si>
    <t>WHITE SEALANT</t>
  </si>
  <si>
    <t>VENDOR NAME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</si>
  <si>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</si>
  <si>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</si>
  <si>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</si>
  <si>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</si>
  <si>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</si>
  <si>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</si>
  <si>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</si>
  <si>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</si>
  <si>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</si>
  <si>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</si>
  <si>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</si>
  <si>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</si>
  <si>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</si>
  <si>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</si>
  <si>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</si>
  <si>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</si>
  <si>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Hangzhou First</t>
  </si>
  <si>
    <t>VISHKHA</t>
  </si>
  <si>
    <t>RAYBO</t>
  </si>
  <si>
    <t>sheetsol</t>
  </si>
  <si>
    <t>p first</t>
  </si>
  <si>
    <t>GRN GENERATION TIME</t>
  </si>
  <si>
    <t>TEST START DATE AND TIME</t>
  </si>
  <si>
    <t>TEST END DATE AND TIME</t>
  </si>
  <si>
    <t>TEST RESULT</t>
  </si>
  <si>
    <t>STATUS</t>
  </si>
  <si>
    <t>HIUV</t>
  </si>
  <si>
    <t>SUNBEZ</t>
  </si>
  <si>
    <t>Fasto</t>
  </si>
  <si>
    <t>Tesa 4134</t>
  </si>
  <si>
    <t>Hutian</t>
  </si>
  <si>
    <t>CAHORS 30A PRE PCT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</si>
  <si>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</si>
  <si>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</si>
  <si>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</si>
  <si>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</si>
  <si>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</si>
  <si>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</si>
  <si>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</si>
  <si>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</si>
  <si>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</si>
  <si>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</si>
  <si>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</si>
  <si>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</si>
  <si>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</si>
  <si>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</si>
  <si>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</si>
  <si>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</si>
  <si>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</si>
  <si>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</si>
  <si>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</si>
  <si>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</si>
  <si>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</si>
  <si>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</si>
  <si>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</si>
  <si>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</si>
  <si>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</si>
  <si>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</si>
  <si>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</si>
  <si>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</si>
  <si>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</si>
  <si>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</si>
  <si>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</si>
  <si>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</si>
  <si>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</si>
  <si>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</si>
  <si>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</si>
  <si>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</si>
  <si>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</si>
  <si>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</si>
  <si>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DHASH 2000V</t>
  </si>
  <si>
    <t>JMTHY</t>
  </si>
  <si>
    <t>UKTR25 back BD</t>
  </si>
  <si>
    <t>UKTR 25A Front BD</t>
  </si>
  <si>
    <t xml:space="preserve">UKTR 4545 30U </t>
  </si>
  <si>
    <t>UKTR  3045 30A FBD</t>
  </si>
  <si>
    <t>UKTR 3045 30A BBD</t>
  </si>
  <si>
    <t>UKTR CON 4545 30U</t>
  </si>
  <si>
    <t>VIDYA 0.24/6MM/4MM</t>
  </si>
  <si>
    <t>VALEO 0.24/6mm/4mm</t>
  </si>
  <si>
    <t>LINE JUREN 0.24/6/4m</t>
  </si>
  <si>
    <t>FASTO 4:1</t>
  </si>
  <si>
    <t>FASTO 6:1</t>
  </si>
  <si>
    <t>RFID PRODUCTION</t>
  </si>
  <si>
    <t>RFID SAMPLE 1</t>
  </si>
  <si>
    <t>RFID SAMPLE 2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</si>
  <si>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</si>
  <si>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</si>
  <si>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</si>
  <si>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</si>
  <si>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</si>
  <si>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</si>
  <si>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</si>
  <si>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</si>
  <si>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</si>
  <si>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</si>
  <si>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</si>
  <si>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</si>
  <si>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</si>
  <si>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</si>
  <si>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</si>
  <si>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</si>
  <si>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</si>
  <si>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</si>
  <si>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</si>
  <si>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</si>
  <si>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</si>
  <si>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</si>
  <si>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</si>
  <si>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</si>
  <si>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</si>
  <si>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</si>
  <si>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</si>
  <si>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</si>
  <si>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</si>
  <si>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</si>
  <si>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</si>
  <si>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</si>
  <si>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</si>
  <si>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</si>
  <si>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</si>
  <si>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</si>
  <si>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</si>
  <si>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</si>
  <si>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</si>
  <si>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</si>
  <si>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WIDTH/DIAMETER OBSERVED (mm)</t>
  </si>
  <si>
    <t>THICKNESS OBSERVED (mm)</t>
  </si>
  <si>
    <t>AREA CALCULATED (sq.mm)</t>
  </si>
  <si>
    <t>MEASURED  RESISTANCE (OHM)</t>
  </si>
  <si>
    <t>LENGTH OF WIRE (M)</t>
  </si>
  <si>
    <t>MEASURED RESISTIVITY (OHM-M)</t>
  </si>
  <si>
    <t>INTERCONNECT RIBBON</t>
  </si>
  <si>
    <t>WETOWN 0.24MM</t>
  </si>
  <si>
    <t>=([@[MEASURED  RESISTANCE (OHM)]]*[@[AREA CALCULATED (sq.mm)]*pow(10,-6)])/[@[LENGTH OF WIRE (M)]]</t>
  </si>
  <si>
    <t>BUS RIBBON</t>
  </si>
  <si>
    <t>WETOWN 5MM</t>
  </si>
  <si>
    <t>vidya 0.24mm</t>
  </si>
  <si>
    <t>vidya 4mm</t>
  </si>
  <si>
    <t>vidya 6mm</t>
  </si>
  <si>
    <t>valeo 0.24mm</t>
  </si>
  <si>
    <t>valeo 4mm</t>
  </si>
  <si>
    <t>valeo 6mm</t>
  </si>
  <si>
    <t>START TIME</t>
  </si>
  <si>
    <t>END TIME</t>
  </si>
  <si>
    <t>FASTO POTTING</t>
  </si>
  <si>
    <t>TONSON 4:1</t>
  </si>
  <si>
    <t>TONSON 6:1</t>
  </si>
  <si>
    <t>SPEED (RPM)</t>
  </si>
  <si>
    <t>TEST RESULT (MPa-s)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</si>
  <si>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</si>
  <si>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</si>
  <si>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</si>
  <si>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</si>
  <si>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</si>
  <si>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</si>
  <si>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</si>
  <si>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RESISTANCE(Pre PCT)</t>
  </si>
  <si>
    <t>RESISTANCE(Post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</si>
  <si>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</si>
  <si>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</si>
  <si>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</si>
  <si>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</si>
  <si>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</si>
  <si>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</si>
  <si>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</si>
  <si>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</si>
  <si>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</si>
  <si>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</si>
  <si>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</si>
  <si>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</si>
  <si>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</si>
  <si>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</si>
  <si>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</si>
  <si>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</si>
  <si>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</si>
  <si>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</si>
  <si>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</si>
  <si>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</si>
  <si>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</si>
  <si>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</si>
  <si>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</si>
  <si>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</si>
  <si>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</si>
  <si>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</si>
  <si>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</si>
  <si>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</si>
  <si>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</si>
  <si>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</si>
  <si>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</si>
  <si>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</si>
  <si>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</si>
  <si>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</si>
  <si>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</si>
  <si>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</si>
  <si>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</si>
  <si>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</si>
  <si>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</si>
  <si>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349VBD/265VBY</t>
  </si>
  <si>
    <t>256IBY/322IBD</t>
  </si>
  <si>
    <t>341VBD/269VBY</t>
  </si>
  <si>
    <t>UKTR BD 7500L</t>
  </si>
  <si>
    <t>345VBD/264VBY</t>
  </si>
  <si>
    <t>205IBY/318IBD</t>
  </si>
  <si>
    <t>259MV</t>
  </si>
  <si>
    <t>492µA</t>
  </si>
  <si>
    <t>QC  SOLAR</t>
  </si>
  <si>
    <t>VBD52MV/VBY28MV</t>
  </si>
  <si>
    <t>IBY2.0/IBD1.2</t>
  </si>
  <si>
    <t>Avg. VBD (Pre PCT)</t>
  </si>
  <si>
    <t>Avg. VBY (Pre PCT)</t>
  </si>
  <si>
    <t>Avg. IBY (Pre PCT)</t>
  </si>
  <si>
    <t>Avg. IBD (Pre PCT)</t>
  </si>
  <si>
    <t>Avg. VBD (Post PCT)</t>
  </si>
  <si>
    <t>Avg. VBY (Post PCT)</t>
  </si>
  <si>
    <t>Avg. IBY (Post PCT)</t>
  </si>
  <si>
    <t>Avg. IBD (Post PCT)</t>
  </si>
  <si>
    <t>UKTR BD 2000L</t>
  </si>
  <si>
    <t>349mV</t>
  </si>
  <si>
    <t>265mV</t>
  </si>
  <si>
    <t>256µA</t>
  </si>
  <si>
    <t>322µA</t>
  </si>
  <si>
    <t>341mV</t>
  </si>
  <si>
    <t>269mV</t>
  </si>
  <si>
    <t>345mV</t>
  </si>
  <si>
    <t>205µA</t>
  </si>
  <si>
    <t>318µA</t>
  </si>
  <si>
    <t>QC Solar</t>
  </si>
  <si>
    <t>52mV</t>
  </si>
  <si>
    <t>2µA</t>
  </si>
  <si>
    <t>1.2µA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</si>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</sst>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  <font>
      <b/>
      <sz val="11"/>
      <color rgb="FF000000"/>
      <name val="Aptos Narrow"/>
      <charset val="1"/>
    </font>
    <font>
      <b/>
      <sz val="11"/>
      <color rgb="FF000000"/>
      <name val="Aptos Narrow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0" fontId="8" fillId="0" borderId="15" xfId="0" applyFont="1" applyBorder="1"/>
    <xf numFmtId="0" fontId="2" fillId="0" borderId="16" xfId="0" applyFont="1" applyBorder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2" fillId="0" borderId="17" xfId="0" applyFont="1" applyBorder="1"/>
    <xf numFmtId="0" fontId="10" fillId="0" borderId="17" xfId="0" applyFont="1" applyBorder="1"/>
    <xf numFmtId="0" fontId="0" fillId="0" borderId="18" xfId="0" applyBorder="1"/>
    <xf numFmtId="0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1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medium">
          <color theme="4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border outline="0">
        <bottom style="medium">
          <color theme="6"/>
        </bottom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  <alignment horizontal="center"/>
    </dxf>
    <dxf>
      <alignment horizontal="center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70"/>
    <tableColumn id="2" xr3:uid="{887E7320-FACA-4349-93A6-9DD0A9102ACA}" uniqueName="2" name="TEST NAME" queryTableFieldId="2" dataDxfId="6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37" dataDxfId="36">
  <autoFilter ref="A1:I15" xr:uid="{97A8C2A7-46C0-4446-B562-6550EA520638}"/>
  <tableColumns count="9">
    <tableColumn id="1" xr3:uid="{FE721515-FBBB-4487-ABCE-AAB6A5B1513A}" name="BOM" dataDxfId="35"/>
    <tableColumn id="9" xr3:uid="{304FA6D2-898E-427A-8AC1-958C15295938}" name="VENDOR NAME" dataDxfId="34"/>
    <tableColumn id="2" xr3:uid="{CB22B1B1-F2DB-4A16-825A-FE463620DEF9}" name="Type" dataDxfId="33"/>
    <tableColumn id="3" xr3:uid="{37372ACB-68A6-4423-8A58-7EF31F49D3C5}" name="min value 1 " dataDxfId="32"/>
    <tableColumn id="4" xr3:uid="{87A17A4F-6A43-4AB0-9B0F-B213AAD6E601}" name="min value 2" dataDxfId="31"/>
    <tableColumn id="5" xr3:uid="{BB8F60AF-F7B1-4306-8198-B69EE3E6D97A}" name="min value 3" dataDxfId="30"/>
    <tableColumn id="6" xr3:uid="{03425EE3-EC03-4913-B402-224F846A29D7}" name="min value 4" dataDxfId="29"/>
    <tableColumn id="7" xr3:uid="{E68E3244-13A5-47AA-8AB7-F602EE938E20}" name="min value 5" dataDxfId="28"/>
    <tableColumn id="8" xr3:uid="{D5BE9073-1EC1-4D18-A75C-7F63CCD62CB2}" name="Mean" dataDxfId="27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I9" totalsRowShown="0">
  <autoFilter ref="A1:I9" xr:uid="{20A38E0C-9EF6-4C45-A435-A35C875E6079}"/>
  <tableColumns count="9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7" xr3:uid="{4735B835-F72D-4A2B-8B81-6E751AAC725F}" name="WIDTH/DIAMETER OBSERVED (mm)" dataDxfId="26">
      <calculatedColumnFormula>VALUE(MID(LEFT(Table4[[#This Row],[VENDOR NAME]], LEN(Table4[[#This Row],[VENDOR NAME]]) - 2), FIND(" ", Table4[[#This Row],[VENDOR NAME]]) + 1, LEN(Table4[[#This Row],[VENDOR NAME]])))</calculatedColumnFormula>
    </tableColumn>
    <tableColumn id="8" xr3:uid="{1749FD71-BC7F-4688-B5BB-58AB1E957DD0}" name="THICKNESS OBSERVED (mm)" dataDxfId="25"/>
    <tableColumn id="9" xr3:uid="{C6009A87-4599-4EE2-88B2-ED4AF719D57F}" name="AREA CALCULATED (sq.mm)" dataDxfId="24">
      <calculatedColumnFormula array="1">(_xleta.PI/4)*pow(Table4[[#This Row],[WIDTH/DIAMETER OBSERVED (mm)]],2)</calculatedColumnFormula>
    </tableColumn>
    <tableColumn id="4" xr3:uid="{C58F8BC5-05CB-47D9-818A-1926632D9181}" name="MEASURED  RESISTANCE (OHM)" dataDxfId="23"/>
    <tableColumn id="5" xr3:uid="{0C266AA4-6084-4AC6-A053-78531731EDD5}" name="LENGTH OF WIRE (M)" dataDxfId="22"/>
    <tableColumn id="6" xr3:uid="{3237FBF2-FB95-457B-8B4A-4DD03AC08D27}" name="MEASURED RESISTIVITY (OHM-M)" dataDxfId="21">
      <calculatedColumnFormula>(Table4[[#This Row],[MEASURED  RESISTANCE (OHM)]]*Table4[[#This Row],[AREA CALCULATED (sq.mm)]])/Table4[[#This Row],[LENGTH OF WIRE (M)]]</calculatedColumnFormula>
    </tableColumn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9" totalsRowShown="0">
  <autoFilter ref="A1:D9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52E9E1-FA71-4119-BB85-0C937D311733}" name="Table19" displayName="Table19" ref="A1:D2" insertRow="1" totalsRowShown="0" headerRowDxfId="20" headerRowBorderDxfId="18" tableBorderDxfId="19">
  <autoFilter ref="A1:D2" xr:uid="{7D52E9E1-FA71-4119-BB85-0C937D311733}"/>
  <tableColumns count="4">
    <tableColumn id="1" xr3:uid="{064AD3EC-978F-4DB6-BD86-F369665BDD0B}" name="BOM"/>
    <tableColumn id="2" xr3:uid="{004129D6-CFF2-4B51-8ACC-AC76C1438BB4}" name="VENDOR NAME"/>
    <tableColumn id="3" xr3:uid="{CC134800-C297-49AE-B92D-5C7DC97321C2}" name="SPEED (RPM)"/>
    <tableColumn id="4" xr3:uid="{D68B73B9-D124-4A6D-BCA3-C89222DC4E3A}" name="TEST RESULT (MPa-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I22" totalsRowShown="0">
  <autoFilter ref="A1:I22" xr:uid="{5C370BE7-C0F8-462F-9F89-5FC458087319}"/>
  <tableColumns count="9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  <tableColumn id="8" xr3:uid="{2062BFD7-AF12-40A1-82A6-F8210996D827}" name="RESISTANCE(Pre PCT)"/>
    <tableColumn id="9" xr3:uid="{368F865D-670A-4F25-A0B8-8D912EDAAAB6}" name="RESISTANCE(Post PCT)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7112A1-93DC-48E7-B447-65BD878441CD}" name="Table17" displayName="Table17" ref="A1:M2" insertRow="1" insertRowShift="1" totalsRowShown="0" headerRowDxfId="17" dataDxfId="16" headerRowBorderDxfId="14" tableBorderDxfId="15">
  <autoFilter ref="A1:M2" xr:uid="{4B7112A1-93DC-48E7-B447-65BD878441CD}"/>
  <tableColumns count="13">
    <tableColumn id="1" xr3:uid="{30A8BEDF-1B2B-4821-A619-C3E0749A32C5}" name="BOM" dataDxfId="13"/>
    <tableColumn id="2" xr3:uid="{E3F6AD09-C0D8-43FF-B5D1-87CF2C1B7B37}" name="VENDOR NAME" dataDxfId="12"/>
    <tableColumn id="3" xr3:uid="{98CA40BC-553D-4F4C-B8B5-66259039F448}" name="AVG. MAX TEMPERATURE OF DIODE(Tj) IN ON state" dataDxfId="11"/>
    <tableColumn id="4" xr3:uid="{66320D00-9F3F-45A8-AA17-1A51AD0F943F}" name="Avg. VBD (Pre PCT)" dataDxfId="10"/>
    <tableColumn id="5" xr3:uid="{B082FEF3-8B8A-4B71-A497-93B9AA618A53}" name="Avg. VBY (Pre PCT)" dataDxfId="9"/>
    <tableColumn id="6" xr3:uid="{C690C6D8-CD4B-4634-AC02-8FEEEF33AA37}" name="Avg. IBY (Pre PCT)" dataDxfId="8"/>
    <tableColumn id="7" xr3:uid="{4B70AE10-E0C3-4223-9E36-F1FAA112F53A}" name="Avg. IBD (Pre PCT)" dataDxfId="7"/>
    <tableColumn id="8" xr3:uid="{52C881BC-D641-4C18-9033-CD9A8B5083AF}" name="Avg. VBD (Post PCT)" dataDxfId="6"/>
    <tableColumn id="9" xr3:uid="{F7DC931D-B133-4E78-9F5B-1920F61B624D}" name="Avg. VBY (Post PCT)" dataDxfId="5"/>
    <tableColumn id="10" xr3:uid="{2D67268D-96C7-4C5A-A9BE-3DEC543787A1}" name="Avg. IBY (Post PCT)" dataDxfId="4"/>
    <tableColumn id="11" xr3:uid="{7E833A43-8EE9-4398-9B48-AE6686B8701F}" name="Avg. IBD (Post PCT)" dataDxfId="3"/>
    <tableColumn id="12" xr3:uid="{2A2B5106-9EEC-4BE0-9D7A-FD61527D560F}" name="RESISTANCE(Pre PCT)" dataDxfId="2"/>
    <tableColumn id="13" xr3:uid="{05C6CA44-C293-4598-9DFA-B86A5190E2D1}" name="RESISTANCE(Post PCT)" dataDxfId="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68" dataDxfId="67">
  <autoFilter ref="B3:K1048576" xr:uid="{7FFEF855-2CB7-4EF4-BE50-FB81C544017B}"/>
  <tableColumns count="10">
    <tableColumn id="1" xr3:uid="{96E09178-FF72-435C-90A9-F2F7FEC7E80C}" name="Column1" dataDxfId="66"/>
    <tableColumn id="2" xr3:uid="{B7D3E49F-4F89-454D-B9FA-E1364CBF3239}" name="Column2" dataDxfId="65"/>
    <tableColumn id="3" xr3:uid="{CCA06B22-44E5-4255-8F26-0C1B1279B22C}" name="Column3" dataDxfId="64"/>
    <tableColumn id="4" xr3:uid="{6F565555-BB1C-4294-A1BA-3B6ADB9C2D2F}" name="Column4" dataDxfId="63"/>
    <tableColumn id="5" xr3:uid="{33CA8E10-7021-4A52-853E-A6227866156B}" name="Column5" dataDxfId="62"/>
    <tableColumn id="6" xr3:uid="{870E308E-FC7E-4A0A-A66A-ED0B8741D8AF}" name="Column6" dataDxfId="61"/>
    <tableColumn id="7" xr3:uid="{FEEFF96D-1CCA-48C1-982D-EAFDB6BC3200}" name="Column7" dataDxfId="60"/>
    <tableColumn id="8" xr3:uid="{4FEE2433-7AE2-4CF7-A1FC-541524E1FAAF}" name="Column8" dataDxfId="59"/>
    <tableColumn id="9" xr3:uid="{A6BC8484-A791-4583-A77F-7F6A667CE8C5}" name="Column9" dataDxfId="58"/>
    <tableColumn id="10" xr3:uid="{192E7774-55A7-4BD2-9715-330A7F12089B}" name="Column10" dataDxfId="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96" tableType="queryTable" totalsRowShown="0">
  <tableColumns count="8">
    <tableColumn id="1" xr3:uid="{87F75B08-44C4-4718-834D-87FEE9F87970}" uniqueName="1" name="BOM" queryTableFieldId="1" dataDxfId="56"/>
    <tableColumn id="2" xr3:uid="{1E5F4521-5E5C-4948-AEB2-FC5F712DB353}" uniqueName="2" name="TEST NAME" queryTableFieldId="2" dataDxfId="55"/>
    <tableColumn id="3" xr3:uid="{22629B97-1F38-4A88-B08E-7589CFF4C28D}" uniqueName="3" name="VENDOR NAME" queryTableFieldId="3" dataDxfId="54"/>
    <tableColumn id="4" xr3:uid="{D6678E87-972B-4807-86C4-4086EF552262}" uniqueName="4" name="GRN GENERATION TIME" queryTableFieldId="4" dataDxfId="53"/>
    <tableColumn id="5" xr3:uid="{62C80EA2-76AB-4742-87FF-05248307AF93}" uniqueName="5" name="TEST START DATE AND TIME" queryTableFieldId="5" dataDxfId="52"/>
    <tableColumn id="6" xr3:uid="{DDA3B4DC-3A06-4223-8D24-00B8C4C20678}" uniqueName="6" name="TEST END DATE AND TIME" queryTableFieldId="6" dataDxfId="51"/>
    <tableColumn id="7" xr3:uid="{F2102600-A33C-449C-8C79-361FEA6C4BCE}" uniqueName="7" name="TEST RESULT" queryTableFieldId="7" dataDxfId="50"/>
    <tableColumn id="8" xr3:uid="{E5E91A8D-E194-48B6-8D9A-FFD1939E8ACF}" uniqueName="8" name="STATUS" queryTableFieldId="8" dataDxfId="4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48">
  <autoFilter ref="A4:J1048576" xr:uid="{67926097-CCFB-425B-9820-DDDFB77C87C9}"/>
  <tableColumns count="10">
    <tableColumn id="1" xr3:uid="{EA92BD46-85A5-4BF3-9843-966A2E5861D9}" name="Column1" dataDxfId="47"/>
    <tableColumn id="2" xr3:uid="{C24A9AB3-E538-4185-9C80-E9DDC6A05A90}" name="Column2" dataDxfId="46"/>
    <tableColumn id="3" xr3:uid="{0CA46B2C-315A-49B7-A313-787EA669AF33}" name="Column3" dataDxfId="45"/>
    <tableColumn id="4" xr3:uid="{AA05AB49-E5DC-4F39-BF84-5C21AE004473}" name="Column4" dataDxfId="44"/>
    <tableColumn id="5" xr3:uid="{8D9CD07A-CD8E-459F-AD52-C1C64282E998}" name="Column5" dataDxfId="43"/>
    <tableColumn id="6" xr3:uid="{953BA2E8-443D-4DD4-ACF1-1ECEDB5DE6DD}" name="Column6" dataDxfId="42"/>
    <tableColumn id="7" xr3:uid="{8ED40F5F-1EB7-4C33-83D6-002E5FC5C1EC}" name="Column7" dataDxfId="41"/>
    <tableColumn id="8" xr3:uid="{3EC62242-31F0-4282-815A-7D5C6B4310FD}" name="Column8" dataDxfId="40"/>
    <tableColumn id="9" xr3:uid="{514AC0BC-C14D-43E8-9076-A902208889C3}" name="Column9" dataDxfId="39"/>
    <tableColumn id="10" xr3:uid="{94E39AAC-5F2B-4668-8EAE-7D440F802CF1}" name="Column10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A57A-6D2F-4BE6-B111-00846FDD15D5}">
  <dimension ref="A1:D1"/>
  <sheetViews>
    <sheetView workbookViewId="0"/>
  </sheetViews>
  <sheetFormatPr defaultRowHeight="14.45"/>
  <cols>
    <col min="1" max="1" width="16.28515625" customWidth="1"/>
    <col min="2" max="2" width="19.85546875" customWidth="1"/>
    <col min="3" max="3" width="16.42578125" customWidth="1"/>
    <col min="4" max="4" width="22.140625" customWidth="1"/>
  </cols>
  <sheetData>
    <row r="1" spans="1:4" ht="15" thickBot="1">
      <c r="A1" s="49" t="s">
        <v>0</v>
      </c>
      <c r="B1" s="49" t="s">
        <v>44</v>
      </c>
      <c r="C1" s="49" t="s">
        <v>193</v>
      </c>
      <c r="D1" s="49" t="s">
        <v>194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4.4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44</v>
      </c>
      <c r="C1" t="s">
        <v>195</v>
      </c>
      <c r="D1" t="s">
        <v>196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I22"/>
  <sheetViews>
    <sheetView tabSelected="1" topLeftCell="A10" workbookViewId="0">
      <selection activeCell="A22" sqref="A22"/>
    </sheetView>
  </sheetViews>
  <sheetFormatPr defaultRowHeight="14.4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  <col min="8" max="8" width="28.140625" customWidth="1"/>
    <col min="9" max="9" width="21.5703125" customWidth="1"/>
  </cols>
  <sheetData>
    <row r="1" spans="1:9" ht="15">
      <c r="A1" t="s">
        <v>0</v>
      </c>
      <c r="B1" t="s">
        <v>44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s="51" t="s">
        <v>203</v>
      </c>
    </row>
    <row r="2" spans="1:9">
      <c r="A2" t="s">
        <v>15</v>
      </c>
      <c r="B2" t="s">
        <v>204</v>
      </c>
      <c r="D2" t="s">
        <v>205</v>
      </c>
      <c r="E2" t="s">
        <v>206</v>
      </c>
    </row>
    <row r="3" spans="1:9">
      <c r="A3" t="s">
        <v>15</v>
      </c>
      <c r="B3" t="s">
        <v>207</v>
      </c>
    </row>
    <row r="4" spans="1:9">
      <c r="A4" t="s">
        <v>15</v>
      </c>
      <c r="B4" t="s">
        <v>208</v>
      </c>
      <c r="D4">
        <v>302</v>
      </c>
      <c r="E4" t="s">
        <v>209</v>
      </c>
    </row>
    <row r="5" spans="1:9">
      <c r="A5" t="s">
        <v>15</v>
      </c>
      <c r="B5" t="s">
        <v>79</v>
      </c>
      <c r="D5">
        <v>260</v>
      </c>
      <c r="E5" t="s">
        <v>210</v>
      </c>
    </row>
    <row r="6" spans="1:9">
      <c r="A6" t="s">
        <v>15</v>
      </c>
      <c r="B6" t="s">
        <v>211</v>
      </c>
      <c r="D6" t="s">
        <v>212</v>
      </c>
      <c r="E6" t="s">
        <v>213</v>
      </c>
    </row>
    <row r="7" spans="1:9">
      <c r="A7" t="s">
        <v>15</v>
      </c>
      <c r="B7" t="s">
        <v>81</v>
      </c>
      <c r="D7" t="s">
        <v>214</v>
      </c>
      <c r="E7" t="s">
        <v>215</v>
      </c>
    </row>
    <row r="8" spans="1:9">
      <c r="A8" t="s">
        <v>15</v>
      </c>
      <c r="B8" t="s">
        <v>101</v>
      </c>
      <c r="D8" t="s">
        <v>216</v>
      </c>
      <c r="E8" t="s">
        <v>217</v>
      </c>
      <c r="F8" t="s">
        <v>218</v>
      </c>
      <c r="G8">
        <v>217</v>
      </c>
    </row>
    <row r="9" spans="1:9">
      <c r="A9" t="s">
        <v>15</v>
      </c>
      <c r="B9" t="s">
        <v>93</v>
      </c>
      <c r="D9" t="s">
        <v>219</v>
      </c>
      <c r="E9" t="s">
        <v>220</v>
      </c>
    </row>
    <row r="10" spans="1:9">
      <c r="A10" t="s">
        <v>15</v>
      </c>
      <c r="B10" t="s">
        <v>92</v>
      </c>
      <c r="D10" t="s">
        <v>212</v>
      </c>
      <c r="E10" t="s">
        <v>221</v>
      </c>
      <c r="F10" t="s">
        <v>222</v>
      </c>
      <c r="G10">
        <v>202</v>
      </c>
    </row>
    <row r="11" spans="1:9">
      <c r="A11" t="s">
        <v>15</v>
      </c>
      <c r="B11" t="s">
        <v>223</v>
      </c>
      <c r="D11" t="s">
        <v>224</v>
      </c>
      <c r="E11" t="s">
        <v>225</v>
      </c>
      <c r="F11" t="s">
        <v>226</v>
      </c>
      <c r="G11">
        <v>185</v>
      </c>
    </row>
    <row r="12" spans="1:9">
      <c r="A12" t="s">
        <v>15</v>
      </c>
      <c r="B12" t="s">
        <v>79</v>
      </c>
      <c r="D12" t="s">
        <v>227</v>
      </c>
      <c r="E12" t="s">
        <v>228</v>
      </c>
    </row>
    <row r="13" spans="1:9">
      <c r="A13" t="s">
        <v>15</v>
      </c>
      <c r="B13" t="s">
        <v>229</v>
      </c>
    </row>
    <row r="14" spans="1:9">
      <c r="A14" t="s">
        <v>15</v>
      </c>
      <c r="B14" t="s">
        <v>89</v>
      </c>
      <c r="D14" t="s">
        <v>230</v>
      </c>
      <c r="E14" t="s">
        <v>231</v>
      </c>
    </row>
    <row r="15" spans="1:9">
      <c r="A15" t="s">
        <v>15</v>
      </c>
      <c r="B15" t="s">
        <v>232</v>
      </c>
      <c r="D15" t="s">
        <v>233</v>
      </c>
      <c r="E15" t="s">
        <v>234</v>
      </c>
    </row>
    <row r="16" spans="1:9">
      <c r="A16" t="s">
        <v>15</v>
      </c>
      <c r="B16" t="s">
        <v>85</v>
      </c>
      <c r="D16" t="s">
        <v>235</v>
      </c>
      <c r="E16" t="s">
        <v>236</v>
      </c>
    </row>
    <row r="17" spans="1:7">
      <c r="A17" t="s">
        <v>15</v>
      </c>
      <c r="B17" t="s">
        <v>84</v>
      </c>
      <c r="D17" t="s">
        <v>237</v>
      </c>
      <c r="E17" t="s">
        <v>238</v>
      </c>
      <c r="F17" t="s">
        <v>239</v>
      </c>
      <c r="G17">
        <v>134</v>
      </c>
    </row>
    <row r="18" spans="1:7">
      <c r="A18" t="s">
        <v>15</v>
      </c>
      <c r="B18" t="s">
        <v>82</v>
      </c>
      <c r="D18" t="s">
        <v>240</v>
      </c>
      <c r="E18" t="s">
        <v>241</v>
      </c>
      <c r="F18" t="s">
        <v>242</v>
      </c>
      <c r="G18">
        <v>297</v>
      </c>
    </row>
    <row r="19" spans="1:7">
      <c r="A19" t="s">
        <v>15</v>
      </c>
      <c r="D19" t="s">
        <v>243</v>
      </c>
      <c r="E19" t="s">
        <v>244</v>
      </c>
      <c r="F19" t="s">
        <v>245</v>
      </c>
      <c r="G19" t="s">
        <v>244</v>
      </c>
    </row>
    <row r="20" spans="1:7" hidden="1">
      <c r="B20" t="s">
        <v>246</v>
      </c>
      <c r="F20" t="s">
        <v>247</v>
      </c>
      <c r="G20" t="s">
        <v>248</v>
      </c>
    </row>
    <row r="21" spans="1:7" ht="15" hidden="1">
      <c r="A21" t="s">
        <v>15</v>
      </c>
      <c r="B21" t="s">
        <v>116</v>
      </c>
      <c r="D21" t="s">
        <v>249</v>
      </c>
      <c r="E21" t="s">
        <v>250</v>
      </c>
    </row>
    <row r="22" spans="1:7" hidden="1">
      <c r="A22" t="s">
        <v>15</v>
      </c>
      <c r="B22" t="s">
        <v>251</v>
      </c>
      <c r="F22" t="s">
        <v>252</v>
      </c>
      <c r="G22" t="s">
        <v>253</v>
      </c>
    </row>
  </sheetData>
  <dataValidations count="2">
    <dataValidation type="list" allowBlank="1" showInputMessage="1" showErrorMessage="1" sqref="A2:A1048576" xr:uid="{42D5E255-E18A-4A8D-AD94-037842E90C5A}">
      <formula1>"JB"</formula1>
    </dataValidation>
    <dataValidation allowBlank="1" showInputMessage="1" showErrorMessage="1" sqref="B21" xr:uid="{6E88740A-6BCE-409F-A415-593512474BB0}"/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E4F1-BC59-4550-8B9C-28E93C6F8271}">
  <dimension ref="A1:M5"/>
  <sheetViews>
    <sheetView workbookViewId="0">
      <selection activeCell="C10" sqref="C10"/>
    </sheetView>
  </sheetViews>
  <sheetFormatPr defaultRowHeight="15"/>
  <cols>
    <col min="1" max="1" width="14.5703125" customWidth="1"/>
    <col min="2" max="2" width="20.5703125" customWidth="1"/>
    <col min="3" max="3" width="46.5703125" customWidth="1"/>
    <col min="4" max="4" width="20.140625" customWidth="1"/>
    <col min="5" max="5" width="19.85546875" customWidth="1"/>
    <col min="6" max="6" width="19.140625" customWidth="1"/>
    <col min="7" max="7" width="19.28515625" customWidth="1"/>
    <col min="8" max="8" width="21" customWidth="1"/>
    <col min="9" max="9" width="20.85546875" customWidth="1"/>
    <col min="10" max="11" width="21.7109375" customWidth="1"/>
    <col min="12" max="12" width="23.140625" customWidth="1"/>
    <col min="13" max="13" width="31.85546875" customWidth="1"/>
  </cols>
  <sheetData>
    <row r="1" spans="1:13">
      <c r="A1" s="53" t="s">
        <v>0</v>
      </c>
      <c r="B1" s="53" t="s">
        <v>44</v>
      </c>
      <c r="C1" s="53" t="s">
        <v>197</v>
      </c>
      <c r="D1" s="53" t="s">
        <v>254</v>
      </c>
      <c r="E1" s="53" t="s">
        <v>255</v>
      </c>
      <c r="F1" s="53" t="s">
        <v>256</v>
      </c>
      <c r="G1" s="53" t="s">
        <v>257</v>
      </c>
      <c r="H1" s="53" t="s">
        <v>258</v>
      </c>
      <c r="I1" s="53" t="s">
        <v>259</v>
      </c>
      <c r="J1" s="53" t="s">
        <v>260</v>
      </c>
      <c r="K1" s="53" t="s">
        <v>261</v>
      </c>
      <c r="L1" s="53" t="s">
        <v>202</v>
      </c>
      <c r="M1" s="54" t="s">
        <v>203</v>
      </c>
    </row>
    <row r="2" spans="1:13" hidden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2"/>
    </row>
    <row r="3" spans="1:13">
      <c r="A3" t="s">
        <v>15</v>
      </c>
      <c r="B3" s="55" t="s">
        <v>262</v>
      </c>
      <c r="D3" t="s">
        <v>263</v>
      </c>
      <c r="E3" t="s">
        <v>264</v>
      </c>
      <c r="F3" t="s">
        <v>265</v>
      </c>
      <c r="G3" t="s">
        <v>266</v>
      </c>
      <c r="H3" t="s">
        <v>267</v>
      </c>
      <c r="I3" t="s">
        <v>268</v>
      </c>
      <c r="J3" t="s">
        <v>265</v>
      </c>
      <c r="K3" t="s">
        <v>266</v>
      </c>
    </row>
    <row r="4" spans="1:13">
      <c r="A4" t="s">
        <v>15</v>
      </c>
      <c r="B4" s="55" t="s">
        <v>116</v>
      </c>
      <c r="H4" t="s">
        <v>269</v>
      </c>
      <c r="I4">
        <v>264</v>
      </c>
      <c r="J4" t="s">
        <v>270</v>
      </c>
      <c r="K4" t="s">
        <v>271</v>
      </c>
    </row>
    <row r="5" spans="1:13">
      <c r="A5" t="s">
        <v>15</v>
      </c>
      <c r="B5" t="s">
        <v>272</v>
      </c>
      <c r="H5" t="s">
        <v>273</v>
      </c>
      <c r="I5">
        <v>28</v>
      </c>
      <c r="J5" t="s">
        <v>274</v>
      </c>
      <c r="K5" t="s">
        <v>275</v>
      </c>
    </row>
  </sheetData>
  <dataValidations count="2">
    <dataValidation type="list" allowBlank="1" showInputMessage="1" showErrorMessage="1" sqref="A3:A1048576" xr:uid="{9F65D898-6259-4AB2-AEA4-CA987C017830}">
      <formula1>"JB"</formula1>
    </dataValidation>
    <dataValidation allowBlank="1" showInputMessage="1" showErrorMessage="1" sqref="B4" xr:uid="{7CB51786-457C-4641-8CFA-E389406920A2}"/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276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24</v>
      </c>
      <c r="C1" t="s">
        <v>25</v>
      </c>
      <c r="E1" t="s">
        <v>26</v>
      </c>
      <c r="G1" t="s">
        <v>27</v>
      </c>
      <c r="I1" t="s">
        <v>28</v>
      </c>
      <c r="K1" t="s">
        <v>29</v>
      </c>
      <c r="N1" t="s">
        <v>30</v>
      </c>
    </row>
    <row r="2" spans="1:14">
      <c r="A2" t="s">
        <v>11</v>
      </c>
      <c r="C2" t="s">
        <v>3</v>
      </c>
      <c r="G2" t="s">
        <v>31</v>
      </c>
      <c r="I2" t="s">
        <v>32</v>
      </c>
      <c r="K2" t="s">
        <v>33</v>
      </c>
      <c r="N2" t="s">
        <v>34</v>
      </c>
    </row>
    <row r="3" spans="1:14">
      <c r="A3" t="s">
        <v>15</v>
      </c>
      <c r="C3" t="s">
        <v>4</v>
      </c>
      <c r="G3" t="s">
        <v>35</v>
      </c>
      <c r="I3" t="s">
        <v>36</v>
      </c>
      <c r="K3" t="s">
        <v>37</v>
      </c>
      <c r="N3" t="s">
        <v>38</v>
      </c>
    </row>
    <row r="4" spans="1:14">
      <c r="A4" t="s">
        <v>20</v>
      </c>
      <c r="C4" t="s">
        <v>5</v>
      </c>
      <c r="G4" t="s">
        <v>39</v>
      </c>
      <c r="I4" t="s">
        <v>40</v>
      </c>
    </row>
    <row r="5" spans="1:14">
      <c r="A5" t="s">
        <v>23</v>
      </c>
      <c r="C5" t="s">
        <v>6</v>
      </c>
      <c r="I5" t="s">
        <v>35</v>
      </c>
    </row>
    <row r="6" spans="1:14">
      <c r="A6" t="s">
        <v>2</v>
      </c>
      <c r="C6" t="s">
        <v>7</v>
      </c>
    </row>
    <row r="7" spans="1:14">
      <c r="A7" t="s">
        <v>41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>
      <c r="C13" t="s">
        <v>18</v>
      </c>
    </row>
    <row r="14" spans="1:14">
      <c r="C14" t="s">
        <v>21</v>
      </c>
    </row>
    <row r="15" spans="1:14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L7" sqref="L7"/>
    </sheetView>
  </sheetViews>
  <sheetFormatPr defaultRowHeight="14.4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29</v>
      </c>
      <c r="C1" s="14" t="s">
        <v>44</v>
      </c>
      <c r="D1" s="15" t="s">
        <v>45</v>
      </c>
      <c r="E1" s="16"/>
      <c r="F1" s="16"/>
      <c r="G1" s="16"/>
      <c r="H1" s="17" t="s">
        <v>46</v>
      </c>
      <c r="I1" s="18"/>
      <c r="J1" s="18"/>
      <c r="K1" s="19"/>
    </row>
    <row r="2" spans="1:11">
      <c r="A2" s="20"/>
      <c r="B2" s="20"/>
      <c r="C2" s="20"/>
      <c r="D2" s="21" t="s">
        <v>47</v>
      </c>
      <c r="E2" s="22" t="s">
        <v>48</v>
      </c>
      <c r="F2" s="22" t="s">
        <v>49</v>
      </c>
      <c r="G2" s="22" t="s">
        <v>50</v>
      </c>
      <c r="H2" s="23" t="s">
        <v>47</v>
      </c>
      <c r="I2" s="24" t="s">
        <v>48</v>
      </c>
      <c r="J2" s="24" t="s">
        <v>49</v>
      </c>
      <c r="K2" s="25" t="s">
        <v>50</v>
      </c>
    </row>
    <row r="3" spans="1:11" hidden="1">
      <c r="A3" s="46"/>
      <c r="B3" s="26" t="s">
        <v>51</v>
      </c>
      <c r="C3" s="26" t="s">
        <v>52</v>
      </c>
      <c r="D3" s="26" t="s">
        <v>53</v>
      </c>
      <c r="E3" s="26" t="s">
        <v>54</v>
      </c>
      <c r="F3" s="26" t="s">
        <v>55</v>
      </c>
      <c r="G3" s="26" t="s">
        <v>56</v>
      </c>
      <c r="H3" s="26" t="s">
        <v>57</v>
      </c>
      <c r="I3" s="26" t="s">
        <v>58</v>
      </c>
      <c r="J3" s="26" t="s">
        <v>59</v>
      </c>
      <c r="K3" s="26" t="s">
        <v>60</v>
      </c>
    </row>
    <row r="4" spans="1:11">
      <c r="A4" s="46" t="s">
        <v>2</v>
      </c>
      <c r="B4" s="27" t="s">
        <v>33</v>
      </c>
      <c r="C4" t="s">
        <v>61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37</v>
      </c>
      <c r="C5" t="s">
        <v>61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33</v>
      </c>
      <c r="C6" s="27" t="s">
        <v>62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37</v>
      </c>
      <c r="C7" s="27" t="s">
        <v>62</v>
      </c>
      <c r="D7" s="27">
        <v>200.14</v>
      </c>
      <c r="E7" s="27">
        <v>199.71</v>
      </c>
      <c r="F7" s="27">
        <v>198.75</v>
      </c>
      <c r="G7" s="27">
        <v>200.24</v>
      </c>
      <c r="H7" s="27">
        <v>201.84</v>
      </c>
      <c r="I7" s="27">
        <v>200.95</v>
      </c>
      <c r="J7" s="27">
        <v>188.5</v>
      </c>
      <c r="K7" s="27">
        <v>194.81</v>
      </c>
    </row>
    <row r="8" spans="1:11">
      <c r="A8" s="46" t="s">
        <v>2</v>
      </c>
      <c r="B8" s="27" t="s">
        <v>33</v>
      </c>
      <c r="C8" s="27" t="s">
        <v>63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37</v>
      </c>
      <c r="C9" s="27" t="s">
        <v>63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33</v>
      </c>
      <c r="C10" s="27" t="s">
        <v>64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37</v>
      </c>
      <c r="C11" s="27" t="s">
        <v>64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33</v>
      </c>
      <c r="C12" s="27" t="s">
        <v>65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37</v>
      </c>
      <c r="C13" s="27" t="s">
        <v>65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96"/>
  <sheetViews>
    <sheetView topLeftCell="B84" workbookViewId="0">
      <selection activeCell="H96" sqref="H96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44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11">
      <c r="A2" s="1" t="s">
        <v>2</v>
      </c>
      <c r="B2" t="s">
        <v>4</v>
      </c>
      <c r="C2" t="s">
        <v>71</v>
      </c>
      <c r="D2" s="5">
        <v>45773</v>
      </c>
      <c r="E2" s="4">
        <v>45804</v>
      </c>
      <c r="F2" s="4">
        <v>45804</v>
      </c>
      <c r="G2" t="s">
        <v>35</v>
      </c>
      <c r="H2" t="s">
        <v>32</v>
      </c>
    </row>
    <row r="3" spans="1:11">
      <c r="A3" s="1" t="s">
        <v>2</v>
      </c>
      <c r="B3" t="s">
        <v>6</v>
      </c>
      <c r="C3" t="s">
        <v>71</v>
      </c>
      <c r="D3" s="5">
        <v>45773</v>
      </c>
      <c r="E3" s="4">
        <v>45802</v>
      </c>
      <c r="F3" s="4">
        <v>45802</v>
      </c>
      <c r="G3" t="s">
        <v>31</v>
      </c>
      <c r="H3" t="s">
        <v>32</v>
      </c>
    </row>
    <row r="4" spans="1:11">
      <c r="A4" s="1" t="s">
        <v>2</v>
      </c>
      <c r="B4" t="s">
        <v>4</v>
      </c>
      <c r="C4" t="s">
        <v>72</v>
      </c>
      <c r="D4" s="5">
        <v>45777</v>
      </c>
      <c r="E4" s="4">
        <v>45804</v>
      </c>
      <c r="F4" s="4">
        <v>45804</v>
      </c>
      <c r="G4" t="s">
        <v>35</v>
      </c>
      <c r="H4" t="s">
        <v>35</v>
      </c>
    </row>
    <row r="5" spans="1:11">
      <c r="A5" s="1" t="s">
        <v>2</v>
      </c>
      <c r="B5" t="s">
        <v>6</v>
      </c>
      <c r="C5" t="s">
        <v>72</v>
      </c>
      <c r="D5" s="5">
        <v>45777</v>
      </c>
      <c r="E5" s="4">
        <v>45802</v>
      </c>
      <c r="F5" s="4">
        <v>45802</v>
      </c>
      <c r="G5" t="s">
        <v>31</v>
      </c>
      <c r="H5" t="s">
        <v>32</v>
      </c>
    </row>
    <row r="6" spans="1:11">
      <c r="A6" s="1" t="s">
        <v>2</v>
      </c>
      <c r="B6" t="s">
        <v>5</v>
      </c>
      <c r="C6" t="s">
        <v>61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61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61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61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73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74</v>
      </c>
      <c r="D11" s="5"/>
      <c r="E11" s="4"/>
      <c r="F11" s="4">
        <v>45875</v>
      </c>
      <c r="H11" t="s">
        <v>36</v>
      </c>
      <c r="K11" s="2" t="s">
        <v>23</v>
      </c>
    </row>
    <row r="12" spans="1:11">
      <c r="A12" s="1" t="s">
        <v>11</v>
      </c>
      <c r="B12" t="s">
        <v>12</v>
      </c>
      <c r="C12" t="s">
        <v>75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73</v>
      </c>
      <c r="D13" s="5"/>
      <c r="E13" s="4">
        <v>45831</v>
      </c>
      <c r="F13" s="4">
        <v>45831</v>
      </c>
      <c r="H13" t="s">
        <v>32</v>
      </c>
      <c r="K13" s="3" t="s">
        <v>41</v>
      </c>
    </row>
    <row r="14" spans="1:11">
      <c r="A14" s="1" t="s">
        <v>15</v>
      </c>
      <c r="B14" t="s">
        <v>16</v>
      </c>
      <c r="C14" t="s">
        <v>76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61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61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77</v>
      </c>
      <c r="D17" s="5"/>
      <c r="E17" s="4">
        <v>45869</v>
      </c>
      <c r="F17" s="4">
        <v>45875</v>
      </c>
      <c r="H17" t="s">
        <v>36</v>
      </c>
    </row>
    <row r="18" spans="1:8">
      <c r="A18" s="1" t="s">
        <v>15</v>
      </c>
      <c r="B18" t="s">
        <v>18</v>
      </c>
      <c r="C18" t="s">
        <v>78</v>
      </c>
      <c r="D18" s="5"/>
      <c r="E18" s="4">
        <v>45869</v>
      </c>
      <c r="F18" s="4">
        <v>45875</v>
      </c>
      <c r="H18" t="s">
        <v>36</v>
      </c>
    </row>
    <row r="19" spans="1:8">
      <c r="A19" s="1" t="s">
        <v>15</v>
      </c>
      <c r="B19" t="s">
        <v>18</v>
      </c>
      <c r="C19" t="s">
        <v>79</v>
      </c>
      <c r="D19" s="5"/>
      <c r="E19" s="4">
        <v>45890</v>
      </c>
      <c r="F19" s="4">
        <v>45892</v>
      </c>
      <c r="H19" t="s">
        <v>36</v>
      </c>
    </row>
    <row r="20" spans="1:8">
      <c r="A20" s="1" t="s">
        <v>15</v>
      </c>
      <c r="B20" t="s">
        <v>16</v>
      </c>
      <c r="C20" t="s">
        <v>80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81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82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83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84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85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86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87</v>
      </c>
      <c r="D27" s="5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88</v>
      </c>
      <c r="D28" s="5"/>
      <c r="E28" s="4">
        <v>45866</v>
      </c>
      <c r="F28" s="4">
        <v>45875</v>
      </c>
      <c r="H28" t="s">
        <v>36</v>
      </c>
    </row>
    <row r="29" spans="1:8">
      <c r="A29" s="1" t="s">
        <v>2</v>
      </c>
      <c r="B29" t="s">
        <v>3</v>
      </c>
      <c r="C29" t="s">
        <v>88</v>
      </c>
      <c r="D29" s="5"/>
      <c r="E29" s="4">
        <v>45873</v>
      </c>
      <c r="F29" s="4">
        <v>45875</v>
      </c>
      <c r="H29" t="s">
        <v>36</v>
      </c>
    </row>
    <row r="30" spans="1:8">
      <c r="A30" s="1" t="s">
        <v>15</v>
      </c>
      <c r="B30" t="s">
        <v>16</v>
      </c>
      <c r="C30" t="s">
        <v>89</v>
      </c>
      <c r="D30" s="5"/>
      <c r="E30" s="4">
        <v>45855</v>
      </c>
      <c r="F30" s="4">
        <v>45861</v>
      </c>
      <c r="H30" t="s">
        <v>36</v>
      </c>
    </row>
    <row r="31" spans="1:8">
      <c r="A31" s="1" t="s">
        <v>15</v>
      </c>
      <c r="B31" t="s">
        <v>16</v>
      </c>
      <c r="C31" t="s">
        <v>90</v>
      </c>
      <c r="D31" s="5"/>
      <c r="E31" s="4">
        <v>45861</v>
      </c>
      <c r="F31" s="4">
        <v>45866</v>
      </c>
      <c r="H31" t="s">
        <v>36</v>
      </c>
    </row>
    <row r="32" spans="1:8">
      <c r="A32" s="1" t="s">
        <v>15</v>
      </c>
      <c r="B32" t="s">
        <v>16</v>
      </c>
      <c r="C32" t="s">
        <v>91</v>
      </c>
      <c r="D32" s="5"/>
      <c r="E32" s="4">
        <v>45861</v>
      </c>
      <c r="F32" s="4">
        <v>45866</v>
      </c>
      <c r="H32" t="s">
        <v>36</v>
      </c>
    </row>
    <row r="33" spans="1:8">
      <c r="A33" s="1" t="s">
        <v>15</v>
      </c>
      <c r="B33" t="s">
        <v>16</v>
      </c>
      <c r="C33" t="s">
        <v>92</v>
      </c>
      <c r="D33" s="5"/>
      <c r="E33" s="4">
        <v>45861</v>
      </c>
      <c r="F33" s="4">
        <v>45866</v>
      </c>
      <c r="H33" t="s">
        <v>36</v>
      </c>
    </row>
    <row r="34" spans="1:8">
      <c r="A34" s="1" t="s">
        <v>15</v>
      </c>
      <c r="B34" t="s">
        <v>16</v>
      </c>
      <c r="C34" t="s">
        <v>93</v>
      </c>
      <c r="D34" s="5"/>
      <c r="E34" s="4">
        <v>45861</v>
      </c>
      <c r="F34" s="4">
        <v>45866</v>
      </c>
      <c r="H34" t="s">
        <v>36</v>
      </c>
    </row>
    <row r="35" spans="1:8">
      <c r="A35" s="1" t="s">
        <v>15</v>
      </c>
      <c r="B35" t="s">
        <v>16</v>
      </c>
      <c r="C35" t="s">
        <v>79</v>
      </c>
      <c r="D35" s="5"/>
      <c r="E35" s="4">
        <v>45861</v>
      </c>
      <c r="F35" s="4">
        <v>45866</v>
      </c>
      <c r="H35" t="s">
        <v>36</v>
      </c>
    </row>
    <row r="36" spans="1:8">
      <c r="A36" s="1" t="s">
        <v>15</v>
      </c>
      <c r="B36" t="s">
        <v>16</v>
      </c>
      <c r="C36" t="s">
        <v>94</v>
      </c>
      <c r="D36" s="5"/>
      <c r="E36" s="4">
        <v>45867</v>
      </c>
      <c r="F36" s="4">
        <v>45880</v>
      </c>
      <c r="H36" t="s">
        <v>36</v>
      </c>
    </row>
    <row r="37" spans="1:8">
      <c r="A37" s="1" t="s">
        <v>2</v>
      </c>
      <c r="B37" t="s">
        <v>4</v>
      </c>
      <c r="C37" t="s">
        <v>95</v>
      </c>
      <c r="D37" s="5"/>
      <c r="E37" s="4">
        <v>45870</v>
      </c>
      <c r="H37" t="s">
        <v>36</v>
      </c>
    </row>
    <row r="38" spans="1:8">
      <c r="A38" s="1" t="s">
        <v>2</v>
      </c>
      <c r="B38" t="s">
        <v>5</v>
      </c>
      <c r="C38" s="7" t="s">
        <v>95</v>
      </c>
      <c r="D38" s="5"/>
      <c r="E38" s="4">
        <v>45870</v>
      </c>
      <c r="F38" s="4">
        <v>45875</v>
      </c>
      <c r="H38" t="s">
        <v>36</v>
      </c>
    </row>
    <row r="39" spans="1:8">
      <c r="A39" s="1" t="s">
        <v>2</v>
      </c>
      <c r="B39" t="s">
        <v>6</v>
      </c>
      <c r="C39" s="7" t="s">
        <v>95</v>
      </c>
      <c r="D39" s="5"/>
      <c r="E39" s="4">
        <v>45870</v>
      </c>
      <c r="H39" t="s">
        <v>36</v>
      </c>
    </row>
    <row r="40" spans="1:8">
      <c r="A40" s="1" t="s">
        <v>2</v>
      </c>
      <c r="B40" t="s">
        <v>7</v>
      </c>
      <c r="C40" s="7" t="s">
        <v>95</v>
      </c>
      <c r="D40" s="5"/>
      <c r="E40" s="4">
        <v>45870</v>
      </c>
      <c r="F40" s="4">
        <v>45876</v>
      </c>
      <c r="H40" t="s">
        <v>36</v>
      </c>
    </row>
    <row r="41" spans="1:8">
      <c r="A41" s="1" t="s">
        <v>2</v>
      </c>
      <c r="B41" t="s">
        <v>3</v>
      </c>
      <c r="C41" s="7" t="s">
        <v>95</v>
      </c>
      <c r="D41" s="5"/>
      <c r="E41" s="4">
        <v>45870</v>
      </c>
      <c r="F41" s="4">
        <v>45878</v>
      </c>
      <c r="H41" t="s">
        <v>36</v>
      </c>
    </row>
    <row r="42" spans="1:8">
      <c r="A42" s="1" t="s">
        <v>2</v>
      </c>
      <c r="B42" t="s">
        <v>4</v>
      </c>
      <c r="C42" t="s">
        <v>96</v>
      </c>
      <c r="D42" s="5"/>
      <c r="E42" s="4">
        <v>45869</v>
      </c>
      <c r="H42" t="s">
        <v>36</v>
      </c>
    </row>
    <row r="43" spans="1:8">
      <c r="A43" s="1" t="s">
        <v>2</v>
      </c>
      <c r="B43" t="s">
        <v>18</v>
      </c>
      <c r="C43" t="s">
        <v>97</v>
      </c>
      <c r="D43" s="5"/>
      <c r="E43" s="4">
        <v>45873</v>
      </c>
      <c r="F43" s="4">
        <v>45878</v>
      </c>
      <c r="H43" t="s">
        <v>36</v>
      </c>
    </row>
    <row r="44" spans="1:8">
      <c r="A44" s="1" t="s">
        <v>15</v>
      </c>
      <c r="B44" t="s">
        <v>18</v>
      </c>
      <c r="C44" t="s">
        <v>91</v>
      </c>
      <c r="D44" s="5"/>
      <c r="E44" s="4">
        <v>45873</v>
      </c>
      <c r="F44" s="4">
        <v>45875</v>
      </c>
      <c r="H44" t="s">
        <v>36</v>
      </c>
    </row>
    <row r="45" spans="1:8">
      <c r="A45" s="1" t="s">
        <v>15</v>
      </c>
      <c r="B45" t="s">
        <v>18</v>
      </c>
      <c r="C45" t="s">
        <v>93</v>
      </c>
      <c r="D45" s="5"/>
      <c r="E45" s="4">
        <v>45890</v>
      </c>
      <c r="F45" s="4">
        <v>45892</v>
      </c>
      <c r="H45" t="s">
        <v>36</v>
      </c>
    </row>
    <row r="46" spans="1:8">
      <c r="A46" s="1" t="s">
        <v>2</v>
      </c>
      <c r="B46" t="s">
        <v>3</v>
      </c>
      <c r="C46" t="s">
        <v>98</v>
      </c>
      <c r="D46" s="5"/>
      <c r="E46" s="4">
        <v>45876</v>
      </c>
      <c r="F46" s="4">
        <v>45878</v>
      </c>
      <c r="H46" t="s">
        <v>36</v>
      </c>
    </row>
    <row r="47" spans="1:8">
      <c r="A47" s="1" t="s">
        <v>2</v>
      </c>
      <c r="B47" t="s">
        <v>18</v>
      </c>
      <c r="C47" t="s">
        <v>99</v>
      </c>
      <c r="D47" s="5"/>
      <c r="E47" s="4">
        <v>45873</v>
      </c>
      <c r="F47" s="4">
        <v>45876</v>
      </c>
      <c r="H47" t="s">
        <v>36</v>
      </c>
    </row>
    <row r="48" spans="1:8">
      <c r="A48" s="1" t="s">
        <v>2</v>
      </c>
      <c r="B48" t="s">
        <v>3</v>
      </c>
      <c r="C48" t="s">
        <v>100</v>
      </c>
      <c r="D48" s="5"/>
      <c r="E48" s="4">
        <v>45876</v>
      </c>
      <c r="F48" s="4">
        <v>45878</v>
      </c>
      <c r="H48" t="s">
        <v>36</v>
      </c>
    </row>
    <row r="49" spans="1:8">
      <c r="A49" s="1" t="s">
        <v>15</v>
      </c>
      <c r="B49" t="s">
        <v>18</v>
      </c>
      <c r="C49" t="s">
        <v>101</v>
      </c>
      <c r="D49" s="5"/>
      <c r="E49" s="4">
        <v>45873</v>
      </c>
      <c r="F49" s="4">
        <v>45876</v>
      </c>
      <c r="H49" t="s">
        <v>36</v>
      </c>
    </row>
    <row r="50" spans="1:8">
      <c r="A50" s="1" t="s">
        <v>15</v>
      </c>
      <c r="B50" t="s">
        <v>18</v>
      </c>
      <c r="C50" t="s">
        <v>102</v>
      </c>
      <c r="D50" s="5"/>
      <c r="E50" s="4">
        <v>45873</v>
      </c>
      <c r="F50" s="4">
        <v>45876</v>
      </c>
      <c r="H50" t="s">
        <v>36</v>
      </c>
    </row>
    <row r="51" spans="1:8">
      <c r="A51" s="1" t="s">
        <v>15</v>
      </c>
      <c r="B51" t="s">
        <v>18</v>
      </c>
      <c r="C51" t="s">
        <v>103</v>
      </c>
      <c r="D51" s="5"/>
      <c r="E51" s="4">
        <v>45873</v>
      </c>
      <c r="F51" s="4">
        <v>45875</v>
      </c>
      <c r="H51" t="s">
        <v>36</v>
      </c>
    </row>
    <row r="52" spans="1:8">
      <c r="A52" s="1" t="s">
        <v>2</v>
      </c>
      <c r="B52" t="s">
        <v>3</v>
      </c>
      <c r="C52" t="s">
        <v>104</v>
      </c>
      <c r="D52" s="5"/>
      <c r="E52" s="4">
        <v>45875</v>
      </c>
      <c r="F52" s="4">
        <v>45876</v>
      </c>
      <c r="H52" t="s">
        <v>36</v>
      </c>
    </row>
    <row r="53" spans="1:8">
      <c r="A53" s="1" t="s">
        <v>2</v>
      </c>
      <c r="B53" t="s">
        <v>5</v>
      </c>
      <c r="C53" t="s">
        <v>105</v>
      </c>
      <c r="D53" s="5"/>
      <c r="E53" s="4">
        <v>45875</v>
      </c>
      <c r="F53" s="4">
        <v>45875</v>
      </c>
      <c r="H53" t="s">
        <v>36</v>
      </c>
    </row>
    <row r="54" spans="1:8">
      <c r="A54" s="1" t="s">
        <v>2</v>
      </c>
      <c r="B54" t="s">
        <v>5</v>
      </c>
      <c r="C54" t="s">
        <v>106</v>
      </c>
      <c r="D54" s="5"/>
      <c r="E54" s="4">
        <v>45875</v>
      </c>
      <c r="F54" s="4">
        <v>45875</v>
      </c>
      <c r="H54" t="s">
        <v>36</v>
      </c>
    </row>
    <row r="55" spans="1:8">
      <c r="A55" s="1" t="s">
        <v>2</v>
      </c>
      <c r="B55" t="s">
        <v>5</v>
      </c>
      <c r="C55" t="s">
        <v>107</v>
      </c>
      <c r="D55" s="5"/>
      <c r="E55" s="4">
        <v>45875</v>
      </c>
      <c r="F55" s="4">
        <v>45875</v>
      </c>
      <c r="H55" t="s">
        <v>36</v>
      </c>
    </row>
    <row r="56" spans="1:8">
      <c r="A56" t="s">
        <v>2</v>
      </c>
      <c r="B56" t="s">
        <v>6</v>
      </c>
      <c r="C56" t="s">
        <v>95</v>
      </c>
      <c r="D56" s="5"/>
      <c r="E56" s="4">
        <v>45883</v>
      </c>
      <c r="F56" s="4">
        <v>45885</v>
      </c>
      <c r="H56" t="s">
        <v>36</v>
      </c>
    </row>
    <row r="57" spans="1:8">
      <c r="A57" t="s">
        <v>2</v>
      </c>
      <c r="B57" t="s">
        <v>6</v>
      </c>
      <c r="C57" t="s">
        <v>106</v>
      </c>
      <c r="D57" s="5"/>
      <c r="E57" s="4">
        <v>45883</v>
      </c>
      <c r="F57" s="4">
        <v>45885</v>
      </c>
      <c r="H57" t="s">
        <v>36</v>
      </c>
    </row>
    <row r="58" spans="1:8">
      <c r="A58" t="s">
        <v>2</v>
      </c>
      <c r="B58" t="s">
        <v>6</v>
      </c>
      <c r="C58" t="s">
        <v>107</v>
      </c>
      <c r="D58" s="5"/>
      <c r="E58" s="4">
        <v>45883</v>
      </c>
      <c r="F58" s="4">
        <v>45885</v>
      </c>
      <c r="H58" t="s">
        <v>36</v>
      </c>
    </row>
    <row r="59" spans="1:8">
      <c r="A59" t="s">
        <v>15</v>
      </c>
      <c r="B59" t="s">
        <v>18</v>
      </c>
      <c r="C59" t="s">
        <v>108</v>
      </c>
      <c r="D59" s="5"/>
      <c r="E59" s="4">
        <v>45890</v>
      </c>
      <c r="F59" s="4">
        <v>45892</v>
      </c>
      <c r="H59" t="s">
        <v>36</v>
      </c>
    </row>
    <row r="60" spans="1:8">
      <c r="A60" t="s">
        <v>15</v>
      </c>
      <c r="B60" t="s">
        <v>18</v>
      </c>
      <c r="C60" t="s">
        <v>109</v>
      </c>
      <c r="D60" s="5"/>
      <c r="E60" s="4">
        <v>45890</v>
      </c>
      <c r="F60" s="4">
        <v>45892</v>
      </c>
      <c r="H60" t="s">
        <v>36</v>
      </c>
    </row>
    <row r="61" spans="1:8">
      <c r="A61" t="s">
        <v>15</v>
      </c>
      <c r="B61" t="s">
        <v>16</v>
      </c>
      <c r="C61" t="s">
        <v>110</v>
      </c>
      <c r="D61" s="5"/>
      <c r="E61" s="4">
        <v>45891</v>
      </c>
      <c r="H61" t="s">
        <v>36</v>
      </c>
    </row>
    <row r="62" spans="1:8">
      <c r="A62" t="s">
        <v>15</v>
      </c>
      <c r="B62" t="s">
        <v>16</v>
      </c>
      <c r="C62" t="s">
        <v>91</v>
      </c>
      <c r="D62" s="5"/>
      <c r="E62" s="4">
        <v>45891</v>
      </c>
      <c r="H62" t="s">
        <v>36</v>
      </c>
    </row>
    <row r="63" spans="1:8">
      <c r="A63" t="s">
        <v>15</v>
      </c>
      <c r="B63" t="s">
        <v>16</v>
      </c>
      <c r="C63" t="s">
        <v>103</v>
      </c>
      <c r="D63" s="5"/>
      <c r="E63" s="4">
        <v>45891</v>
      </c>
      <c r="H63" t="s">
        <v>36</v>
      </c>
    </row>
    <row r="64" spans="1:8">
      <c r="A64" t="s">
        <v>15</v>
      </c>
      <c r="B64" t="s">
        <v>16</v>
      </c>
      <c r="C64" t="s">
        <v>84</v>
      </c>
      <c r="D64" s="5"/>
      <c r="E64" s="4">
        <v>45891</v>
      </c>
      <c r="H64" t="s">
        <v>36</v>
      </c>
    </row>
    <row r="65" spans="1:8">
      <c r="A65" t="s">
        <v>15</v>
      </c>
      <c r="B65" t="s">
        <v>16</v>
      </c>
      <c r="C65" t="s">
        <v>83</v>
      </c>
      <c r="D65" s="5"/>
      <c r="E65" s="4">
        <v>45891</v>
      </c>
      <c r="H65" t="s">
        <v>36</v>
      </c>
    </row>
    <row r="66" spans="1:8">
      <c r="A66" t="s">
        <v>15</v>
      </c>
      <c r="B66" t="s">
        <v>16</v>
      </c>
      <c r="C66" t="s">
        <v>82</v>
      </c>
      <c r="D66" s="5"/>
      <c r="E66" s="4">
        <v>45891</v>
      </c>
      <c r="H66" t="s">
        <v>36</v>
      </c>
    </row>
    <row r="67" spans="1:8">
      <c r="A67" t="s">
        <v>15</v>
      </c>
      <c r="B67" t="s">
        <v>16</v>
      </c>
      <c r="C67" t="s">
        <v>111</v>
      </c>
      <c r="D67" s="5"/>
      <c r="E67" s="4">
        <v>45891</v>
      </c>
      <c r="H67" t="s">
        <v>36</v>
      </c>
    </row>
    <row r="68" spans="1:8">
      <c r="A68" t="s">
        <v>15</v>
      </c>
      <c r="B68" t="s">
        <v>18</v>
      </c>
      <c r="C68" t="s">
        <v>111</v>
      </c>
      <c r="D68" s="5"/>
      <c r="E68" s="4">
        <v>45897</v>
      </c>
      <c r="H68" t="s">
        <v>36</v>
      </c>
    </row>
    <row r="69" spans="1:8">
      <c r="A69" t="s">
        <v>15</v>
      </c>
      <c r="B69" t="s">
        <v>18</v>
      </c>
      <c r="C69" t="s">
        <v>112</v>
      </c>
      <c r="D69" s="5"/>
      <c r="E69" s="4">
        <v>45897</v>
      </c>
      <c r="H69" t="s">
        <v>36</v>
      </c>
    </row>
    <row r="70" spans="1:8">
      <c r="A70" t="s">
        <v>2</v>
      </c>
      <c r="B70" t="s">
        <v>4</v>
      </c>
      <c r="C70" t="s">
        <v>113</v>
      </c>
      <c r="D70" s="5"/>
      <c r="E70" s="4">
        <v>45906</v>
      </c>
      <c r="F70" s="4">
        <v>45908</v>
      </c>
      <c r="H70" t="s">
        <v>36</v>
      </c>
    </row>
    <row r="71" spans="1:8">
      <c r="A71" t="s">
        <v>2</v>
      </c>
      <c r="B71" t="s">
        <v>3</v>
      </c>
      <c r="C71" t="s">
        <v>113</v>
      </c>
      <c r="D71" s="5"/>
      <c r="E71" s="4">
        <v>45906</v>
      </c>
      <c r="H71" t="s">
        <v>36</v>
      </c>
    </row>
    <row r="72" spans="1:8">
      <c r="A72" t="s">
        <v>2</v>
      </c>
      <c r="B72" t="s">
        <v>5</v>
      </c>
      <c r="C72" t="s">
        <v>113</v>
      </c>
      <c r="D72" s="5"/>
      <c r="E72" s="4">
        <v>45906</v>
      </c>
      <c r="F72" s="4">
        <v>45910</v>
      </c>
      <c r="H72" t="s">
        <v>36</v>
      </c>
    </row>
    <row r="73" spans="1:8">
      <c r="A73" t="s">
        <v>2</v>
      </c>
      <c r="B73" t="s">
        <v>6</v>
      </c>
      <c r="C73" t="s">
        <v>113</v>
      </c>
      <c r="D73" s="5"/>
      <c r="E73" s="4">
        <v>45906</v>
      </c>
      <c r="F73" s="4">
        <v>45910</v>
      </c>
      <c r="H73" t="s">
        <v>36</v>
      </c>
    </row>
    <row r="74" spans="1:8">
      <c r="A74" t="s">
        <v>2</v>
      </c>
      <c r="B74" t="s">
        <v>7</v>
      </c>
      <c r="C74" t="s">
        <v>113</v>
      </c>
      <c r="D74" s="5"/>
      <c r="E74" s="4">
        <v>45906</v>
      </c>
      <c r="F74" s="4">
        <v>45910</v>
      </c>
      <c r="H74" t="s">
        <v>36</v>
      </c>
    </row>
    <row r="75" spans="1:8">
      <c r="A75" t="s">
        <v>2</v>
      </c>
      <c r="B75" t="s">
        <v>4</v>
      </c>
      <c r="C75" t="s">
        <v>114</v>
      </c>
      <c r="D75" s="5"/>
      <c r="E75" s="4">
        <v>45916</v>
      </c>
      <c r="H75" t="s">
        <v>36</v>
      </c>
    </row>
    <row r="76" spans="1:8">
      <c r="A76" t="s">
        <v>2</v>
      </c>
      <c r="B76" t="s">
        <v>3</v>
      </c>
      <c r="C76" t="s">
        <v>114</v>
      </c>
      <c r="D76" s="5"/>
      <c r="E76" s="4">
        <v>45916</v>
      </c>
      <c r="H76" t="s">
        <v>36</v>
      </c>
    </row>
    <row r="77" spans="1:8">
      <c r="A77" t="s">
        <v>2</v>
      </c>
      <c r="B77" t="s">
        <v>5</v>
      </c>
      <c r="C77" t="s">
        <v>114</v>
      </c>
      <c r="D77" s="5"/>
      <c r="E77" s="4">
        <v>45916</v>
      </c>
      <c r="H77" t="s">
        <v>36</v>
      </c>
    </row>
    <row r="78" spans="1:8">
      <c r="A78" t="s">
        <v>2</v>
      </c>
      <c r="B78" t="s">
        <v>6</v>
      </c>
      <c r="C78" t="s">
        <v>114</v>
      </c>
      <c r="D78" s="5"/>
      <c r="E78" s="4">
        <v>45916</v>
      </c>
      <c r="H78" t="s">
        <v>36</v>
      </c>
    </row>
    <row r="79" spans="1:8">
      <c r="A79" t="s">
        <v>2</v>
      </c>
      <c r="B79" t="s">
        <v>7</v>
      </c>
      <c r="C79" t="s">
        <v>114</v>
      </c>
      <c r="D79" s="5"/>
      <c r="E79" s="4">
        <v>45916</v>
      </c>
      <c r="H79" t="s">
        <v>36</v>
      </c>
    </row>
    <row r="80" spans="1:8">
      <c r="A80" t="s">
        <v>15</v>
      </c>
      <c r="B80" t="s">
        <v>18</v>
      </c>
      <c r="C80" t="s">
        <v>115</v>
      </c>
      <c r="D80" s="5"/>
      <c r="E80" s="4">
        <v>45924</v>
      </c>
      <c r="F80" s="4">
        <v>45926</v>
      </c>
      <c r="H80" t="s">
        <v>36</v>
      </c>
    </row>
    <row r="81" spans="1:8">
      <c r="A81" t="s">
        <v>15</v>
      </c>
      <c r="B81" t="s">
        <v>18</v>
      </c>
      <c r="C81" t="s">
        <v>116</v>
      </c>
      <c r="D81" s="5"/>
      <c r="E81" s="4">
        <v>45924</v>
      </c>
      <c r="F81" s="4">
        <v>45926</v>
      </c>
      <c r="H81" t="s">
        <v>36</v>
      </c>
    </row>
    <row r="82" spans="1:8">
      <c r="A82" t="s">
        <v>15</v>
      </c>
      <c r="B82" t="s">
        <v>18</v>
      </c>
      <c r="C82" t="s">
        <v>117</v>
      </c>
      <c r="D82" s="5"/>
      <c r="E82" s="4">
        <v>45924</v>
      </c>
      <c r="F82" s="4">
        <v>45926</v>
      </c>
      <c r="H82" t="s">
        <v>36</v>
      </c>
    </row>
    <row r="83" spans="1:8">
      <c r="A83" t="s">
        <v>15</v>
      </c>
      <c r="B83" t="s">
        <v>18</v>
      </c>
      <c r="C83" t="s">
        <v>118</v>
      </c>
      <c r="D83" s="5"/>
      <c r="E83" s="4">
        <v>45924</v>
      </c>
      <c r="F83" s="4">
        <v>45926</v>
      </c>
      <c r="H83" t="s">
        <v>36</v>
      </c>
    </row>
    <row r="84" spans="1:8">
      <c r="A84" t="s">
        <v>15</v>
      </c>
      <c r="B84" t="s">
        <v>18</v>
      </c>
      <c r="C84" t="s">
        <v>119</v>
      </c>
      <c r="D84" s="5"/>
      <c r="E84" s="4">
        <v>45924</v>
      </c>
      <c r="F84" s="4">
        <v>45926</v>
      </c>
      <c r="H84" t="s">
        <v>36</v>
      </c>
    </row>
    <row r="85" spans="1:8">
      <c r="A85" t="s">
        <v>15</v>
      </c>
      <c r="B85" t="s">
        <v>18</v>
      </c>
      <c r="C85" t="s">
        <v>120</v>
      </c>
      <c r="D85" s="5"/>
      <c r="E85" s="4">
        <v>45924</v>
      </c>
      <c r="F85" s="4">
        <v>45926</v>
      </c>
      <c r="H85" t="s">
        <v>36</v>
      </c>
    </row>
    <row r="86" spans="1:8">
      <c r="A86" t="s">
        <v>15</v>
      </c>
      <c r="B86" t="s">
        <v>18</v>
      </c>
      <c r="C86" t="s">
        <v>121</v>
      </c>
      <c r="D86" s="5"/>
      <c r="E86" s="4">
        <v>45924</v>
      </c>
      <c r="F86" s="4">
        <v>45926</v>
      </c>
      <c r="H86" t="s">
        <v>36</v>
      </c>
    </row>
    <row r="87" spans="1:8">
      <c r="A87" t="s">
        <v>15</v>
      </c>
      <c r="B87" t="s">
        <v>18</v>
      </c>
      <c r="C87" t="s">
        <v>122</v>
      </c>
      <c r="D87" s="5"/>
      <c r="E87" s="4">
        <v>45924</v>
      </c>
      <c r="F87" s="4">
        <v>45926</v>
      </c>
      <c r="H87" t="s">
        <v>36</v>
      </c>
    </row>
    <row r="88" spans="1:8">
      <c r="A88" t="s">
        <v>15</v>
      </c>
      <c r="B88" t="s">
        <v>18</v>
      </c>
      <c r="C88" t="s">
        <v>121</v>
      </c>
      <c r="D88" s="5"/>
      <c r="E88" s="4">
        <v>45924</v>
      </c>
      <c r="F88" s="4">
        <v>45926</v>
      </c>
      <c r="H88" t="s">
        <v>36</v>
      </c>
    </row>
    <row r="89" spans="1:8">
      <c r="A89" t="s">
        <v>20</v>
      </c>
      <c r="B89" t="s">
        <v>18</v>
      </c>
      <c r="C89" t="s">
        <v>123</v>
      </c>
      <c r="D89" s="5"/>
      <c r="E89" s="4">
        <v>45939</v>
      </c>
      <c r="F89" s="4">
        <v>45941</v>
      </c>
      <c r="H89" t="s">
        <v>32</v>
      </c>
    </row>
    <row r="90" spans="1:8">
      <c r="A90" t="s">
        <v>20</v>
      </c>
      <c r="B90" t="s">
        <v>18</v>
      </c>
      <c r="C90" t="s">
        <v>124</v>
      </c>
      <c r="D90" s="5"/>
      <c r="E90" s="4">
        <v>45939</v>
      </c>
      <c r="F90" s="4">
        <v>45941</v>
      </c>
      <c r="H90" t="s">
        <v>32</v>
      </c>
    </row>
    <row r="91" spans="1:8">
      <c r="A91" t="s">
        <v>20</v>
      </c>
      <c r="B91" t="s">
        <v>18</v>
      </c>
      <c r="C91" t="s">
        <v>125</v>
      </c>
      <c r="D91" s="5"/>
      <c r="E91" s="4">
        <v>45939</v>
      </c>
      <c r="F91" s="4">
        <v>45941</v>
      </c>
      <c r="H91" t="s">
        <v>32</v>
      </c>
    </row>
    <row r="92" spans="1:8">
      <c r="A92" t="s">
        <v>11</v>
      </c>
      <c r="B92" t="s">
        <v>12</v>
      </c>
      <c r="C92" t="s">
        <v>126</v>
      </c>
      <c r="D92" s="5"/>
      <c r="E92" s="4">
        <v>45942</v>
      </c>
      <c r="F92" s="4">
        <v>45943</v>
      </c>
      <c r="H92" t="s">
        <v>32</v>
      </c>
    </row>
    <row r="93" spans="1:8">
      <c r="A93" t="s">
        <v>11</v>
      </c>
      <c r="B93" t="s">
        <v>12</v>
      </c>
      <c r="C93" t="s">
        <v>127</v>
      </c>
      <c r="D93" s="5"/>
      <c r="E93" s="4">
        <v>45942</v>
      </c>
      <c r="F93" s="4">
        <v>45943</v>
      </c>
      <c r="H93" t="s">
        <v>32</v>
      </c>
    </row>
    <row r="94" spans="1:8">
      <c r="A94" s="56"/>
      <c r="B94" s="56" t="s">
        <v>18</v>
      </c>
      <c r="C94" s="56" t="s">
        <v>128</v>
      </c>
      <c r="D94" s="57"/>
      <c r="E94" s="4">
        <v>45945</v>
      </c>
      <c r="F94" s="56"/>
      <c r="G94" s="56"/>
      <c r="H94" s="56" t="s">
        <v>36</v>
      </c>
    </row>
    <row r="95" spans="1:8">
      <c r="A95" s="56"/>
      <c r="B95" s="56" t="s">
        <v>18</v>
      </c>
      <c r="C95" s="56" t="s">
        <v>129</v>
      </c>
      <c r="D95" s="57"/>
      <c r="E95" s="4">
        <v>45945</v>
      </c>
      <c r="F95" s="56"/>
      <c r="G95" s="56"/>
      <c r="H95" s="56" t="s">
        <v>36</v>
      </c>
    </row>
    <row r="96" spans="1:8">
      <c r="A96" s="56"/>
      <c r="B96" s="56" t="s">
        <v>18</v>
      </c>
      <c r="C96" s="56" t="s">
        <v>130</v>
      </c>
      <c r="D96" s="57"/>
      <c r="E96" s="4">
        <v>45945</v>
      </c>
      <c r="F96" s="56"/>
      <c r="G96" s="56"/>
      <c r="H96" s="56" t="s">
        <v>36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ColWidth="9.140625" defaultRowHeight="14.4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131</v>
      </c>
      <c r="D1" s="31"/>
      <c r="E1" s="30"/>
      <c r="F1" s="31"/>
      <c r="G1" s="32"/>
      <c r="H1" s="44" t="s">
        <v>132</v>
      </c>
      <c r="I1" s="32"/>
      <c r="J1" s="29"/>
    </row>
    <row r="2" spans="1:10" customFormat="1">
      <c r="A2" s="33" t="s">
        <v>0</v>
      </c>
      <c r="B2" s="34" t="s">
        <v>44</v>
      </c>
      <c r="C2" s="35" t="s">
        <v>133</v>
      </c>
      <c r="D2" s="36"/>
      <c r="E2" s="37" t="s">
        <v>134</v>
      </c>
      <c r="F2" s="38"/>
      <c r="G2" s="35" t="s">
        <v>133</v>
      </c>
      <c r="H2" s="11"/>
      <c r="I2" s="37" t="s">
        <v>134</v>
      </c>
      <c r="J2" s="38"/>
    </row>
    <row r="3" spans="1:10" customFormat="1">
      <c r="A3" s="39" t="s">
        <v>2</v>
      </c>
      <c r="B3" s="47" t="s">
        <v>61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>
      <c r="A5" s="39" t="s">
        <v>2</v>
      </c>
      <c r="B5" s="45" t="s">
        <v>88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62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63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135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136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113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114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107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topLeftCell="A2" workbookViewId="0">
      <selection activeCell="H12" sqref="H12"/>
    </sheetView>
  </sheetViews>
  <sheetFormatPr defaultRowHeight="14.4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44</v>
      </c>
      <c r="C1" s="6" t="s">
        <v>137</v>
      </c>
      <c r="D1" s="6" t="s">
        <v>138</v>
      </c>
    </row>
    <row r="2" spans="1:6" s="6" customFormat="1">
      <c r="A2" t="s">
        <v>2</v>
      </c>
      <c r="B2" t="s">
        <v>61</v>
      </c>
      <c r="C2">
        <v>10.74</v>
      </c>
      <c r="D2">
        <v>1150.03</v>
      </c>
      <c r="E2"/>
      <c r="F2"/>
    </row>
    <row r="3" spans="1:6">
      <c r="A3" t="s">
        <v>2</v>
      </c>
      <c r="B3" t="s">
        <v>139</v>
      </c>
      <c r="C3" s="48">
        <v>14.6</v>
      </c>
      <c r="D3" s="48">
        <v>1799.5</v>
      </c>
    </row>
    <row r="4" spans="1:6">
      <c r="A4" t="s">
        <v>2</v>
      </c>
      <c r="B4" t="s">
        <v>140</v>
      </c>
    </row>
    <row r="5" spans="1:6">
      <c r="A5" t="s">
        <v>2</v>
      </c>
      <c r="B5" t="s">
        <v>141</v>
      </c>
    </row>
    <row r="6" spans="1:6">
      <c r="A6" t="s">
        <v>2</v>
      </c>
      <c r="B6" t="s">
        <v>142</v>
      </c>
    </row>
    <row r="7" spans="1:6">
      <c r="A7" t="s">
        <v>2</v>
      </c>
      <c r="B7" t="s">
        <v>143</v>
      </c>
    </row>
    <row r="8" spans="1:6">
      <c r="A8" t="s">
        <v>2</v>
      </c>
      <c r="B8" t="s">
        <v>144</v>
      </c>
      <c r="C8" s="48">
        <v>16.5</v>
      </c>
      <c r="D8" s="48">
        <v>1839.9</v>
      </c>
    </row>
    <row r="9" spans="1:6">
      <c r="A9" t="s">
        <v>2</v>
      </c>
      <c r="B9" t="s">
        <v>145</v>
      </c>
    </row>
    <row r="10" spans="1:6">
      <c r="A10" t="s">
        <v>2</v>
      </c>
      <c r="B10" t="s">
        <v>146</v>
      </c>
    </row>
    <row r="11" spans="1:6">
      <c r="A11" t="s">
        <v>2</v>
      </c>
      <c r="B11" t="s">
        <v>147</v>
      </c>
    </row>
    <row r="12" spans="1:6">
      <c r="A12" t="s">
        <v>2</v>
      </c>
      <c r="B12" t="s">
        <v>148</v>
      </c>
    </row>
    <row r="13" spans="1:6">
      <c r="A13" t="s">
        <v>2</v>
      </c>
      <c r="B13" t="s">
        <v>149</v>
      </c>
      <c r="C13" s="48">
        <v>42.8</v>
      </c>
      <c r="D13" s="48">
        <v>783.33</v>
      </c>
    </row>
    <row r="14" spans="1:6">
      <c r="A14" t="s">
        <v>2</v>
      </c>
      <c r="B14" t="s">
        <v>150</v>
      </c>
      <c r="C14" s="48">
        <v>69.3</v>
      </c>
      <c r="D14" s="48">
        <v>1132.77</v>
      </c>
    </row>
    <row r="15" spans="1:6">
      <c r="A15" t="s">
        <v>2</v>
      </c>
      <c r="B15" t="s">
        <v>151</v>
      </c>
      <c r="C15" s="48">
        <v>68.599999999999994</v>
      </c>
      <c r="D15" s="48">
        <v>1179.1300000000001</v>
      </c>
    </row>
    <row r="16" spans="1:6">
      <c r="A16" t="s">
        <v>2</v>
      </c>
      <c r="B16" t="s">
        <v>152</v>
      </c>
      <c r="C16" s="48">
        <v>88.7</v>
      </c>
      <c r="D16" s="48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C7" sqref="C7"/>
    </sheetView>
  </sheetViews>
  <sheetFormatPr defaultRowHeight="14.4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44</v>
      </c>
      <c r="C1" s="8" t="s">
        <v>153</v>
      </c>
      <c r="D1" s="8" t="s">
        <v>154</v>
      </c>
      <c r="E1" s="8" t="s">
        <v>155</v>
      </c>
      <c r="F1" s="9" t="s">
        <v>156</v>
      </c>
      <c r="G1" s="9" t="s">
        <v>157</v>
      </c>
      <c r="H1" s="9" t="s">
        <v>158</v>
      </c>
      <c r="I1" s="8" t="s">
        <v>159</v>
      </c>
    </row>
    <row r="2" spans="1:9">
      <c r="A2" t="s">
        <v>2</v>
      </c>
      <c r="B2" s="12" t="s">
        <v>160</v>
      </c>
      <c r="C2" t="s">
        <v>34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>
      <c r="A3" t="s">
        <v>2</v>
      </c>
      <c r="B3" s="12" t="s">
        <v>161</v>
      </c>
      <c r="C3" t="s">
        <v>34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>
      <c r="A4" t="s">
        <v>2</v>
      </c>
      <c r="B4" s="8" t="s">
        <v>162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>
      <c r="A5" t="s">
        <v>2</v>
      </c>
      <c r="B5" s="8" t="s">
        <v>163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>
      <c r="A6" t="s">
        <v>2</v>
      </c>
      <c r="B6" s="8" t="s">
        <v>164</v>
      </c>
      <c r="C6" t="s">
        <v>34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>
      <c r="A7" t="s">
        <v>2</v>
      </c>
      <c r="B7" s="8" t="s">
        <v>165</v>
      </c>
      <c r="C7" t="s">
        <v>34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>
      <c r="A8" t="s">
        <v>2</v>
      </c>
      <c r="B8" s="8" t="s">
        <v>166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>
      <c r="A9" t="s">
        <v>2</v>
      </c>
      <c r="B9" s="8" t="s">
        <v>167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>
      <c r="A10" t="s">
        <v>2</v>
      </c>
      <c r="B10" s="8" t="s">
        <v>164</v>
      </c>
      <c r="C10" t="s">
        <v>34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>
      <c r="A11" t="s">
        <v>2</v>
      </c>
      <c r="B11" s="8" t="s">
        <v>165</v>
      </c>
      <c r="C11" t="s">
        <v>34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>
      <c r="A12" t="s">
        <v>2</v>
      </c>
      <c r="B12" s="8" t="s">
        <v>168</v>
      </c>
      <c r="C12" t="s">
        <v>34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>
      <c r="A13" t="s">
        <v>2</v>
      </c>
      <c r="B13" s="8" t="s">
        <v>169</v>
      </c>
      <c r="C13" t="s">
        <v>34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I9"/>
  <sheetViews>
    <sheetView topLeftCell="B1" workbookViewId="0">
      <selection activeCell="G8" sqref="G8"/>
    </sheetView>
  </sheetViews>
  <sheetFormatPr defaultRowHeight="14.45"/>
  <cols>
    <col min="1" max="1" width="11.5703125" customWidth="1"/>
    <col min="2" max="2" width="22.85546875" customWidth="1"/>
    <col min="3" max="3" width="20.7109375" customWidth="1"/>
    <col min="4" max="4" width="28.28515625" style="50" bestFit="1" customWidth="1"/>
    <col min="5" max="5" width="29.5703125" style="50" bestFit="1" customWidth="1"/>
    <col min="6" max="6" width="29.5703125" style="50" customWidth="1"/>
    <col min="7" max="7" width="32.28515625" bestFit="1" customWidth="1"/>
    <col min="8" max="8" width="24.85546875" style="50" bestFit="1" customWidth="1"/>
    <col min="9" max="9" width="33.42578125" style="50" bestFit="1" customWidth="1"/>
  </cols>
  <sheetData>
    <row r="1" spans="1:9">
      <c r="A1" t="s">
        <v>170</v>
      </c>
      <c r="B1" t="s">
        <v>30</v>
      </c>
      <c r="C1" t="s">
        <v>44</v>
      </c>
      <c r="D1" s="50" t="s">
        <v>171</v>
      </c>
      <c r="E1" s="50" t="s">
        <v>172</v>
      </c>
      <c r="F1" s="50" t="s">
        <v>173</v>
      </c>
      <c r="G1" t="s">
        <v>174</v>
      </c>
      <c r="H1" s="50" t="s">
        <v>175</v>
      </c>
      <c r="I1" s="50" t="s">
        <v>176</v>
      </c>
    </row>
    <row r="2" spans="1:9">
      <c r="A2" t="s">
        <v>20</v>
      </c>
      <c r="B2" t="s">
        <v>177</v>
      </c>
      <c r="C2" t="s">
        <v>178</v>
      </c>
      <c r="D2" s="50">
        <f>VALUE(MID(LEFT(Table4[[#This Row],[VENDOR NAME]], LEN(Table4[[#This Row],[VENDOR NAME]]) - 2), FIND(" ", Table4[[#This Row],[VENDOR NAME]]) + 1, LEN(Table4[[#This Row],[VENDOR NAME]])))</f>
        <v>0.24</v>
      </c>
      <c r="E2" s="50">
        <v>0</v>
      </c>
      <c r="F2" s="50" t="e">
        <f>(_xleta.PI/4)*(Table4[[#This Row],[WIDTH/DIAMETER OBSERVED (mm)]])*(Table4[[#This Row],[WIDTH/DIAMETER OBSERVED (mm)]])</f>
        <v>#VALUE!</v>
      </c>
      <c r="G2" s="50">
        <v>0.42099999999999999</v>
      </c>
      <c r="H2" s="50">
        <v>1</v>
      </c>
      <c r="I2" s="50" t="s">
        <v>179</v>
      </c>
    </row>
    <row r="3" spans="1:9">
      <c r="A3" t="s">
        <v>20</v>
      </c>
      <c r="B3" t="s">
        <v>180</v>
      </c>
      <c r="C3" t="s">
        <v>181</v>
      </c>
      <c r="D3" s="50">
        <f>VALUE(MID(LEFT(Table4[[#This Row],[VENDOR NAME]], LEN(Table4[[#This Row],[VENDOR NAME]]) - 2), FIND(" ", Table4[[#This Row],[VENDOR NAME]]) + 1, LEN(Table4[[#This Row],[VENDOR NAME]])))</f>
        <v>5</v>
      </c>
      <c r="F3" s="50" t="e">
        <f>(_xleta.PI / 4) * (Table4[[#This Row],[WIDTH/DIAMETER OBSERVED (mm)]] ^ 2)</f>
        <v>#VALUE!</v>
      </c>
      <c r="G3" s="50">
        <v>8.9999999999999993E-3</v>
      </c>
      <c r="H3" s="50">
        <v>1</v>
      </c>
    </row>
    <row r="4" spans="1:9">
      <c r="A4" t="s">
        <v>20</v>
      </c>
      <c r="B4" t="s">
        <v>177</v>
      </c>
      <c r="C4" t="s">
        <v>182</v>
      </c>
      <c r="D4" s="50">
        <f>VALUE(MID(LEFT(Table4[[#This Row],[VENDOR NAME]], LEN(Table4[[#This Row],[VENDOR NAME]]) - 2), FIND(" ", Table4[[#This Row],[VENDOR NAME]]) + 1, LEN(Table4[[#This Row],[VENDOR NAME]])))</f>
        <v>0.24</v>
      </c>
      <c r="F4" s="50" t="e">
        <f>(_xleta.PI / 4) * (Table4[[#This Row],[WIDTH/DIAMETER OBSERVED (mm)]] ^ 2)</f>
        <v>#VALUE!</v>
      </c>
      <c r="G4" s="50">
        <v>0.45700000000000002</v>
      </c>
      <c r="H4" s="50">
        <v>1</v>
      </c>
    </row>
    <row r="5" spans="1:9">
      <c r="A5" t="s">
        <v>20</v>
      </c>
      <c r="B5" t="s">
        <v>180</v>
      </c>
      <c r="C5" t="s">
        <v>183</v>
      </c>
      <c r="D5" s="50">
        <f>VALUE(MID(LEFT(Table4[[#This Row],[VENDOR NAME]], LEN(Table4[[#This Row],[VENDOR NAME]]) - 2), FIND(" ", Table4[[#This Row],[VENDOR NAME]]) + 1, LEN(Table4[[#This Row],[VENDOR NAME]])))</f>
        <v>4</v>
      </c>
      <c r="F5" s="50" t="e">
        <f>(_xleta.PI / 4) * (Table4[[#This Row],[WIDTH/DIAMETER OBSERVED (mm)]] ^ 2)</f>
        <v>#VALUE!</v>
      </c>
      <c r="G5" s="50">
        <v>13.79</v>
      </c>
      <c r="H5" s="50">
        <v>1</v>
      </c>
    </row>
    <row r="6" spans="1:9">
      <c r="A6" t="s">
        <v>20</v>
      </c>
      <c r="B6" t="s">
        <v>180</v>
      </c>
      <c r="C6" t="s">
        <v>184</v>
      </c>
      <c r="D6" s="50">
        <f>VALUE(MID(LEFT(Table4[[#This Row],[VENDOR NAME]], LEN(Table4[[#This Row],[VENDOR NAME]]) - 2), FIND(" ", Table4[[#This Row],[VENDOR NAME]]) + 1, LEN(Table4[[#This Row],[VENDOR NAME]])))</f>
        <v>6</v>
      </c>
      <c r="F6" s="50" t="e">
        <f>(_xleta.PI / 4) * (Table4[[#This Row],[WIDTH/DIAMETER OBSERVED (mm)]] ^ 2)</f>
        <v>#VALUE!</v>
      </c>
      <c r="G6" s="50">
        <v>9.24</v>
      </c>
      <c r="H6" s="50">
        <v>1</v>
      </c>
    </row>
    <row r="7" spans="1:9">
      <c r="A7" t="s">
        <v>20</v>
      </c>
      <c r="B7" t="s">
        <v>177</v>
      </c>
      <c r="C7" t="s">
        <v>185</v>
      </c>
      <c r="D7" s="50">
        <f>VALUE(MID(LEFT(Table4[[#This Row],[VENDOR NAME]], LEN(Table4[[#This Row],[VENDOR NAME]]) - 2), FIND(" ", Table4[[#This Row],[VENDOR NAME]]) + 1, LEN(Table4[[#This Row],[VENDOR NAME]])))</f>
        <v>0.24</v>
      </c>
      <c r="F7" s="50" t="e">
        <f>(_xleta.PI / 4) * (Table4[[#This Row],[WIDTH/DIAMETER OBSERVED (mm)]] ^ 2)</f>
        <v>#VALUE!</v>
      </c>
      <c r="G7" s="50">
        <v>0.47199999999999998</v>
      </c>
      <c r="H7" s="50">
        <v>1</v>
      </c>
    </row>
    <row r="8" spans="1:9">
      <c r="A8" t="s">
        <v>20</v>
      </c>
      <c r="B8" t="s">
        <v>180</v>
      </c>
      <c r="C8" t="s">
        <v>186</v>
      </c>
      <c r="D8" s="50">
        <f>VALUE(MID(LEFT(Table4[[#This Row],[VENDOR NAME]], LEN(Table4[[#This Row],[VENDOR NAME]]) - 2), FIND(" ", Table4[[#This Row],[VENDOR NAME]]) + 1, LEN(Table4[[#This Row],[VENDOR NAME]])))</f>
        <v>4</v>
      </c>
      <c r="F8" s="50" t="e">
        <f>(_xleta.PI / 4) * (Table4[[#This Row],[WIDTH/DIAMETER OBSERVED (mm)]] ^ 2)</f>
        <v>#VALUE!</v>
      </c>
      <c r="G8" s="50">
        <f>15.7/1000</f>
        <v>1.5699999999999999E-2</v>
      </c>
      <c r="H8" s="50">
        <v>1</v>
      </c>
    </row>
    <row r="9" spans="1:9">
      <c r="A9" t="s">
        <v>20</v>
      </c>
      <c r="B9" t="s">
        <v>180</v>
      </c>
      <c r="C9" t="s">
        <v>187</v>
      </c>
      <c r="D9" s="50">
        <f>VALUE(MID(LEFT(Table4[[#This Row],[VENDOR NAME]], LEN(Table4[[#This Row],[VENDOR NAME]]) - 2), FIND(" ", Table4[[#This Row],[VENDOR NAME]]) + 1, LEN(Table4[[#This Row],[VENDOR NAME]])))</f>
        <v>6</v>
      </c>
      <c r="F9" s="50" t="e">
        <f>(_xleta.PI / 4) * (Table4[[#This Row],[WIDTH/DIAMETER OBSERVED (mm)]] ^ 2)</f>
        <v>#VALUE!</v>
      </c>
      <c r="G9" s="50">
        <f>10.1/1000</f>
        <v>1.01E-2</v>
      </c>
      <c r="H9" s="50">
        <v>1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8" sqref="D8"/>
    </sheetView>
  </sheetViews>
  <sheetFormatPr defaultRowHeight="14.4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44</v>
      </c>
      <c r="C1" t="s">
        <v>188</v>
      </c>
      <c r="D1" t="s">
        <v>189</v>
      </c>
    </row>
    <row r="3" spans="1:4">
      <c r="A3" t="s">
        <v>11</v>
      </c>
      <c r="B3" t="s">
        <v>73</v>
      </c>
      <c r="C3" s="10">
        <v>0.63541666666666663</v>
      </c>
      <c r="D3" s="10">
        <v>0.65</v>
      </c>
    </row>
    <row r="4" spans="1:4">
      <c r="A4" t="s">
        <v>11</v>
      </c>
      <c r="B4" t="s">
        <v>75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190</v>
      </c>
      <c r="C5" s="10">
        <v>0.84722222222222221</v>
      </c>
      <c r="D5" s="10">
        <v>0.91319444444444442</v>
      </c>
    </row>
    <row r="6" spans="1:4">
      <c r="A6" t="s">
        <v>11</v>
      </c>
      <c r="B6" t="s">
        <v>126</v>
      </c>
      <c r="C6" s="10">
        <v>0.50972222222222219</v>
      </c>
      <c r="D6" s="10">
        <v>9.7222222222222224E-2</v>
      </c>
    </row>
    <row r="7" spans="1:4">
      <c r="A7" t="s">
        <v>11</v>
      </c>
      <c r="B7" t="s">
        <v>127</v>
      </c>
      <c r="C7" s="10">
        <v>0.50347222222222221</v>
      </c>
      <c r="D7" s="10">
        <v>0.12847222222222221</v>
      </c>
    </row>
    <row r="8" spans="1:4">
      <c r="A8" t="s">
        <v>11</v>
      </c>
      <c r="B8" t="s">
        <v>191</v>
      </c>
      <c r="C8" s="10">
        <v>9.375E-2</v>
      </c>
      <c r="D8" s="10">
        <v>0.11874999999999999</v>
      </c>
    </row>
    <row r="9" spans="1:4">
      <c r="A9" t="s">
        <v>11</v>
      </c>
      <c r="B9" t="s">
        <v>192</v>
      </c>
      <c r="C9" s="10">
        <v>9.0277777777777776E-2</v>
      </c>
      <c r="D9" s="10">
        <v>0.12083333333333333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2025-10-16T10:05:16Z</dcterms:modified>
  <cp:category/>
  <cp:contentStatus/>
</cp:coreProperties>
</file>