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0_ncr:8100000_{24CBCCB5-E3FE-4626-869D-CE556A9A235B}" xr6:coauthVersionLast="33" xr6:coauthVersionMax="33" xr10:uidLastSave="{00000000-0000-0000-0000-000000000000}"/>
  <bookViews>
    <workbookView xWindow="0" yWindow="0" windowWidth="20490" windowHeight="8130" tabRatio="751" activeTab="3" xr2:uid="{00000000-000D-0000-FFFF-FFFF00000000}"/>
  </bookViews>
  <sheets>
    <sheet name="Sheet1" sheetId="5" r:id="rId1"/>
    <sheet name="Sheet2" sheetId="6" r:id="rId2"/>
    <sheet name="Train" sheetId="4" r:id="rId3"/>
    <sheet name="Test (2)" sheetId="8" r:id="rId4"/>
    <sheet name="Sheet3" sheetId="7" r:id="rId5"/>
    <sheet name="Test" sheetId="3" r:id="rId6"/>
    <sheet name="Data dictionary" sheetId="2" r:id="rId7"/>
  </sheets>
  <definedNames>
    <definedName name="_xlnm._FilterDatabase" localSheetId="3" hidden="1">'Test (2)'!$A$1:$J$82</definedName>
    <definedName name="_xlnm._FilterDatabase" localSheetId="2" hidden="1">Train!$A$1:$J$82</definedName>
    <definedName name="solver_adj" localSheetId="3" hidden="1">'Test (2)'!$Z$5:$AI$5</definedName>
    <definedName name="solver_adj" localSheetId="2" hidden="1">Train!$Z$5:$AI$5</definedName>
    <definedName name="solver_cvg" localSheetId="3" hidden="1">0.0001</definedName>
    <definedName name="solver_cvg" localSheetId="2" hidden="1">0.0001</definedName>
    <definedName name="solver_drv" localSheetId="3" hidden="1">2</definedName>
    <definedName name="solver_drv" localSheetId="2" hidden="1">2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2</definedName>
    <definedName name="solver_neg" localSheetId="2" hidden="1">2</definedName>
    <definedName name="solver_nod" localSheetId="3" hidden="1">2147483647</definedName>
    <definedName name="solver_nod" localSheetId="2" hidden="1">2147483647</definedName>
    <definedName name="solver_num" localSheetId="3" hidden="1">0</definedName>
    <definedName name="solver_num" localSheetId="2" hidden="1">0</definedName>
    <definedName name="solver_nwt" localSheetId="3" hidden="1">1</definedName>
    <definedName name="solver_nwt" localSheetId="2" hidden="1">1</definedName>
    <definedName name="solver_opt" localSheetId="3" hidden="1">'Test (2)'!$AA$1</definedName>
    <definedName name="solver_opt" localSheetId="2" hidden="1">Train!$AA$1</definedName>
    <definedName name="solver_pre" localSheetId="3" hidden="1">0.000001</definedName>
    <definedName name="solver_pre" localSheetId="2" hidden="1">0.000001</definedName>
    <definedName name="solver_rbv" localSheetId="3" hidden="1">2</definedName>
    <definedName name="solver_rbv" localSheetId="2" hidden="1">2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2</definedName>
    <definedName name="solver_scl" localSheetId="2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1</definedName>
    <definedName name="solver_typ" localSheetId="2" hidden="1">1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62913"/>
  <fileRecoveryPr repairLoad="1"/>
</workbook>
</file>

<file path=xl/calcChain.xml><?xml version="1.0" encoding="utf-8"?>
<calcChain xmlns="http://schemas.openxmlformats.org/spreadsheetml/2006/main">
  <c r="AA1" i="8" l="1"/>
  <c r="K2" i="8"/>
  <c r="L2" i="8"/>
  <c r="M2" i="8"/>
  <c r="N2" i="8"/>
  <c r="O2" i="8"/>
  <c r="P2" i="8"/>
  <c r="Q2" i="8"/>
  <c r="R2" i="8"/>
  <c r="S2" i="8"/>
  <c r="K3" i="8"/>
  <c r="L3" i="8"/>
  <c r="M3" i="8"/>
  <c r="N3" i="8"/>
  <c r="O3" i="8"/>
  <c r="P3" i="8"/>
  <c r="Q3" i="8"/>
  <c r="R3" i="8"/>
  <c r="S3" i="8"/>
  <c r="K4" i="8"/>
  <c r="L4" i="8"/>
  <c r="M4" i="8"/>
  <c r="N4" i="8"/>
  <c r="O4" i="8"/>
  <c r="P4" i="8"/>
  <c r="Q4" i="8"/>
  <c r="R4" i="8"/>
  <c r="S4" i="8"/>
  <c r="K5" i="8"/>
  <c r="L5" i="8"/>
  <c r="M5" i="8"/>
  <c r="N5" i="8"/>
  <c r="O5" i="8"/>
  <c r="P5" i="8"/>
  <c r="Q5" i="8"/>
  <c r="R5" i="8"/>
  <c r="S5" i="8"/>
  <c r="K6" i="8"/>
  <c r="L6" i="8"/>
  <c r="M6" i="8"/>
  <c r="N6" i="8"/>
  <c r="O6" i="8"/>
  <c r="P6" i="8"/>
  <c r="Q6" i="8"/>
  <c r="R6" i="8"/>
  <c r="S6" i="8"/>
  <c r="K7" i="8"/>
  <c r="L7" i="8"/>
  <c r="M7" i="8"/>
  <c r="N7" i="8"/>
  <c r="O7" i="8"/>
  <c r="P7" i="8"/>
  <c r="Q7" i="8"/>
  <c r="R7" i="8"/>
  <c r="S7" i="8"/>
  <c r="K8" i="8"/>
  <c r="L8" i="8"/>
  <c r="M8" i="8"/>
  <c r="N8" i="8"/>
  <c r="O8" i="8"/>
  <c r="P8" i="8"/>
  <c r="Q8" i="8"/>
  <c r="R8" i="8"/>
  <c r="S8" i="8"/>
  <c r="K9" i="8"/>
  <c r="L9" i="8"/>
  <c r="M9" i="8"/>
  <c r="N9" i="8"/>
  <c r="O9" i="8"/>
  <c r="P9" i="8"/>
  <c r="Q9" i="8"/>
  <c r="R9" i="8"/>
  <c r="S9" i="8"/>
  <c r="K10" i="8"/>
  <c r="L10" i="8"/>
  <c r="M10" i="8"/>
  <c r="N10" i="8"/>
  <c r="O10" i="8"/>
  <c r="P10" i="8"/>
  <c r="Q10" i="8"/>
  <c r="R10" i="8"/>
  <c r="S10" i="8"/>
  <c r="K11" i="8"/>
  <c r="L11" i="8"/>
  <c r="M11" i="8"/>
  <c r="N11" i="8"/>
  <c r="O11" i="8"/>
  <c r="P11" i="8"/>
  <c r="Q11" i="8"/>
  <c r="R11" i="8"/>
  <c r="S11" i="8"/>
  <c r="K12" i="8"/>
  <c r="L12" i="8"/>
  <c r="M12" i="8"/>
  <c r="N12" i="8"/>
  <c r="O12" i="8"/>
  <c r="P12" i="8"/>
  <c r="Q12" i="8"/>
  <c r="R12" i="8"/>
  <c r="S12" i="8"/>
  <c r="K13" i="8"/>
  <c r="L13" i="8"/>
  <c r="M13" i="8"/>
  <c r="N13" i="8"/>
  <c r="O13" i="8"/>
  <c r="P13" i="8"/>
  <c r="Q13" i="8"/>
  <c r="R13" i="8"/>
  <c r="S13" i="8"/>
  <c r="K14" i="8"/>
  <c r="L14" i="8"/>
  <c r="M14" i="8"/>
  <c r="N14" i="8"/>
  <c r="O14" i="8"/>
  <c r="P14" i="8"/>
  <c r="Q14" i="8"/>
  <c r="R14" i="8"/>
  <c r="S14" i="8"/>
  <c r="K15" i="8"/>
  <c r="L15" i="8"/>
  <c r="M15" i="8"/>
  <c r="N15" i="8"/>
  <c r="O15" i="8"/>
  <c r="P15" i="8"/>
  <c r="Q15" i="8"/>
  <c r="R15" i="8"/>
  <c r="S15" i="8"/>
  <c r="T15" i="8"/>
  <c r="U15" i="8" s="1"/>
  <c r="V15" i="8" s="1"/>
  <c r="K16" i="8"/>
  <c r="L16" i="8"/>
  <c r="M16" i="8"/>
  <c r="N16" i="8"/>
  <c r="O16" i="8"/>
  <c r="P16" i="8"/>
  <c r="Q16" i="8"/>
  <c r="R16" i="8"/>
  <c r="S16" i="8"/>
  <c r="K17" i="8"/>
  <c r="L17" i="8"/>
  <c r="M17" i="8"/>
  <c r="N17" i="8"/>
  <c r="O17" i="8"/>
  <c r="P17" i="8"/>
  <c r="Q17" i="8"/>
  <c r="R17" i="8"/>
  <c r="S17" i="8"/>
  <c r="K18" i="8"/>
  <c r="L18" i="8"/>
  <c r="M18" i="8"/>
  <c r="N18" i="8"/>
  <c r="O18" i="8"/>
  <c r="P18" i="8"/>
  <c r="Q18" i="8"/>
  <c r="R18" i="8"/>
  <c r="S18" i="8"/>
  <c r="K19" i="8"/>
  <c r="L19" i="8"/>
  <c r="M19" i="8"/>
  <c r="N19" i="8"/>
  <c r="O19" i="8"/>
  <c r="P19" i="8"/>
  <c r="Q19" i="8"/>
  <c r="R19" i="8"/>
  <c r="S19" i="8"/>
  <c r="K20" i="8"/>
  <c r="L20" i="8"/>
  <c r="M20" i="8"/>
  <c r="N20" i="8"/>
  <c r="O20" i="8"/>
  <c r="P20" i="8"/>
  <c r="Q20" i="8"/>
  <c r="R20" i="8"/>
  <c r="S20" i="8"/>
  <c r="K21" i="8"/>
  <c r="L21" i="8"/>
  <c r="M21" i="8"/>
  <c r="N21" i="8"/>
  <c r="O21" i="8"/>
  <c r="P21" i="8"/>
  <c r="Q21" i="8"/>
  <c r="R21" i="8"/>
  <c r="S21" i="8"/>
  <c r="K22" i="8"/>
  <c r="L22" i="8"/>
  <c r="M22" i="8"/>
  <c r="N22" i="8"/>
  <c r="O22" i="8"/>
  <c r="P22" i="8"/>
  <c r="Q22" i="8"/>
  <c r="R22" i="8"/>
  <c r="S22" i="8"/>
  <c r="K23" i="8"/>
  <c r="L23" i="8"/>
  <c r="M23" i="8"/>
  <c r="N23" i="8"/>
  <c r="O23" i="8"/>
  <c r="P23" i="8"/>
  <c r="Q23" i="8"/>
  <c r="R23" i="8"/>
  <c r="S23" i="8"/>
  <c r="K24" i="8"/>
  <c r="L24" i="8"/>
  <c r="M24" i="8"/>
  <c r="N24" i="8"/>
  <c r="O24" i="8"/>
  <c r="P24" i="8"/>
  <c r="Q24" i="8"/>
  <c r="R24" i="8"/>
  <c r="S24" i="8"/>
  <c r="K25" i="8"/>
  <c r="L25" i="8"/>
  <c r="M25" i="8"/>
  <c r="N25" i="8"/>
  <c r="O25" i="8"/>
  <c r="P25" i="8"/>
  <c r="Q25" i="8"/>
  <c r="R25" i="8"/>
  <c r="S25" i="8"/>
  <c r="K26" i="8"/>
  <c r="L26" i="8"/>
  <c r="M26" i="8"/>
  <c r="N26" i="8"/>
  <c r="O26" i="8"/>
  <c r="P26" i="8"/>
  <c r="Q26" i="8"/>
  <c r="R26" i="8"/>
  <c r="S26" i="8"/>
  <c r="K27" i="8"/>
  <c r="L27" i="8"/>
  <c r="M27" i="8"/>
  <c r="N27" i="8"/>
  <c r="O27" i="8"/>
  <c r="P27" i="8"/>
  <c r="Q27" i="8"/>
  <c r="R27" i="8"/>
  <c r="S27" i="8"/>
  <c r="K28" i="8"/>
  <c r="L28" i="8"/>
  <c r="M28" i="8"/>
  <c r="N28" i="8"/>
  <c r="O28" i="8"/>
  <c r="P28" i="8"/>
  <c r="Q28" i="8"/>
  <c r="R28" i="8"/>
  <c r="S28" i="8"/>
  <c r="K29" i="8"/>
  <c r="L29" i="8"/>
  <c r="M29" i="8"/>
  <c r="N29" i="8"/>
  <c r="O29" i="8"/>
  <c r="P29" i="8"/>
  <c r="Q29" i="8"/>
  <c r="R29" i="8"/>
  <c r="S29" i="8"/>
  <c r="K30" i="8"/>
  <c r="L30" i="8"/>
  <c r="M30" i="8"/>
  <c r="N30" i="8"/>
  <c r="O30" i="8"/>
  <c r="P30" i="8"/>
  <c r="Q30" i="8"/>
  <c r="R30" i="8"/>
  <c r="S30" i="8"/>
  <c r="K31" i="8"/>
  <c r="L31" i="8"/>
  <c r="M31" i="8"/>
  <c r="N31" i="8"/>
  <c r="O31" i="8"/>
  <c r="P31" i="8"/>
  <c r="Q31" i="8"/>
  <c r="R31" i="8"/>
  <c r="S31" i="8"/>
  <c r="K32" i="8"/>
  <c r="L32" i="8"/>
  <c r="M32" i="8"/>
  <c r="N32" i="8"/>
  <c r="O32" i="8"/>
  <c r="P32" i="8"/>
  <c r="Q32" i="8"/>
  <c r="R32" i="8"/>
  <c r="S32" i="8"/>
  <c r="K33" i="8"/>
  <c r="L33" i="8"/>
  <c r="M33" i="8"/>
  <c r="N33" i="8"/>
  <c r="O33" i="8"/>
  <c r="P33" i="8"/>
  <c r="Q33" i="8"/>
  <c r="R33" i="8"/>
  <c r="S33" i="8"/>
  <c r="K34" i="8"/>
  <c r="L34" i="8"/>
  <c r="M34" i="8"/>
  <c r="N34" i="8"/>
  <c r="O34" i="8"/>
  <c r="P34" i="8"/>
  <c r="Q34" i="8"/>
  <c r="R34" i="8"/>
  <c r="S34" i="8"/>
  <c r="K35" i="8"/>
  <c r="L35" i="8"/>
  <c r="M35" i="8"/>
  <c r="N35" i="8"/>
  <c r="O35" i="8"/>
  <c r="P35" i="8"/>
  <c r="Q35" i="8"/>
  <c r="R35" i="8"/>
  <c r="S35" i="8"/>
  <c r="K36" i="8"/>
  <c r="L36" i="8"/>
  <c r="M36" i="8"/>
  <c r="N36" i="8"/>
  <c r="O36" i="8"/>
  <c r="P36" i="8"/>
  <c r="Q36" i="8"/>
  <c r="R36" i="8"/>
  <c r="S36" i="8"/>
  <c r="AJ22" i="8"/>
  <c r="AI22" i="8"/>
  <c r="AH22" i="8"/>
  <c r="AG22" i="8"/>
  <c r="AF22" i="8"/>
  <c r="AE22" i="8"/>
  <c r="AD22" i="8"/>
  <c r="AC22" i="8"/>
  <c r="AB22" i="8"/>
  <c r="AA22" i="8"/>
  <c r="AJ21" i="8"/>
  <c r="AI21" i="8"/>
  <c r="AH21" i="8"/>
  <c r="AG21" i="8"/>
  <c r="AF21" i="8"/>
  <c r="AE21" i="8"/>
  <c r="AD21" i="8"/>
  <c r="AC21" i="8"/>
  <c r="AB21" i="8"/>
  <c r="AA21" i="8"/>
  <c r="AJ20" i="8"/>
  <c r="AI20" i="8"/>
  <c r="AH20" i="8"/>
  <c r="AG20" i="8"/>
  <c r="AF20" i="8"/>
  <c r="AE20" i="8"/>
  <c r="AD20" i="8"/>
  <c r="AC20" i="8"/>
  <c r="AB20" i="8"/>
  <c r="AA20" i="8"/>
  <c r="T9" i="8" l="1"/>
  <c r="U9" i="8" s="1"/>
  <c r="V9" i="8" s="1"/>
  <c r="T3" i="8"/>
  <c r="U3" i="8" s="1"/>
  <c r="V3" i="8" s="1"/>
  <c r="T23" i="8"/>
  <c r="U23" i="8" s="1"/>
  <c r="V23" i="8" s="1"/>
  <c r="T31" i="8"/>
  <c r="U31" i="8" s="1"/>
  <c r="V31" i="8" s="1"/>
  <c r="T29" i="8"/>
  <c r="U29" i="8" s="1"/>
  <c r="V29" i="8" s="1"/>
  <c r="W29" i="8" s="1"/>
  <c r="T27" i="8"/>
  <c r="U27" i="8" s="1"/>
  <c r="V27" i="8" s="1"/>
  <c r="T33" i="8"/>
  <c r="U33" i="8" s="1"/>
  <c r="V33" i="8" s="1"/>
  <c r="W33" i="8" s="1"/>
  <c r="T21" i="8"/>
  <c r="U21" i="8" s="1"/>
  <c r="V21" i="8" s="1"/>
  <c r="W21" i="8" s="1"/>
  <c r="T19" i="8"/>
  <c r="U19" i="8" s="1"/>
  <c r="V19" i="8" s="1"/>
  <c r="T7" i="8"/>
  <c r="U7" i="8" s="1"/>
  <c r="V7" i="8" s="1"/>
  <c r="T5" i="8"/>
  <c r="U5" i="8" s="1"/>
  <c r="V5" i="8" s="1"/>
  <c r="T17" i="8"/>
  <c r="U17" i="8" s="1"/>
  <c r="V17" i="8" s="1"/>
  <c r="W17" i="8" s="1"/>
  <c r="T25" i="8"/>
  <c r="U25" i="8" s="1"/>
  <c r="V25" i="8" s="1"/>
  <c r="T11" i="8"/>
  <c r="U11" i="8" s="1"/>
  <c r="V11" i="8" s="1"/>
  <c r="T32" i="8"/>
  <c r="U32" i="8" s="1"/>
  <c r="V32" i="8" s="1"/>
  <c r="T24" i="8"/>
  <c r="U24" i="8" s="1"/>
  <c r="V24" i="8" s="1"/>
  <c r="T16" i="8"/>
  <c r="U16" i="8" s="1"/>
  <c r="V16" i="8" s="1"/>
  <c r="T10" i="8"/>
  <c r="U10" i="8" s="1"/>
  <c r="V10" i="8" s="1"/>
  <c r="T2" i="8"/>
  <c r="U2" i="8" s="1"/>
  <c r="V2" i="8" s="1"/>
  <c r="T34" i="8"/>
  <c r="U34" i="8" s="1"/>
  <c r="V34" i="8" s="1"/>
  <c r="T26" i="8"/>
  <c r="T18" i="8"/>
  <c r="U18" i="8" s="1"/>
  <c r="V18" i="8" s="1"/>
  <c r="T12" i="8"/>
  <c r="U12" i="8" s="1"/>
  <c r="V12" i="8" s="1"/>
  <c r="T4" i="8"/>
  <c r="U4" i="8" s="1"/>
  <c r="V4" i="8" s="1"/>
  <c r="W4" i="8" s="1"/>
  <c r="T35" i="8"/>
  <c r="T28" i="8"/>
  <c r="U28" i="8" s="1"/>
  <c r="V28" i="8" s="1"/>
  <c r="T20" i="8"/>
  <c r="U20" i="8" s="1"/>
  <c r="V20" i="8" s="1"/>
  <c r="T13" i="8"/>
  <c r="U13" i="8" s="1"/>
  <c r="V13" i="8" s="1"/>
  <c r="W13" i="8" s="1"/>
  <c r="T6" i="8"/>
  <c r="U6" i="8" s="1"/>
  <c r="V6" i="8" s="1"/>
  <c r="T36" i="8"/>
  <c r="U36" i="8" s="1"/>
  <c r="V36" i="8" s="1"/>
  <c r="T30" i="8"/>
  <c r="T22" i="8"/>
  <c r="U22" i="8" s="1"/>
  <c r="V22" i="8" s="1"/>
  <c r="X22" i="8" s="1"/>
  <c r="Y22" i="8" s="1"/>
  <c r="T14" i="8"/>
  <c r="U14" i="8" s="1"/>
  <c r="V14" i="8" s="1"/>
  <c r="T8" i="8"/>
  <c r="U8" i="8" s="1"/>
  <c r="V8" i="8" s="1"/>
  <c r="W8" i="8" s="1"/>
  <c r="W10" i="8"/>
  <c r="X10" i="8"/>
  <c r="Y10" i="8" s="1"/>
  <c r="X14" i="8"/>
  <c r="Y14" i="8" s="1"/>
  <c r="W14" i="8"/>
  <c r="X18" i="8"/>
  <c r="Y18" i="8" s="1"/>
  <c r="W18" i="8"/>
  <c r="W23" i="8"/>
  <c r="X23" i="8"/>
  <c r="Y23" i="8" s="1"/>
  <c r="W5" i="8"/>
  <c r="X5" i="8"/>
  <c r="Y5" i="8" s="1"/>
  <c r="X7" i="8"/>
  <c r="Y7" i="8" s="1"/>
  <c r="W7" i="8"/>
  <c r="X8" i="8"/>
  <c r="Y8" i="8" s="1"/>
  <c r="W11" i="8"/>
  <c r="X11" i="8"/>
  <c r="Y11" i="8" s="1"/>
  <c r="X28" i="8"/>
  <c r="Y28" i="8" s="1"/>
  <c r="W28" i="8"/>
  <c r="X3" i="8"/>
  <c r="Y3" i="8" s="1"/>
  <c r="W3" i="8"/>
  <c r="W2" i="8"/>
  <c r="X2" i="8"/>
  <c r="Y2" i="8" s="1"/>
  <c r="W12" i="8"/>
  <c r="X12" i="8"/>
  <c r="Y12" i="8" s="1"/>
  <c r="X15" i="8"/>
  <c r="Y15" i="8" s="1"/>
  <c r="W15" i="8"/>
  <c r="W19" i="8"/>
  <c r="X19" i="8"/>
  <c r="Y19" i="8" s="1"/>
  <c r="X20" i="8"/>
  <c r="Y20" i="8" s="1"/>
  <c r="W20" i="8"/>
  <c r="W25" i="8"/>
  <c r="X25" i="8"/>
  <c r="Y25" i="8" s="1"/>
  <c r="X32" i="8"/>
  <c r="Y32" i="8" s="1"/>
  <c r="W32" i="8"/>
  <c r="X6" i="8"/>
  <c r="Y6" i="8" s="1"/>
  <c r="W6" i="8"/>
  <c r="X9" i="8"/>
  <c r="Y9" i="8" s="1"/>
  <c r="W9" i="8"/>
  <c r="W16" i="8"/>
  <c r="X16" i="8"/>
  <c r="Y16" i="8" s="1"/>
  <c r="X27" i="8"/>
  <c r="Y27" i="8" s="1"/>
  <c r="W27" i="8"/>
  <c r="U26" i="8"/>
  <c r="V26" i="8" s="1"/>
  <c r="U30" i="8"/>
  <c r="V30" i="8" s="1"/>
  <c r="W36" i="8"/>
  <c r="X36" i="8"/>
  <c r="Y36" i="8" s="1"/>
  <c r="X29" i="8"/>
  <c r="Y29" i="8" s="1"/>
  <c r="X33" i="8"/>
  <c r="Y33" i="8" s="1"/>
  <c r="U35" i="8"/>
  <c r="V35" i="8" s="1"/>
  <c r="X4" i="8" l="1"/>
  <c r="Y4" i="8" s="1"/>
  <c r="X21" i="8"/>
  <c r="Y21" i="8" s="1"/>
  <c r="X13" i="8"/>
  <c r="Y13" i="8" s="1"/>
  <c r="W22" i="8"/>
  <c r="X17" i="8"/>
  <c r="Y17" i="8" s="1"/>
  <c r="X35" i="8"/>
  <c r="Y35" i="8" s="1"/>
  <c r="W35" i="8"/>
  <c r="W34" i="8"/>
  <c r="X34" i="8"/>
  <c r="Y34" i="8" s="1"/>
  <c r="W30" i="8"/>
  <c r="X30" i="8"/>
  <c r="Y30" i="8" s="1"/>
  <c r="X31" i="8"/>
  <c r="Y31" i="8" s="1"/>
  <c r="W31" i="8"/>
  <c r="W26" i="8"/>
  <c r="X26" i="8"/>
  <c r="Y26" i="8" s="1"/>
  <c r="X24" i="8"/>
  <c r="Y24" i="8" s="1"/>
  <c r="W24" i="8"/>
  <c r="AB9" i="8" l="1"/>
  <c r="AB8" i="8"/>
  <c r="AB10" i="8"/>
  <c r="AB11" i="8"/>
  <c r="AB12" i="8" l="1"/>
  <c r="AC11" i="8"/>
  <c r="AC9" i="8" l="1"/>
  <c r="AC8" i="8"/>
  <c r="AC10" i="8"/>
  <c r="S82" i="7" l="1"/>
  <c r="R82" i="7"/>
  <c r="Q82" i="7"/>
  <c r="P82" i="7"/>
  <c r="O82" i="7"/>
  <c r="N82" i="7"/>
  <c r="M82" i="7"/>
  <c r="L82" i="7"/>
  <c r="K82" i="7"/>
  <c r="S81" i="7"/>
  <c r="R81" i="7"/>
  <c r="Q81" i="7"/>
  <c r="P81" i="7"/>
  <c r="O81" i="7"/>
  <c r="N81" i="7"/>
  <c r="M81" i="7"/>
  <c r="L81" i="7"/>
  <c r="K81" i="7"/>
  <c r="T81" i="7" s="1"/>
  <c r="U81" i="7" s="1"/>
  <c r="V81" i="7" s="1"/>
  <c r="S80" i="7"/>
  <c r="R80" i="7"/>
  <c r="Q80" i="7"/>
  <c r="P80" i="7"/>
  <c r="O80" i="7"/>
  <c r="N80" i="7"/>
  <c r="M80" i="7"/>
  <c r="L80" i="7"/>
  <c r="K80" i="7"/>
  <c r="T80" i="7" s="1"/>
  <c r="U80" i="7" s="1"/>
  <c r="V80" i="7" s="1"/>
  <c r="S79" i="7"/>
  <c r="R79" i="7"/>
  <c r="Q79" i="7"/>
  <c r="P79" i="7"/>
  <c r="O79" i="7"/>
  <c r="N79" i="7"/>
  <c r="M79" i="7"/>
  <c r="L79" i="7"/>
  <c r="K79" i="7"/>
  <c r="T79" i="7" s="1"/>
  <c r="U79" i="7" s="1"/>
  <c r="V79" i="7" s="1"/>
  <c r="S78" i="7"/>
  <c r="R78" i="7"/>
  <c r="Q78" i="7"/>
  <c r="P78" i="7"/>
  <c r="O78" i="7"/>
  <c r="N78" i="7"/>
  <c r="M78" i="7"/>
  <c r="L78" i="7"/>
  <c r="K78" i="7"/>
  <c r="S77" i="7"/>
  <c r="R77" i="7"/>
  <c r="Q77" i="7"/>
  <c r="P77" i="7"/>
  <c r="O77" i="7"/>
  <c r="N77" i="7"/>
  <c r="M77" i="7"/>
  <c r="L77" i="7"/>
  <c r="K77" i="7"/>
  <c r="T77" i="7" s="1"/>
  <c r="U77" i="7" s="1"/>
  <c r="V77" i="7" s="1"/>
  <c r="S76" i="7"/>
  <c r="R76" i="7"/>
  <c r="Q76" i="7"/>
  <c r="P76" i="7"/>
  <c r="O76" i="7"/>
  <c r="N76" i="7"/>
  <c r="M76" i="7"/>
  <c r="L76" i="7"/>
  <c r="K76" i="7"/>
  <c r="T76" i="7" s="1"/>
  <c r="U76" i="7" s="1"/>
  <c r="V76" i="7" s="1"/>
  <c r="S75" i="7"/>
  <c r="R75" i="7"/>
  <c r="Q75" i="7"/>
  <c r="P75" i="7"/>
  <c r="O75" i="7"/>
  <c r="N75" i="7"/>
  <c r="M75" i="7"/>
  <c r="L75" i="7"/>
  <c r="K75" i="7"/>
  <c r="T75" i="7" s="1"/>
  <c r="U75" i="7" s="1"/>
  <c r="V75" i="7" s="1"/>
  <c r="S74" i="7"/>
  <c r="R74" i="7"/>
  <c r="Q74" i="7"/>
  <c r="P74" i="7"/>
  <c r="O74" i="7"/>
  <c r="N74" i="7"/>
  <c r="M74" i="7"/>
  <c r="L74" i="7"/>
  <c r="K74" i="7"/>
  <c r="S73" i="7"/>
  <c r="R73" i="7"/>
  <c r="Q73" i="7"/>
  <c r="P73" i="7"/>
  <c r="O73" i="7"/>
  <c r="N73" i="7"/>
  <c r="M73" i="7"/>
  <c r="L73" i="7"/>
  <c r="K73" i="7"/>
  <c r="T73" i="7" s="1"/>
  <c r="U73" i="7" s="1"/>
  <c r="V73" i="7" s="1"/>
  <c r="S72" i="7"/>
  <c r="R72" i="7"/>
  <c r="Q72" i="7"/>
  <c r="P72" i="7"/>
  <c r="O72" i="7"/>
  <c r="N72" i="7"/>
  <c r="M72" i="7"/>
  <c r="L72" i="7"/>
  <c r="K72" i="7"/>
  <c r="T72" i="7" s="1"/>
  <c r="U72" i="7" s="1"/>
  <c r="V72" i="7" s="1"/>
  <c r="S71" i="7"/>
  <c r="R71" i="7"/>
  <c r="Q71" i="7"/>
  <c r="P71" i="7"/>
  <c r="O71" i="7"/>
  <c r="N71" i="7"/>
  <c r="M71" i="7"/>
  <c r="L71" i="7"/>
  <c r="K71" i="7"/>
  <c r="T71" i="7" s="1"/>
  <c r="U71" i="7" s="1"/>
  <c r="V71" i="7" s="1"/>
  <c r="S70" i="7"/>
  <c r="R70" i="7"/>
  <c r="Q70" i="7"/>
  <c r="P70" i="7"/>
  <c r="O70" i="7"/>
  <c r="N70" i="7"/>
  <c r="M70" i="7"/>
  <c r="L70" i="7"/>
  <c r="K70" i="7"/>
  <c r="S69" i="7"/>
  <c r="R69" i="7"/>
  <c r="Q69" i="7"/>
  <c r="P69" i="7"/>
  <c r="O69" i="7"/>
  <c r="N69" i="7"/>
  <c r="M69" i="7"/>
  <c r="L69" i="7"/>
  <c r="K69" i="7"/>
  <c r="T69" i="7" s="1"/>
  <c r="U69" i="7" s="1"/>
  <c r="V69" i="7" s="1"/>
  <c r="S68" i="7"/>
  <c r="R68" i="7"/>
  <c r="Q68" i="7"/>
  <c r="P68" i="7"/>
  <c r="O68" i="7"/>
  <c r="N68" i="7"/>
  <c r="M68" i="7"/>
  <c r="L68" i="7"/>
  <c r="K68" i="7"/>
  <c r="T68" i="7" s="1"/>
  <c r="U68" i="7" s="1"/>
  <c r="V68" i="7" s="1"/>
  <c r="S67" i="7"/>
  <c r="R67" i="7"/>
  <c r="Q67" i="7"/>
  <c r="P67" i="7"/>
  <c r="O67" i="7"/>
  <c r="N67" i="7"/>
  <c r="M67" i="7"/>
  <c r="L67" i="7"/>
  <c r="K67" i="7"/>
  <c r="T67" i="7" s="1"/>
  <c r="U67" i="7" s="1"/>
  <c r="V67" i="7" s="1"/>
  <c r="S66" i="7"/>
  <c r="R66" i="7"/>
  <c r="Q66" i="7"/>
  <c r="P66" i="7"/>
  <c r="O66" i="7"/>
  <c r="N66" i="7"/>
  <c r="M66" i="7"/>
  <c r="L66" i="7"/>
  <c r="K66" i="7"/>
  <c r="S65" i="7"/>
  <c r="R65" i="7"/>
  <c r="Q65" i="7"/>
  <c r="P65" i="7"/>
  <c r="O65" i="7"/>
  <c r="N65" i="7"/>
  <c r="M65" i="7"/>
  <c r="L65" i="7"/>
  <c r="K65" i="7"/>
  <c r="T65" i="7" s="1"/>
  <c r="U65" i="7" s="1"/>
  <c r="V65" i="7" s="1"/>
  <c r="S64" i="7"/>
  <c r="R64" i="7"/>
  <c r="Q64" i="7"/>
  <c r="P64" i="7"/>
  <c r="O64" i="7"/>
  <c r="N64" i="7"/>
  <c r="M64" i="7"/>
  <c r="L64" i="7"/>
  <c r="K64" i="7"/>
  <c r="T64" i="7" s="1"/>
  <c r="U64" i="7" s="1"/>
  <c r="V64" i="7" s="1"/>
  <c r="S63" i="7"/>
  <c r="R63" i="7"/>
  <c r="Q63" i="7"/>
  <c r="P63" i="7"/>
  <c r="O63" i="7"/>
  <c r="N63" i="7"/>
  <c r="M63" i="7"/>
  <c r="L63" i="7"/>
  <c r="K63" i="7"/>
  <c r="T63" i="7" s="1"/>
  <c r="U63" i="7" s="1"/>
  <c r="V63" i="7" s="1"/>
  <c r="S62" i="7"/>
  <c r="R62" i="7"/>
  <c r="Q62" i="7"/>
  <c r="P62" i="7"/>
  <c r="O62" i="7"/>
  <c r="N62" i="7"/>
  <c r="M62" i="7"/>
  <c r="L62" i="7"/>
  <c r="K62" i="7"/>
  <c r="S61" i="7"/>
  <c r="R61" i="7"/>
  <c r="Q61" i="7"/>
  <c r="P61" i="7"/>
  <c r="O61" i="7"/>
  <c r="N61" i="7"/>
  <c r="M61" i="7"/>
  <c r="L61" i="7"/>
  <c r="K61" i="7"/>
  <c r="T61" i="7" s="1"/>
  <c r="U61" i="7" s="1"/>
  <c r="V61" i="7" s="1"/>
  <c r="S60" i="7"/>
  <c r="R60" i="7"/>
  <c r="Q60" i="7"/>
  <c r="P60" i="7"/>
  <c r="O60" i="7"/>
  <c r="N60" i="7"/>
  <c r="M60" i="7"/>
  <c r="L60" i="7"/>
  <c r="K60" i="7"/>
  <c r="T60" i="7" s="1"/>
  <c r="U60" i="7" s="1"/>
  <c r="V60" i="7" s="1"/>
  <c r="S59" i="7"/>
  <c r="R59" i="7"/>
  <c r="Q59" i="7"/>
  <c r="P59" i="7"/>
  <c r="O59" i="7"/>
  <c r="N59" i="7"/>
  <c r="M59" i="7"/>
  <c r="L59" i="7"/>
  <c r="K59" i="7"/>
  <c r="T59" i="7" s="1"/>
  <c r="U59" i="7" s="1"/>
  <c r="V59" i="7" s="1"/>
  <c r="S58" i="7"/>
  <c r="R58" i="7"/>
  <c r="Q58" i="7"/>
  <c r="P58" i="7"/>
  <c r="O58" i="7"/>
  <c r="N58" i="7"/>
  <c r="M58" i="7"/>
  <c r="L58" i="7"/>
  <c r="K58" i="7"/>
  <c r="S57" i="7"/>
  <c r="R57" i="7"/>
  <c r="Q57" i="7"/>
  <c r="P57" i="7"/>
  <c r="O57" i="7"/>
  <c r="N57" i="7"/>
  <c r="M57" i="7"/>
  <c r="L57" i="7"/>
  <c r="K57" i="7"/>
  <c r="T57" i="7" s="1"/>
  <c r="U57" i="7" s="1"/>
  <c r="V57" i="7" s="1"/>
  <c r="S56" i="7"/>
  <c r="R56" i="7"/>
  <c r="Q56" i="7"/>
  <c r="P56" i="7"/>
  <c r="O56" i="7"/>
  <c r="N56" i="7"/>
  <c r="M56" i="7"/>
  <c r="L56" i="7"/>
  <c r="K56" i="7"/>
  <c r="T56" i="7" s="1"/>
  <c r="U56" i="7" s="1"/>
  <c r="V56" i="7" s="1"/>
  <c r="S55" i="7"/>
  <c r="R55" i="7"/>
  <c r="Q55" i="7"/>
  <c r="P55" i="7"/>
  <c r="O55" i="7"/>
  <c r="N55" i="7"/>
  <c r="M55" i="7"/>
  <c r="L55" i="7"/>
  <c r="K55" i="7"/>
  <c r="T55" i="7" s="1"/>
  <c r="U55" i="7" s="1"/>
  <c r="V55" i="7" s="1"/>
  <c r="S54" i="7"/>
  <c r="R54" i="7"/>
  <c r="Q54" i="7"/>
  <c r="P54" i="7"/>
  <c r="O54" i="7"/>
  <c r="N54" i="7"/>
  <c r="M54" i="7"/>
  <c r="L54" i="7"/>
  <c r="K54" i="7"/>
  <c r="S53" i="7"/>
  <c r="R53" i="7"/>
  <c r="Q53" i="7"/>
  <c r="P53" i="7"/>
  <c r="O53" i="7"/>
  <c r="N53" i="7"/>
  <c r="M53" i="7"/>
  <c r="L53" i="7"/>
  <c r="K53" i="7"/>
  <c r="T53" i="7" s="1"/>
  <c r="U53" i="7" s="1"/>
  <c r="V53" i="7" s="1"/>
  <c r="S52" i="7"/>
  <c r="R52" i="7"/>
  <c r="Q52" i="7"/>
  <c r="P52" i="7"/>
  <c r="O52" i="7"/>
  <c r="N52" i="7"/>
  <c r="M52" i="7"/>
  <c r="L52" i="7"/>
  <c r="K52" i="7"/>
  <c r="T52" i="7" s="1"/>
  <c r="U52" i="7" s="1"/>
  <c r="V52" i="7" s="1"/>
  <c r="S51" i="7"/>
  <c r="R51" i="7"/>
  <c r="Q51" i="7"/>
  <c r="P51" i="7"/>
  <c r="O51" i="7"/>
  <c r="N51" i="7"/>
  <c r="M51" i="7"/>
  <c r="L51" i="7"/>
  <c r="K51" i="7"/>
  <c r="T51" i="7" s="1"/>
  <c r="U51" i="7" s="1"/>
  <c r="V51" i="7" s="1"/>
  <c r="S50" i="7"/>
  <c r="R50" i="7"/>
  <c r="Q50" i="7"/>
  <c r="P50" i="7"/>
  <c r="O50" i="7"/>
  <c r="N50" i="7"/>
  <c r="M50" i="7"/>
  <c r="L50" i="7"/>
  <c r="K50" i="7"/>
  <c r="S49" i="7"/>
  <c r="R49" i="7"/>
  <c r="Q49" i="7"/>
  <c r="P49" i="7"/>
  <c r="O49" i="7"/>
  <c r="N49" i="7"/>
  <c r="M49" i="7"/>
  <c r="L49" i="7"/>
  <c r="K49" i="7"/>
  <c r="T49" i="7" s="1"/>
  <c r="U49" i="7" s="1"/>
  <c r="V49" i="7" s="1"/>
  <c r="S48" i="7"/>
  <c r="R48" i="7"/>
  <c r="Q48" i="7"/>
  <c r="P48" i="7"/>
  <c r="O48" i="7"/>
  <c r="N48" i="7"/>
  <c r="M48" i="7"/>
  <c r="L48" i="7"/>
  <c r="K48" i="7"/>
  <c r="T48" i="7" s="1"/>
  <c r="U48" i="7" s="1"/>
  <c r="V48" i="7" s="1"/>
  <c r="S47" i="7"/>
  <c r="R47" i="7"/>
  <c r="Q47" i="7"/>
  <c r="P47" i="7"/>
  <c r="O47" i="7"/>
  <c r="N47" i="7"/>
  <c r="M47" i="7"/>
  <c r="L47" i="7"/>
  <c r="K47" i="7"/>
  <c r="T47" i="7" s="1"/>
  <c r="U47" i="7" s="1"/>
  <c r="V47" i="7" s="1"/>
  <c r="S46" i="7"/>
  <c r="R46" i="7"/>
  <c r="Q46" i="7"/>
  <c r="P46" i="7"/>
  <c r="O46" i="7"/>
  <c r="N46" i="7"/>
  <c r="M46" i="7"/>
  <c r="L46" i="7"/>
  <c r="K46" i="7"/>
  <c r="S45" i="7"/>
  <c r="R45" i="7"/>
  <c r="Q45" i="7"/>
  <c r="P45" i="7"/>
  <c r="O45" i="7"/>
  <c r="N45" i="7"/>
  <c r="M45" i="7"/>
  <c r="L45" i="7"/>
  <c r="K45" i="7"/>
  <c r="T45" i="7" s="1"/>
  <c r="U45" i="7" s="1"/>
  <c r="V45" i="7" s="1"/>
  <c r="S44" i="7"/>
  <c r="R44" i="7"/>
  <c r="Q44" i="7"/>
  <c r="P44" i="7"/>
  <c r="O44" i="7"/>
  <c r="N44" i="7"/>
  <c r="M44" i="7"/>
  <c r="L44" i="7"/>
  <c r="K44" i="7"/>
  <c r="T44" i="7" s="1"/>
  <c r="U44" i="7" s="1"/>
  <c r="V44" i="7" s="1"/>
  <c r="S43" i="7"/>
  <c r="R43" i="7"/>
  <c r="Q43" i="7"/>
  <c r="P43" i="7"/>
  <c r="O43" i="7"/>
  <c r="N43" i="7"/>
  <c r="M43" i="7"/>
  <c r="L43" i="7"/>
  <c r="K43" i="7"/>
  <c r="T43" i="7" s="1"/>
  <c r="U43" i="7" s="1"/>
  <c r="V43" i="7" s="1"/>
  <c r="S42" i="7"/>
  <c r="R42" i="7"/>
  <c r="Q42" i="7"/>
  <c r="P42" i="7"/>
  <c r="O42" i="7"/>
  <c r="N42" i="7"/>
  <c r="M42" i="7"/>
  <c r="L42" i="7"/>
  <c r="K42" i="7"/>
  <c r="S41" i="7"/>
  <c r="R41" i="7"/>
  <c r="Q41" i="7"/>
  <c r="P41" i="7"/>
  <c r="O41" i="7"/>
  <c r="N41" i="7"/>
  <c r="M41" i="7"/>
  <c r="L41" i="7"/>
  <c r="K41" i="7"/>
  <c r="T41" i="7" s="1"/>
  <c r="U41" i="7" s="1"/>
  <c r="V41" i="7" s="1"/>
  <c r="S40" i="7"/>
  <c r="R40" i="7"/>
  <c r="Q40" i="7"/>
  <c r="P40" i="7"/>
  <c r="O40" i="7"/>
  <c r="N40" i="7"/>
  <c r="M40" i="7"/>
  <c r="L40" i="7"/>
  <c r="K40" i="7"/>
  <c r="T40" i="7" s="1"/>
  <c r="U40" i="7" s="1"/>
  <c r="V40" i="7" s="1"/>
  <c r="S39" i="7"/>
  <c r="R39" i="7"/>
  <c r="Q39" i="7"/>
  <c r="P39" i="7"/>
  <c r="O39" i="7"/>
  <c r="N39" i="7"/>
  <c r="M39" i="7"/>
  <c r="L39" i="7"/>
  <c r="K39" i="7"/>
  <c r="S38" i="7"/>
  <c r="R38" i="7"/>
  <c r="Q38" i="7"/>
  <c r="P38" i="7"/>
  <c r="O38" i="7"/>
  <c r="N38" i="7"/>
  <c r="M38" i="7"/>
  <c r="L38" i="7"/>
  <c r="K38" i="7"/>
  <c r="S37" i="7"/>
  <c r="R37" i="7"/>
  <c r="Q37" i="7"/>
  <c r="P37" i="7"/>
  <c r="O37" i="7"/>
  <c r="N37" i="7"/>
  <c r="M37" i="7"/>
  <c r="L37" i="7"/>
  <c r="K37" i="7"/>
  <c r="T37" i="7" s="1"/>
  <c r="U37" i="7" s="1"/>
  <c r="V37" i="7" s="1"/>
  <c r="S36" i="7"/>
  <c r="R36" i="7"/>
  <c r="Q36" i="7"/>
  <c r="P36" i="7"/>
  <c r="O36" i="7"/>
  <c r="N36" i="7"/>
  <c r="M36" i="7"/>
  <c r="L36" i="7"/>
  <c r="K36" i="7"/>
  <c r="S35" i="7"/>
  <c r="R35" i="7"/>
  <c r="Q35" i="7"/>
  <c r="P35" i="7"/>
  <c r="O35" i="7"/>
  <c r="N35" i="7"/>
  <c r="M35" i="7"/>
  <c r="L35" i="7"/>
  <c r="K35" i="7"/>
  <c r="S34" i="7"/>
  <c r="R34" i="7"/>
  <c r="Q34" i="7"/>
  <c r="P34" i="7"/>
  <c r="O34" i="7"/>
  <c r="N34" i="7"/>
  <c r="M34" i="7"/>
  <c r="L34" i="7"/>
  <c r="K34" i="7"/>
  <c r="S33" i="7"/>
  <c r="R33" i="7"/>
  <c r="Q33" i="7"/>
  <c r="P33" i="7"/>
  <c r="O33" i="7"/>
  <c r="N33" i="7"/>
  <c r="M33" i="7"/>
  <c r="L33" i="7"/>
  <c r="K33" i="7"/>
  <c r="S32" i="7"/>
  <c r="R32" i="7"/>
  <c r="Q32" i="7"/>
  <c r="P32" i="7"/>
  <c r="O32" i="7"/>
  <c r="N32" i="7"/>
  <c r="M32" i="7"/>
  <c r="L32" i="7"/>
  <c r="K32" i="7"/>
  <c r="S31" i="7"/>
  <c r="R31" i="7"/>
  <c r="Q31" i="7"/>
  <c r="P31" i="7"/>
  <c r="O31" i="7"/>
  <c r="N31" i="7"/>
  <c r="M31" i="7"/>
  <c r="L31" i="7"/>
  <c r="K31" i="7"/>
  <c r="S30" i="7"/>
  <c r="R30" i="7"/>
  <c r="Q30" i="7"/>
  <c r="P30" i="7"/>
  <c r="O30" i="7"/>
  <c r="N30" i="7"/>
  <c r="M30" i="7"/>
  <c r="L30" i="7"/>
  <c r="K30" i="7"/>
  <c r="S29" i="7"/>
  <c r="R29" i="7"/>
  <c r="Q29" i="7"/>
  <c r="P29" i="7"/>
  <c r="O29" i="7"/>
  <c r="N29" i="7"/>
  <c r="M29" i="7"/>
  <c r="L29" i="7"/>
  <c r="K29" i="7"/>
  <c r="S28" i="7"/>
  <c r="R28" i="7"/>
  <c r="Q28" i="7"/>
  <c r="P28" i="7"/>
  <c r="O28" i="7"/>
  <c r="N28" i="7"/>
  <c r="M28" i="7"/>
  <c r="L28" i="7"/>
  <c r="K28" i="7"/>
  <c r="S27" i="7"/>
  <c r="R27" i="7"/>
  <c r="Q27" i="7"/>
  <c r="P27" i="7"/>
  <c r="O27" i="7"/>
  <c r="N27" i="7"/>
  <c r="M27" i="7"/>
  <c r="L27" i="7"/>
  <c r="K27" i="7"/>
  <c r="S26" i="7"/>
  <c r="R26" i="7"/>
  <c r="Q26" i="7"/>
  <c r="P26" i="7"/>
  <c r="O26" i="7"/>
  <c r="N26" i="7"/>
  <c r="M26" i="7"/>
  <c r="L26" i="7"/>
  <c r="K26" i="7"/>
  <c r="T26" i="7" s="1"/>
  <c r="U26" i="7" s="1"/>
  <c r="V26" i="7" s="1"/>
  <c r="S25" i="7"/>
  <c r="R25" i="7"/>
  <c r="Q25" i="7"/>
  <c r="P25" i="7"/>
  <c r="O25" i="7"/>
  <c r="N25" i="7"/>
  <c r="M25" i="7"/>
  <c r="L25" i="7"/>
  <c r="T25" i="7" s="1"/>
  <c r="U25" i="7" s="1"/>
  <c r="V25" i="7" s="1"/>
  <c r="K25" i="7"/>
  <c r="S24" i="7"/>
  <c r="R24" i="7"/>
  <c r="Q24" i="7"/>
  <c r="P24" i="7"/>
  <c r="O24" i="7"/>
  <c r="N24" i="7"/>
  <c r="M24" i="7"/>
  <c r="L24" i="7"/>
  <c r="K24" i="7"/>
  <c r="S23" i="7"/>
  <c r="R23" i="7"/>
  <c r="Q23" i="7"/>
  <c r="P23" i="7"/>
  <c r="O23" i="7"/>
  <c r="N23" i="7"/>
  <c r="M23" i="7"/>
  <c r="L23" i="7"/>
  <c r="K23" i="7"/>
  <c r="S22" i="7"/>
  <c r="R22" i="7"/>
  <c r="Q22" i="7"/>
  <c r="P22" i="7"/>
  <c r="O22" i="7"/>
  <c r="N22" i="7"/>
  <c r="M22" i="7"/>
  <c r="L22" i="7"/>
  <c r="K22" i="7"/>
  <c r="T22" i="7" s="1"/>
  <c r="U22" i="7" s="1"/>
  <c r="V22" i="7" s="1"/>
  <c r="S21" i="7"/>
  <c r="R21" i="7"/>
  <c r="Q21" i="7"/>
  <c r="P21" i="7"/>
  <c r="O21" i="7"/>
  <c r="N21" i="7"/>
  <c r="M21" i="7"/>
  <c r="L21" i="7"/>
  <c r="T21" i="7" s="1"/>
  <c r="U21" i="7" s="1"/>
  <c r="V21" i="7" s="1"/>
  <c r="K21" i="7"/>
  <c r="S20" i="7"/>
  <c r="R20" i="7"/>
  <c r="Q20" i="7"/>
  <c r="P20" i="7"/>
  <c r="O20" i="7"/>
  <c r="N20" i="7"/>
  <c r="M20" i="7"/>
  <c r="L20" i="7"/>
  <c r="K20" i="7"/>
  <c r="S19" i="7"/>
  <c r="R19" i="7"/>
  <c r="Q19" i="7"/>
  <c r="P19" i="7"/>
  <c r="O19" i="7"/>
  <c r="N19" i="7"/>
  <c r="M19" i="7"/>
  <c r="L19" i="7"/>
  <c r="K19" i="7"/>
  <c r="S18" i="7"/>
  <c r="R18" i="7"/>
  <c r="Q18" i="7"/>
  <c r="P18" i="7"/>
  <c r="O18" i="7"/>
  <c r="N18" i="7"/>
  <c r="M18" i="7"/>
  <c r="L18" i="7"/>
  <c r="K18" i="7"/>
  <c r="T18" i="7" s="1"/>
  <c r="U18" i="7" s="1"/>
  <c r="V18" i="7" s="1"/>
  <c r="S17" i="7"/>
  <c r="R17" i="7"/>
  <c r="Q17" i="7"/>
  <c r="P17" i="7"/>
  <c r="O17" i="7"/>
  <c r="N17" i="7"/>
  <c r="M17" i="7"/>
  <c r="L17" i="7"/>
  <c r="T17" i="7" s="1"/>
  <c r="U17" i="7" s="1"/>
  <c r="V17" i="7" s="1"/>
  <c r="K17" i="7"/>
  <c r="S16" i="7"/>
  <c r="R16" i="7"/>
  <c r="Q16" i="7"/>
  <c r="P16" i="7"/>
  <c r="O16" i="7"/>
  <c r="N16" i="7"/>
  <c r="M16" i="7"/>
  <c r="L16" i="7"/>
  <c r="K16" i="7"/>
  <c r="S15" i="7"/>
  <c r="R15" i="7"/>
  <c r="Q15" i="7"/>
  <c r="P15" i="7"/>
  <c r="O15" i="7"/>
  <c r="N15" i="7"/>
  <c r="M15" i="7"/>
  <c r="L15" i="7"/>
  <c r="K15" i="7"/>
  <c r="S14" i="7"/>
  <c r="R14" i="7"/>
  <c r="Q14" i="7"/>
  <c r="P14" i="7"/>
  <c r="O14" i="7"/>
  <c r="N14" i="7"/>
  <c r="M14" i="7"/>
  <c r="L14" i="7"/>
  <c r="K14" i="7"/>
  <c r="T14" i="7" s="1"/>
  <c r="U14" i="7" s="1"/>
  <c r="V14" i="7" s="1"/>
  <c r="S13" i="7"/>
  <c r="R13" i="7"/>
  <c r="Q13" i="7"/>
  <c r="P13" i="7"/>
  <c r="O13" i="7"/>
  <c r="N13" i="7"/>
  <c r="M13" i="7"/>
  <c r="L13" i="7"/>
  <c r="T13" i="7" s="1"/>
  <c r="U13" i="7" s="1"/>
  <c r="V13" i="7" s="1"/>
  <c r="K13" i="7"/>
  <c r="S12" i="7"/>
  <c r="R12" i="7"/>
  <c r="Q12" i="7"/>
  <c r="P12" i="7"/>
  <c r="O12" i="7"/>
  <c r="N12" i="7"/>
  <c r="M12" i="7"/>
  <c r="L12" i="7"/>
  <c r="K12" i="7"/>
  <c r="S11" i="7"/>
  <c r="R11" i="7"/>
  <c r="Q11" i="7"/>
  <c r="P11" i="7"/>
  <c r="O11" i="7"/>
  <c r="N11" i="7"/>
  <c r="M11" i="7"/>
  <c r="L11" i="7"/>
  <c r="K11" i="7"/>
  <c r="S10" i="7"/>
  <c r="R10" i="7"/>
  <c r="Q10" i="7"/>
  <c r="P10" i="7"/>
  <c r="O10" i="7"/>
  <c r="N10" i="7"/>
  <c r="M10" i="7"/>
  <c r="L10" i="7"/>
  <c r="K10" i="7"/>
  <c r="T10" i="7" s="1"/>
  <c r="U10" i="7" s="1"/>
  <c r="V10" i="7" s="1"/>
  <c r="S9" i="7"/>
  <c r="R9" i="7"/>
  <c r="Q9" i="7"/>
  <c r="P9" i="7"/>
  <c r="O9" i="7"/>
  <c r="N9" i="7"/>
  <c r="M9" i="7"/>
  <c r="L9" i="7"/>
  <c r="T9" i="7" s="1"/>
  <c r="U9" i="7" s="1"/>
  <c r="V9" i="7" s="1"/>
  <c r="K9" i="7"/>
  <c r="S8" i="7"/>
  <c r="R8" i="7"/>
  <c r="Q8" i="7"/>
  <c r="P8" i="7"/>
  <c r="O8" i="7"/>
  <c r="N8" i="7"/>
  <c r="M8" i="7"/>
  <c r="L8" i="7"/>
  <c r="K8" i="7"/>
  <c r="S7" i="7"/>
  <c r="R7" i="7"/>
  <c r="Q7" i="7"/>
  <c r="P7" i="7"/>
  <c r="O7" i="7"/>
  <c r="N7" i="7"/>
  <c r="M7" i="7"/>
  <c r="L7" i="7"/>
  <c r="K7" i="7"/>
  <c r="S6" i="7"/>
  <c r="R6" i="7"/>
  <c r="Q6" i="7"/>
  <c r="P6" i="7"/>
  <c r="O6" i="7"/>
  <c r="N6" i="7"/>
  <c r="M6" i="7"/>
  <c r="L6" i="7"/>
  <c r="K6" i="7"/>
  <c r="T6" i="7" s="1"/>
  <c r="U6" i="7" s="1"/>
  <c r="V6" i="7" s="1"/>
  <c r="S5" i="7"/>
  <c r="R5" i="7"/>
  <c r="Q5" i="7"/>
  <c r="P5" i="7"/>
  <c r="O5" i="7"/>
  <c r="N5" i="7"/>
  <c r="M5" i="7"/>
  <c r="L5" i="7"/>
  <c r="K5" i="7"/>
  <c r="S4" i="7"/>
  <c r="R4" i="7"/>
  <c r="Q4" i="7"/>
  <c r="P4" i="7"/>
  <c r="O4" i="7"/>
  <c r="N4" i="7"/>
  <c r="M4" i="7"/>
  <c r="L4" i="7"/>
  <c r="K4" i="7"/>
  <c r="S3" i="7"/>
  <c r="R3" i="7"/>
  <c r="Q3" i="7"/>
  <c r="P3" i="7"/>
  <c r="O3" i="7"/>
  <c r="N3" i="7"/>
  <c r="M3" i="7"/>
  <c r="L3" i="7"/>
  <c r="K3" i="7"/>
  <c r="S2" i="7"/>
  <c r="R2" i="7"/>
  <c r="Q2" i="7"/>
  <c r="P2" i="7"/>
  <c r="O2" i="7"/>
  <c r="N2" i="7"/>
  <c r="M2" i="7"/>
  <c r="L2" i="7"/>
  <c r="K2" i="7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2" i="3"/>
  <c r="AB22" i="4"/>
  <c r="AC22" i="4"/>
  <c r="AD22" i="4"/>
  <c r="AE22" i="4"/>
  <c r="AF22" i="4"/>
  <c r="AG22" i="4"/>
  <c r="AH22" i="4"/>
  <c r="AI22" i="4"/>
  <c r="AJ22" i="4"/>
  <c r="AA22" i="4"/>
  <c r="AB21" i="4"/>
  <c r="AC21" i="4"/>
  <c r="AD21" i="4"/>
  <c r="AE21" i="4"/>
  <c r="AF21" i="4"/>
  <c r="AG21" i="4"/>
  <c r="AH21" i="4"/>
  <c r="AI21" i="4"/>
  <c r="AJ21" i="4"/>
  <c r="AA21" i="4"/>
  <c r="AB20" i="4"/>
  <c r="AC20" i="4"/>
  <c r="AD20" i="4"/>
  <c r="AE20" i="4"/>
  <c r="AF20" i="4"/>
  <c r="AG20" i="4"/>
  <c r="AH20" i="4"/>
  <c r="AI20" i="4"/>
  <c r="AJ20" i="4"/>
  <c r="AA20" i="4"/>
  <c r="T3" i="4"/>
  <c r="U3" i="4" s="1"/>
  <c r="V3" i="4" s="1"/>
  <c r="T4" i="4"/>
  <c r="T5" i="4"/>
  <c r="U5" i="4" s="1"/>
  <c r="V5" i="4" s="1"/>
  <c r="W5" i="4" s="1"/>
  <c r="T6" i="4"/>
  <c r="U6" i="4" s="1"/>
  <c r="V6" i="4" s="1"/>
  <c r="T7" i="4"/>
  <c r="U7" i="4" s="1"/>
  <c r="V7" i="4" s="1"/>
  <c r="T8" i="4"/>
  <c r="U8" i="4" s="1"/>
  <c r="V8" i="4" s="1"/>
  <c r="T9" i="4"/>
  <c r="U9" i="4" s="1"/>
  <c r="V9" i="4" s="1"/>
  <c r="W9" i="4" s="1"/>
  <c r="T10" i="4"/>
  <c r="U10" i="4" s="1"/>
  <c r="V10" i="4" s="1"/>
  <c r="T11" i="4"/>
  <c r="U11" i="4" s="1"/>
  <c r="V11" i="4" s="1"/>
  <c r="T12" i="4"/>
  <c r="U12" i="4" s="1"/>
  <c r="V12" i="4" s="1"/>
  <c r="T13" i="4"/>
  <c r="U13" i="4" s="1"/>
  <c r="V13" i="4" s="1"/>
  <c r="W13" i="4" s="1"/>
  <c r="T14" i="4"/>
  <c r="U14" i="4" s="1"/>
  <c r="V14" i="4" s="1"/>
  <c r="T15" i="4"/>
  <c r="U15" i="4" s="1"/>
  <c r="V15" i="4" s="1"/>
  <c r="T16" i="4"/>
  <c r="U16" i="4" s="1"/>
  <c r="V16" i="4" s="1"/>
  <c r="T17" i="4"/>
  <c r="U17" i="4" s="1"/>
  <c r="V17" i="4" s="1"/>
  <c r="W17" i="4" s="1"/>
  <c r="T18" i="4"/>
  <c r="U18" i="4" s="1"/>
  <c r="V18" i="4" s="1"/>
  <c r="T19" i="4"/>
  <c r="U19" i="4" s="1"/>
  <c r="V19" i="4" s="1"/>
  <c r="T20" i="4"/>
  <c r="U20" i="4" s="1"/>
  <c r="V20" i="4" s="1"/>
  <c r="T21" i="4"/>
  <c r="U21" i="4" s="1"/>
  <c r="V21" i="4" s="1"/>
  <c r="W21" i="4" s="1"/>
  <c r="T22" i="4"/>
  <c r="U22" i="4" s="1"/>
  <c r="V22" i="4" s="1"/>
  <c r="T23" i="4"/>
  <c r="U23" i="4" s="1"/>
  <c r="V23" i="4" s="1"/>
  <c r="T24" i="4"/>
  <c r="U24" i="4" s="1"/>
  <c r="V24" i="4" s="1"/>
  <c r="T25" i="4"/>
  <c r="U25" i="4" s="1"/>
  <c r="V25" i="4" s="1"/>
  <c r="W25" i="4" s="1"/>
  <c r="T26" i="4"/>
  <c r="U26" i="4" s="1"/>
  <c r="V26" i="4" s="1"/>
  <c r="T27" i="4"/>
  <c r="U27" i="4" s="1"/>
  <c r="V27" i="4" s="1"/>
  <c r="T28" i="4"/>
  <c r="U28" i="4" s="1"/>
  <c r="V28" i="4" s="1"/>
  <c r="T29" i="4"/>
  <c r="U29" i="4" s="1"/>
  <c r="V29" i="4" s="1"/>
  <c r="W29" i="4" s="1"/>
  <c r="T30" i="4"/>
  <c r="U30" i="4" s="1"/>
  <c r="V30" i="4" s="1"/>
  <c r="T31" i="4"/>
  <c r="U31" i="4" s="1"/>
  <c r="V31" i="4" s="1"/>
  <c r="T32" i="4"/>
  <c r="U32" i="4" s="1"/>
  <c r="V32" i="4" s="1"/>
  <c r="T33" i="4"/>
  <c r="U33" i="4" s="1"/>
  <c r="V33" i="4" s="1"/>
  <c r="W33" i="4" s="1"/>
  <c r="T34" i="4"/>
  <c r="U34" i="4" s="1"/>
  <c r="V34" i="4" s="1"/>
  <c r="T35" i="4"/>
  <c r="U35" i="4" s="1"/>
  <c r="V35" i="4" s="1"/>
  <c r="T36" i="4"/>
  <c r="U36" i="4" s="1"/>
  <c r="V36" i="4" s="1"/>
  <c r="T37" i="4"/>
  <c r="U37" i="4" s="1"/>
  <c r="V37" i="4" s="1"/>
  <c r="W37" i="4" s="1"/>
  <c r="T38" i="4"/>
  <c r="U38" i="4" s="1"/>
  <c r="V38" i="4" s="1"/>
  <c r="T39" i="4"/>
  <c r="U39" i="4" s="1"/>
  <c r="V39" i="4" s="1"/>
  <c r="T40" i="4"/>
  <c r="U40" i="4" s="1"/>
  <c r="V40" i="4" s="1"/>
  <c r="T41" i="4"/>
  <c r="U41" i="4" s="1"/>
  <c r="V41" i="4" s="1"/>
  <c r="W41" i="4" s="1"/>
  <c r="T42" i="4"/>
  <c r="U42" i="4" s="1"/>
  <c r="V42" i="4" s="1"/>
  <c r="T43" i="4"/>
  <c r="U43" i="4" s="1"/>
  <c r="V43" i="4" s="1"/>
  <c r="T44" i="4"/>
  <c r="U44" i="4" s="1"/>
  <c r="V44" i="4" s="1"/>
  <c r="T45" i="4"/>
  <c r="U45" i="4" s="1"/>
  <c r="V45" i="4" s="1"/>
  <c r="W45" i="4" s="1"/>
  <c r="T46" i="4"/>
  <c r="U46" i="4" s="1"/>
  <c r="V46" i="4" s="1"/>
  <c r="T47" i="4"/>
  <c r="U47" i="4" s="1"/>
  <c r="V47" i="4" s="1"/>
  <c r="T48" i="4"/>
  <c r="U48" i="4" s="1"/>
  <c r="V48" i="4" s="1"/>
  <c r="T49" i="4"/>
  <c r="U49" i="4" s="1"/>
  <c r="V49" i="4" s="1"/>
  <c r="W49" i="4" s="1"/>
  <c r="T50" i="4"/>
  <c r="U50" i="4" s="1"/>
  <c r="V50" i="4" s="1"/>
  <c r="T51" i="4"/>
  <c r="U51" i="4" s="1"/>
  <c r="V51" i="4" s="1"/>
  <c r="T52" i="4"/>
  <c r="U52" i="4" s="1"/>
  <c r="V52" i="4" s="1"/>
  <c r="T53" i="4"/>
  <c r="U53" i="4" s="1"/>
  <c r="V53" i="4" s="1"/>
  <c r="W53" i="4" s="1"/>
  <c r="T54" i="4"/>
  <c r="U54" i="4" s="1"/>
  <c r="V54" i="4" s="1"/>
  <c r="T55" i="4"/>
  <c r="U55" i="4" s="1"/>
  <c r="V55" i="4" s="1"/>
  <c r="T56" i="4"/>
  <c r="U56" i="4" s="1"/>
  <c r="V56" i="4" s="1"/>
  <c r="T57" i="4"/>
  <c r="U57" i="4" s="1"/>
  <c r="V57" i="4" s="1"/>
  <c r="W57" i="4" s="1"/>
  <c r="T58" i="4"/>
  <c r="U58" i="4" s="1"/>
  <c r="V58" i="4" s="1"/>
  <c r="T59" i="4"/>
  <c r="U59" i="4" s="1"/>
  <c r="V59" i="4" s="1"/>
  <c r="T60" i="4"/>
  <c r="U60" i="4" s="1"/>
  <c r="V60" i="4" s="1"/>
  <c r="T61" i="4"/>
  <c r="U61" i="4" s="1"/>
  <c r="V61" i="4" s="1"/>
  <c r="W61" i="4" s="1"/>
  <c r="T62" i="4"/>
  <c r="U62" i="4" s="1"/>
  <c r="V62" i="4" s="1"/>
  <c r="T63" i="4"/>
  <c r="U63" i="4" s="1"/>
  <c r="V63" i="4" s="1"/>
  <c r="T64" i="4"/>
  <c r="U64" i="4" s="1"/>
  <c r="V64" i="4" s="1"/>
  <c r="T65" i="4"/>
  <c r="U65" i="4" s="1"/>
  <c r="V65" i="4" s="1"/>
  <c r="W65" i="4" s="1"/>
  <c r="T66" i="4"/>
  <c r="U66" i="4" s="1"/>
  <c r="V66" i="4" s="1"/>
  <c r="T67" i="4"/>
  <c r="U67" i="4" s="1"/>
  <c r="V67" i="4" s="1"/>
  <c r="T68" i="4"/>
  <c r="U68" i="4" s="1"/>
  <c r="V68" i="4" s="1"/>
  <c r="T69" i="4"/>
  <c r="U69" i="4" s="1"/>
  <c r="V69" i="4" s="1"/>
  <c r="W69" i="4" s="1"/>
  <c r="T70" i="4"/>
  <c r="U70" i="4" s="1"/>
  <c r="V70" i="4" s="1"/>
  <c r="T71" i="4"/>
  <c r="U71" i="4" s="1"/>
  <c r="V71" i="4" s="1"/>
  <c r="T72" i="4"/>
  <c r="U72" i="4" s="1"/>
  <c r="V72" i="4" s="1"/>
  <c r="T73" i="4"/>
  <c r="U73" i="4" s="1"/>
  <c r="V73" i="4" s="1"/>
  <c r="X73" i="4" s="1"/>
  <c r="Y73" i="4" s="1"/>
  <c r="T74" i="4"/>
  <c r="U74" i="4" s="1"/>
  <c r="V74" i="4" s="1"/>
  <c r="T75" i="4"/>
  <c r="U75" i="4" s="1"/>
  <c r="V75" i="4" s="1"/>
  <c r="T76" i="4"/>
  <c r="U76" i="4" s="1"/>
  <c r="V76" i="4" s="1"/>
  <c r="T77" i="4"/>
  <c r="U77" i="4" s="1"/>
  <c r="V77" i="4" s="1"/>
  <c r="X77" i="4" s="1"/>
  <c r="Y77" i="4" s="1"/>
  <c r="T78" i="4"/>
  <c r="U78" i="4" s="1"/>
  <c r="V78" i="4" s="1"/>
  <c r="T79" i="4"/>
  <c r="U79" i="4" s="1"/>
  <c r="V79" i="4" s="1"/>
  <c r="T80" i="4"/>
  <c r="U80" i="4" s="1"/>
  <c r="V80" i="4" s="1"/>
  <c r="T81" i="4"/>
  <c r="U81" i="4" s="1"/>
  <c r="V81" i="4" s="1"/>
  <c r="W81" i="4" s="1"/>
  <c r="T82" i="4"/>
  <c r="U82" i="4" s="1"/>
  <c r="V82" i="4" s="1"/>
  <c r="T2" i="4"/>
  <c r="U2" i="4" s="1"/>
  <c r="V2" i="4" s="1"/>
  <c r="W2" i="4" s="1"/>
  <c r="U4" i="4"/>
  <c r="V4" i="4" s="1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3" i="4"/>
  <c r="S4" i="4"/>
  <c r="S5" i="4"/>
  <c r="S6" i="4"/>
  <c r="S7" i="4"/>
  <c r="S8" i="4"/>
  <c r="S9" i="4"/>
  <c r="S10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2" i="4"/>
  <c r="T38" i="7" l="1"/>
  <c r="U38" i="7" s="1"/>
  <c r="V38" i="7" s="1"/>
  <c r="T42" i="7"/>
  <c r="U42" i="7" s="1"/>
  <c r="V42" i="7" s="1"/>
  <c r="T46" i="7"/>
  <c r="U46" i="7" s="1"/>
  <c r="V46" i="7" s="1"/>
  <c r="X46" i="7" s="1"/>
  <c r="Y46" i="7" s="1"/>
  <c r="T50" i="7"/>
  <c r="U50" i="7" s="1"/>
  <c r="V50" i="7" s="1"/>
  <c r="X50" i="7" s="1"/>
  <c r="Y50" i="7" s="1"/>
  <c r="T54" i="7"/>
  <c r="U54" i="7" s="1"/>
  <c r="V54" i="7" s="1"/>
  <c r="T58" i="7"/>
  <c r="U58" i="7" s="1"/>
  <c r="V58" i="7" s="1"/>
  <c r="T62" i="7"/>
  <c r="U62" i="7" s="1"/>
  <c r="V62" i="7" s="1"/>
  <c r="X62" i="7" s="1"/>
  <c r="Y62" i="7" s="1"/>
  <c r="T66" i="7"/>
  <c r="U66" i="7" s="1"/>
  <c r="V66" i="7" s="1"/>
  <c r="T70" i="7"/>
  <c r="U70" i="7" s="1"/>
  <c r="V70" i="7" s="1"/>
  <c r="T74" i="7"/>
  <c r="U74" i="7" s="1"/>
  <c r="V74" i="7" s="1"/>
  <c r="T78" i="7"/>
  <c r="U78" i="7" s="1"/>
  <c r="V78" i="7" s="1"/>
  <c r="X78" i="7" s="1"/>
  <c r="Y78" i="7" s="1"/>
  <c r="T82" i="7"/>
  <c r="U82" i="7" s="1"/>
  <c r="V82" i="7" s="1"/>
  <c r="T27" i="7"/>
  <c r="U27" i="7" s="1"/>
  <c r="V27" i="7" s="1"/>
  <c r="T30" i="7"/>
  <c r="U30" i="7" s="1"/>
  <c r="V30" i="7" s="1"/>
  <c r="T34" i="7"/>
  <c r="U34" i="7" s="1"/>
  <c r="V34" i="7" s="1"/>
  <c r="T35" i="7"/>
  <c r="U35" i="7" s="1"/>
  <c r="V35" i="7" s="1"/>
  <c r="X35" i="7" s="1"/>
  <c r="Y35" i="7" s="1"/>
  <c r="T4" i="7"/>
  <c r="U4" i="7" s="1"/>
  <c r="V4" i="7" s="1"/>
  <c r="T7" i="7"/>
  <c r="U7" i="7" s="1"/>
  <c r="V7" i="7" s="1"/>
  <c r="T8" i="7"/>
  <c r="U8" i="7" s="1"/>
  <c r="V8" i="7" s="1"/>
  <c r="T11" i="7"/>
  <c r="U11" i="7" s="1"/>
  <c r="V11" i="7" s="1"/>
  <c r="X11" i="7" s="1"/>
  <c r="Y11" i="7" s="1"/>
  <c r="T12" i="7"/>
  <c r="U12" i="7" s="1"/>
  <c r="V12" i="7" s="1"/>
  <c r="T15" i="7"/>
  <c r="U15" i="7" s="1"/>
  <c r="V15" i="7" s="1"/>
  <c r="T16" i="7"/>
  <c r="U16" i="7" s="1"/>
  <c r="V16" i="7" s="1"/>
  <c r="T19" i="7"/>
  <c r="U19" i="7" s="1"/>
  <c r="V19" i="7" s="1"/>
  <c r="X19" i="7" s="1"/>
  <c r="Y19" i="7" s="1"/>
  <c r="T20" i="7"/>
  <c r="U20" i="7" s="1"/>
  <c r="V20" i="7" s="1"/>
  <c r="T23" i="7"/>
  <c r="U23" i="7" s="1"/>
  <c r="V23" i="7" s="1"/>
  <c r="T24" i="7"/>
  <c r="U24" i="7" s="1"/>
  <c r="V24" i="7" s="1"/>
  <c r="T3" i="7"/>
  <c r="U3" i="7" s="1"/>
  <c r="V3" i="7" s="1"/>
  <c r="X3" i="7" s="1"/>
  <c r="Y3" i="7" s="1"/>
  <c r="T5" i="7"/>
  <c r="U5" i="7" s="1"/>
  <c r="V5" i="7" s="1"/>
  <c r="T28" i="7"/>
  <c r="U28" i="7" s="1"/>
  <c r="V28" i="7" s="1"/>
  <c r="T29" i="7"/>
  <c r="U29" i="7" s="1"/>
  <c r="V29" i="7" s="1"/>
  <c r="T32" i="7"/>
  <c r="U32" i="7" s="1"/>
  <c r="V32" i="7" s="1"/>
  <c r="X32" i="7" s="1"/>
  <c r="Y32" i="7" s="1"/>
  <c r="T33" i="7"/>
  <c r="U33" i="7" s="1"/>
  <c r="V33" i="7" s="1"/>
  <c r="T2" i="7"/>
  <c r="U2" i="7" s="1"/>
  <c r="V2" i="7" s="1"/>
  <c r="X2" i="7" s="1"/>
  <c r="Y2" i="7" s="1"/>
  <c r="X6" i="7"/>
  <c r="Y6" i="7" s="1"/>
  <c r="X34" i="7"/>
  <c r="Y34" i="7" s="1"/>
  <c r="X4" i="7"/>
  <c r="Y4" i="7" s="1"/>
  <c r="X7" i="7"/>
  <c r="Y7" i="7" s="1"/>
  <c r="X8" i="7"/>
  <c r="Y8" i="7" s="1"/>
  <c r="X12" i="7"/>
  <c r="Y12" i="7" s="1"/>
  <c r="X15" i="7"/>
  <c r="Y15" i="7" s="1"/>
  <c r="X16" i="7"/>
  <c r="Y16" i="7" s="1"/>
  <c r="X20" i="7"/>
  <c r="Y20" i="7" s="1"/>
  <c r="X23" i="7"/>
  <c r="Y23" i="7" s="1"/>
  <c r="X24" i="7"/>
  <c r="Y24" i="7" s="1"/>
  <c r="X27" i="7"/>
  <c r="Y27" i="7" s="1"/>
  <c r="X30" i="7"/>
  <c r="Y30" i="7" s="1"/>
  <c r="X38" i="7"/>
  <c r="Y38" i="7" s="1"/>
  <c r="X5" i="7"/>
  <c r="Y5" i="7" s="1"/>
  <c r="X28" i="7"/>
  <c r="Y28" i="7" s="1"/>
  <c r="X29" i="7"/>
  <c r="Y29" i="7" s="1"/>
  <c r="X33" i="7"/>
  <c r="Y33" i="7" s="1"/>
  <c r="X37" i="7"/>
  <c r="Y37" i="7" s="1"/>
  <c r="X9" i="7"/>
  <c r="Y9" i="7" s="1"/>
  <c r="X10" i="7"/>
  <c r="Y10" i="7" s="1"/>
  <c r="X13" i="7"/>
  <c r="Y13" i="7" s="1"/>
  <c r="X14" i="7"/>
  <c r="Y14" i="7" s="1"/>
  <c r="X17" i="7"/>
  <c r="Y17" i="7" s="1"/>
  <c r="X18" i="7"/>
  <c r="Y18" i="7" s="1"/>
  <c r="X21" i="7"/>
  <c r="Y21" i="7" s="1"/>
  <c r="X22" i="7"/>
  <c r="Y22" i="7" s="1"/>
  <c r="X25" i="7"/>
  <c r="Y25" i="7" s="1"/>
  <c r="X26" i="7"/>
  <c r="Y26" i="7" s="1"/>
  <c r="X42" i="7"/>
  <c r="Y42" i="7" s="1"/>
  <c r="X43" i="7"/>
  <c r="Y43" i="7" s="1"/>
  <c r="X47" i="7"/>
  <c r="Y47" i="7" s="1"/>
  <c r="X51" i="7"/>
  <c r="Y51" i="7" s="1"/>
  <c r="X54" i="7"/>
  <c r="Y54" i="7" s="1"/>
  <c r="X55" i="7"/>
  <c r="Y55" i="7" s="1"/>
  <c r="X58" i="7"/>
  <c r="Y58" i="7" s="1"/>
  <c r="X59" i="7"/>
  <c r="Y59" i="7" s="1"/>
  <c r="X63" i="7"/>
  <c r="Y63" i="7" s="1"/>
  <c r="X67" i="7"/>
  <c r="Y67" i="7" s="1"/>
  <c r="X70" i="7"/>
  <c r="Y70" i="7" s="1"/>
  <c r="X71" i="7"/>
  <c r="Y71" i="7" s="1"/>
  <c r="X74" i="7"/>
  <c r="Y74" i="7" s="1"/>
  <c r="X75" i="7"/>
  <c r="Y75" i="7" s="1"/>
  <c r="X79" i="7"/>
  <c r="Y79" i="7" s="1"/>
  <c r="T36" i="7"/>
  <c r="U36" i="7" s="1"/>
  <c r="V36" i="7" s="1"/>
  <c r="T39" i="7"/>
  <c r="U39" i="7" s="1"/>
  <c r="V39" i="7" s="1"/>
  <c r="X40" i="7"/>
  <c r="Y40" i="7" s="1"/>
  <c r="X44" i="7"/>
  <c r="Y44" i="7" s="1"/>
  <c r="X48" i="7"/>
  <c r="Y48" i="7" s="1"/>
  <c r="X52" i="7"/>
  <c r="Y52" i="7" s="1"/>
  <c r="X56" i="7"/>
  <c r="Y56" i="7" s="1"/>
  <c r="X60" i="7"/>
  <c r="Y60" i="7" s="1"/>
  <c r="X64" i="7"/>
  <c r="Y64" i="7" s="1"/>
  <c r="X68" i="7"/>
  <c r="Y68" i="7" s="1"/>
  <c r="X72" i="7"/>
  <c r="Y72" i="7" s="1"/>
  <c r="X76" i="7"/>
  <c r="Y76" i="7" s="1"/>
  <c r="X80" i="7"/>
  <c r="Y80" i="7" s="1"/>
  <c r="T31" i="7"/>
  <c r="U31" i="7" s="1"/>
  <c r="V31" i="7" s="1"/>
  <c r="X41" i="7"/>
  <c r="Y41" i="7" s="1"/>
  <c r="X45" i="7"/>
  <c r="Y45" i="7" s="1"/>
  <c r="X49" i="7"/>
  <c r="Y49" i="7" s="1"/>
  <c r="X53" i="7"/>
  <c r="Y53" i="7" s="1"/>
  <c r="X57" i="7"/>
  <c r="Y57" i="7" s="1"/>
  <c r="X61" i="7"/>
  <c r="Y61" i="7" s="1"/>
  <c r="X65" i="7"/>
  <c r="Y65" i="7" s="1"/>
  <c r="X69" i="7"/>
  <c r="Y69" i="7" s="1"/>
  <c r="X73" i="7"/>
  <c r="Y73" i="7" s="1"/>
  <c r="X77" i="7"/>
  <c r="Y77" i="7" s="1"/>
  <c r="X81" i="7"/>
  <c r="Y81" i="7" s="1"/>
  <c r="X10" i="4"/>
  <c r="Y10" i="4" s="1"/>
  <c r="W10" i="4"/>
  <c r="X74" i="4"/>
  <c r="Y74" i="4" s="1"/>
  <c r="W74" i="4"/>
  <c r="X66" i="4"/>
  <c r="Y66" i="4" s="1"/>
  <c r="W66" i="4"/>
  <c r="X54" i="4"/>
  <c r="Y54" i="4" s="1"/>
  <c r="W54" i="4"/>
  <c r="X46" i="4"/>
  <c r="Y46" i="4" s="1"/>
  <c r="W46" i="4"/>
  <c r="X30" i="4"/>
  <c r="Y30" i="4" s="1"/>
  <c r="W30" i="4"/>
  <c r="X18" i="4"/>
  <c r="Y18" i="4" s="1"/>
  <c r="W18" i="4"/>
  <c r="X6" i="4"/>
  <c r="Y6" i="4" s="1"/>
  <c r="W6" i="4"/>
  <c r="X78" i="4"/>
  <c r="Y78" i="4" s="1"/>
  <c r="W78" i="4"/>
  <c r="X70" i="4"/>
  <c r="Y70" i="4" s="1"/>
  <c r="W70" i="4"/>
  <c r="X58" i="4"/>
  <c r="Y58" i="4" s="1"/>
  <c r="W58" i="4"/>
  <c r="X50" i="4"/>
  <c r="Y50" i="4" s="1"/>
  <c r="W50" i="4"/>
  <c r="X42" i="4"/>
  <c r="Y42" i="4" s="1"/>
  <c r="W42" i="4"/>
  <c r="X34" i="4"/>
  <c r="Y34" i="4" s="1"/>
  <c r="W34" i="4"/>
  <c r="X26" i="4"/>
  <c r="Y26" i="4" s="1"/>
  <c r="W26" i="4"/>
  <c r="X22" i="4"/>
  <c r="Y22" i="4" s="1"/>
  <c r="W22" i="4"/>
  <c r="X14" i="4"/>
  <c r="Y14" i="4" s="1"/>
  <c r="W14" i="4"/>
  <c r="W8" i="4"/>
  <c r="X8" i="4"/>
  <c r="Y8" i="4" s="1"/>
  <c r="W4" i="4"/>
  <c r="X4" i="4"/>
  <c r="Y4" i="4" s="1"/>
  <c r="X80" i="4"/>
  <c r="Y80" i="4" s="1"/>
  <c r="W80" i="4"/>
  <c r="X76" i="4"/>
  <c r="Y76" i="4" s="1"/>
  <c r="W76" i="4"/>
  <c r="X72" i="4"/>
  <c r="Y72" i="4" s="1"/>
  <c r="W72" i="4"/>
  <c r="W68" i="4"/>
  <c r="X68" i="4"/>
  <c r="Y68" i="4" s="1"/>
  <c r="W64" i="4"/>
  <c r="X64" i="4"/>
  <c r="Y64" i="4" s="1"/>
  <c r="X60" i="4"/>
  <c r="Y60" i="4" s="1"/>
  <c r="W60" i="4"/>
  <c r="W56" i="4"/>
  <c r="X56" i="4"/>
  <c r="Y56" i="4" s="1"/>
  <c r="W52" i="4"/>
  <c r="X52" i="4"/>
  <c r="Y52" i="4" s="1"/>
  <c r="X48" i="4"/>
  <c r="Y48" i="4" s="1"/>
  <c r="W48" i="4"/>
  <c r="W44" i="4"/>
  <c r="X44" i="4"/>
  <c r="Y44" i="4" s="1"/>
  <c r="W40" i="4"/>
  <c r="X40" i="4"/>
  <c r="Y40" i="4" s="1"/>
  <c r="X36" i="4"/>
  <c r="Y36" i="4" s="1"/>
  <c r="W36" i="4"/>
  <c r="W32" i="4"/>
  <c r="X32" i="4"/>
  <c r="Y32" i="4" s="1"/>
  <c r="W28" i="4"/>
  <c r="X28" i="4"/>
  <c r="Y28" i="4" s="1"/>
  <c r="X24" i="4"/>
  <c r="Y24" i="4" s="1"/>
  <c r="W24" i="4"/>
  <c r="W20" i="4"/>
  <c r="X20" i="4"/>
  <c r="Y20" i="4" s="1"/>
  <c r="W16" i="4"/>
  <c r="X16" i="4"/>
  <c r="Y16" i="4" s="1"/>
  <c r="X12" i="4"/>
  <c r="Y12" i="4" s="1"/>
  <c r="W12" i="4"/>
  <c r="X82" i="4"/>
  <c r="Y82" i="4" s="1"/>
  <c r="W82" i="4"/>
  <c r="X62" i="4"/>
  <c r="Y62" i="4" s="1"/>
  <c r="W62" i="4"/>
  <c r="X38" i="4"/>
  <c r="Y38" i="4" s="1"/>
  <c r="W38" i="4"/>
  <c r="X11" i="4"/>
  <c r="Y11" i="4" s="1"/>
  <c r="W11" i="4"/>
  <c r="X7" i="4"/>
  <c r="Y7" i="4" s="1"/>
  <c r="W7" i="4"/>
  <c r="X3" i="4"/>
  <c r="Y3" i="4" s="1"/>
  <c r="W3" i="4"/>
  <c r="X79" i="4"/>
  <c r="Y79" i="4" s="1"/>
  <c r="W79" i="4"/>
  <c r="X75" i="4"/>
  <c r="Y75" i="4" s="1"/>
  <c r="W75" i="4"/>
  <c r="X71" i="4"/>
  <c r="Y71" i="4" s="1"/>
  <c r="W71" i="4"/>
  <c r="X67" i="4"/>
  <c r="Y67" i="4" s="1"/>
  <c r="W67" i="4"/>
  <c r="X63" i="4"/>
  <c r="Y63" i="4" s="1"/>
  <c r="W63" i="4"/>
  <c r="X59" i="4"/>
  <c r="Y59" i="4" s="1"/>
  <c r="W59" i="4"/>
  <c r="X55" i="4"/>
  <c r="Y55" i="4" s="1"/>
  <c r="W55" i="4"/>
  <c r="X51" i="4"/>
  <c r="Y51" i="4" s="1"/>
  <c r="W51" i="4"/>
  <c r="X47" i="4"/>
  <c r="Y47" i="4" s="1"/>
  <c r="W47" i="4"/>
  <c r="X43" i="4"/>
  <c r="Y43" i="4" s="1"/>
  <c r="W43" i="4"/>
  <c r="X39" i="4"/>
  <c r="Y39" i="4" s="1"/>
  <c r="W39" i="4"/>
  <c r="X35" i="4"/>
  <c r="Y35" i="4" s="1"/>
  <c r="W35" i="4"/>
  <c r="X31" i="4"/>
  <c r="Y31" i="4" s="1"/>
  <c r="W31" i="4"/>
  <c r="X27" i="4"/>
  <c r="Y27" i="4" s="1"/>
  <c r="W27" i="4"/>
  <c r="X23" i="4"/>
  <c r="Y23" i="4" s="1"/>
  <c r="W23" i="4"/>
  <c r="X19" i="4"/>
  <c r="Y19" i="4" s="1"/>
  <c r="W19" i="4"/>
  <c r="X15" i="4"/>
  <c r="Y15" i="4" s="1"/>
  <c r="W15" i="4"/>
  <c r="W73" i="4"/>
  <c r="X81" i="4"/>
  <c r="Y81" i="4" s="1"/>
  <c r="X69" i="4"/>
  <c r="Y69" i="4" s="1"/>
  <c r="X61" i="4"/>
  <c r="Y61" i="4" s="1"/>
  <c r="X53" i="4"/>
  <c r="Y53" i="4" s="1"/>
  <c r="X45" i="4"/>
  <c r="Y45" i="4" s="1"/>
  <c r="X37" i="4"/>
  <c r="Y37" i="4" s="1"/>
  <c r="X29" i="4"/>
  <c r="Y29" i="4" s="1"/>
  <c r="X17" i="4"/>
  <c r="Y17" i="4" s="1"/>
  <c r="W77" i="4"/>
  <c r="X65" i="4"/>
  <c r="Y65" i="4" s="1"/>
  <c r="X57" i="4"/>
  <c r="Y57" i="4" s="1"/>
  <c r="X49" i="4"/>
  <c r="Y49" i="4" s="1"/>
  <c r="X41" i="4"/>
  <c r="Y41" i="4" s="1"/>
  <c r="X33" i="4"/>
  <c r="Y33" i="4" s="1"/>
  <c r="X25" i="4"/>
  <c r="Y25" i="4" s="1"/>
  <c r="X21" i="4"/>
  <c r="Y21" i="4" s="1"/>
  <c r="X13" i="4"/>
  <c r="Y13" i="4" s="1"/>
  <c r="X9" i="4"/>
  <c r="Y9" i="4" s="1"/>
  <c r="X5" i="4"/>
  <c r="Y5" i="4" s="1"/>
  <c r="X2" i="4"/>
  <c r="Y2" i="4" s="1"/>
  <c r="X82" i="7" l="1"/>
  <c r="Y82" i="7" s="1"/>
  <c r="X66" i="7"/>
  <c r="Y66" i="7" s="1"/>
  <c r="X31" i="7"/>
  <c r="Y31" i="7" s="1"/>
  <c r="X36" i="7"/>
  <c r="Y36" i="7" s="1"/>
  <c r="X39" i="7"/>
  <c r="Y39" i="7" s="1"/>
  <c r="AB8" i="4"/>
  <c r="AB11" i="4"/>
  <c r="AB9" i="4"/>
  <c r="AB10" i="4"/>
  <c r="AA1" i="4"/>
  <c r="AB12" i="4" l="1"/>
  <c r="AC10" i="4" s="1"/>
  <c r="AC11" i="4" l="1"/>
  <c r="AC9" i="4"/>
  <c r="AC8" i="4"/>
</calcChain>
</file>

<file path=xl/sharedStrings.xml><?xml version="1.0" encoding="utf-8"?>
<sst xmlns="http://schemas.openxmlformats.org/spreadsheetml/2006/main" count="200" uniqueCount="88">
  <si>
    <t>Age</t>
  </si>
  <si>
    <t>BMI</t>
  </si>
  <si>
    <t>Glucose</t>
  </si>
  <si>
    <t>Insulin</t>
  </si>
  <si>
    <t>HOMA</t>
  </si>
  <si>
    <t>Leptin</t>
  </si>
  <si>
    <t>Adiponectin</t>
  </si>
  <si>
    <t>Resistin</t>
  </si>
  <si>
    <t>MCP.1</t>
  </si>
  <si>
    <t>Classification</t>
  </si>
  <si>
    <t>Attribute Information:</t>
  </si>
  <si>
    <t>Quantitative Attributes: </t>
  </si>
  <si>
    <t>Age (years) </t>
  </si>
  <si>
    <t>BMI (kg/m2) </t>
  </si>
  <si>
    <t>Glucose (mg/dL) </t>
  </si>
  <si>
    <t>Insulin (µU/mL) </t>
  </si>
  <si>
    <t>HOMA </t>
  </si>
  <si>
    <t>Leptin (ng/mL) </t>
  </si>
  <si>
    <t>Adiponectin (µg/mL) </t>
  </si>
  <si>
    <t>Resistin (ng/mL) </t>
  </si>
  <si>
    <t>MCP-1(pg/dL) </t>
  </si>
  <si>
    <t>0=Healthy controls </t>
  </si>
  <si>
    <t>1=Patients</t>
  </si>
  <si>
    <t>Patient_ID</t>
  </si>
  <si>
    <t>Classification Labels: </t>
  </si>
  <si>
    <t>SUMMARY OUTPUT</t>
  </si>
  <si>
    <t>Regression Statistics</t>
  </si>
  <si>
    <t>Observations</t>
  </si>
  <si>
    <t>Coefficients</t>
  </si>
  <si>
    <t>Standard Error</t>
  </si>
  <si>
    <t>P-value</t>
  </si>
  <si>
    <t>Lower 95%</t>
  </si>
  <si>
    <t>Upper 95%</t>
  </si>
  <si>
    <t>Intercept</t>
  </si>
  <si>
    <t>Multiple R</t>
  </si>
  <si>
    <t>R Square</t>
  </si>
  <si>
    <t>Adjusted R Square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</si>
  <si>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</si>
  <si>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</si>
  <si>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</si>
  <si>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</si>
  <si>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</si>
  <si>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</si>
  <si>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</si>
  <si>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</si>
  <si>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</si>
  <si>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t Stat</t>
  </si>
  <si>
    <t>Lower 95.0%</t>
  </si>
  <si>
    <t>Upper 95.0%</t>
  </si>
  <si>
    <t>RESIDUAL OUTPUT</t>
  </si>
  <si>
    <t>Observation</t>
  </si>
  <si>
    <t>Predicted BMI</t>
  </si>
  <si>
    <t>Residuals</t>
  </si>
  <si>
    <t>Standard Residuals</t>
  </si>
  <si>
    <t>PROBABILITY OUTPUT</t>
  </si>
  <si>
    <t>Percentile</t>
  </si>
  <si>
    <t>LN(Age)</t>
  </si>
  <si>
    <t>ln(BMI)</t>
  </si>
  <si>
    <t>ln(glucose)</t>
  </si>
  <si>
    <t>ln(Insulin)</t>
  </si>
  <si>
    <t>ln(leptin)</t>
  </si>
  <si>
    <t>ln(adiponectin)</t>
  </si>
  <si>
    <t>ln(resistin)</t>
  </si>
  <si>
    <t>mcp.1</t>
  </si>
  <si>
    <t>logit</t>
  </si>
  <si>
    <t>constant</t>
  </si>
  <si>
    <t>age</t>
  </si>
  <si>
    <t>e^L</t>
  </si>
  <si>
    <t>e^L/(1+e^L)</t>
  </si>
  <si>
    <t>Likelihood func.</t>
  </si>
  <si>
    <t>pred</t>
  </si>
  <si>
    <t>Accuracy</t>
  </si>
  <si>
    <t>C+</t>
  </si>
  <si>
    <t>C-</t>
  </si>
  <si>
    <t>H+</t>
  </si>
  <si>
    <t>H-</t>
  </si>
  <si>
    <t>Predicted cancer but not</t>
  </si>
  <si>
    <t>predicted healthy but not</t>
  </si>
  <si>
    <t>Cut-off</t>
  </si>
  <si>
    <t>Correct</t>
  </si>
  <si>
    <t xml:space="preserve">pred. cancer but not </t>
  </si>
  <si>
    <t>pred.healthy but not</t>
  </si>
  <si>
    <t>ln(age)</t>
  </si>
  <si>
    <t>ln(Glucose)</t>
  </si>
  <si>
    <t>ln(insulin)</t>
  </si>
  <si>
    <t>ln(Adiponectin)</t>
  </si>
  <si>
    <t>ln(resisten)</t>
  </si>
  <si>
    <t>ln(MCP)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</si>
</sst>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indexed="8"/>
      <name val="Calibri"/>
      <family val="2"/>
      <scheme val="minor"/>
    </font>
    <font>
      <b/>
      <sz val="14"/>
      <color rgb="FF123654"/>
      <name val="Arial"/>
      <family val="2"/>
    </font>
    <font>
      <sz val="10"/>
      <color rgb="FF123654"/>
      <name val="Arial"/>
      <family val="2"/>
    </font>
    <font>
      <i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2" fontId="0" fillId="0" borderId="0" xfId="0" applyNumberFormat="1"/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Classification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Train!$J$2:$J$82</c:f>
              <c:numCache>
                <c:formatCode>0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xVal>
          <c:yVal>
            <c:numRef>
              <c:f>Sheet2!$C$25:$C$105</c:f>
              <c:numCache>
                <c:formatCode>General</c:formatCode>
                <c:ptCount val="81"/>
                <c:pt idx="0">
                  <c:v>-5.6105676942505411</c:v>
                </c:pt>
                <c:pt idx="1">
                  <c:v>-7.7430463267291749</c:v>
                </c:pt>
                <c:pt idx="2">
                  <c:v>-7.9994565831394304</c:v>
                </c:pt>
                <c:pt idx="3">
                  <c:v>-6.2561100070362201</c:v>
                </c:pt>
                <c:pt idx="4">
                  <c:v>-6.4105676942505418</c:v>
                </c:pt>
                <c:pt idx="5">
                  <c:v>-5.3105676942505404</c:v>
                </c:pt>
                <c:pt idx="6">
                  <c:v>-6.1105676942505411</c:v>
                </c:pt>
                <c:pt idx="7">
                  <c:v>-6.1005676942505396</c:v>
                </c:pt>
                <c:pt idx="8">
                  <c:v>-6.2505676942505417</c:v>
                </c:pt>
                <c:pt idx="9">
                  <c:v>-5.7705676942505413</c:v>
                </c:pt>
                <c:pt idx="10">
                  <c:v>-7.08056769425054</c:v>
                </c:pt>
                <c:pt idx="11">
                  <c:v>2.9283916803489731</c:v>
                </c:pt>
                <c:pt idx="12">
                  <c:v>5.4191551065826573</c:v>
                </c:pt>
                <c:pt idx="13">
                  <c:v>7.4020697352597793</c:v>
                </c:pt>
                <c:pt idx="14">
                  <c:v>-0.53389184484741747</c:v>
                </c:pt>
                <c:pt idx="15">
                  <c:v>2.8644471778494065</c:v>
                </c:pt>
                <c:pt idx="16">
                  <c:v>3.1602200715352566</c:v>
                </c:pt>
                <c:pt idx="17">
                  <c:v>1.1662489147460029</c:v>
                </c:pt>
                <c:pt idx="18">
                  <c:v>7.9250404998777668</c:v>
                </c:pt>
                <c:pt idx="19">
                  <c:v>9.4681908412997799</c:v>
                </c:pt>
                <c:pt idx="20">
                  <c:v>2.3359731862526019</c:v>
                </c:pt>
                <c:pt idx="21">
                  <c:v>6.1401934017276645</c:v>
                </c:pt>
                <c:pt idx="22">
                  <c:v>5.0643223053222712</c:v>
                </c:pt>
                <c:pt idx="23">
                  <c:v>7.1017111819201091</c:v>
                </c:pt>
                <c:pt idx="24">
                  <c:v>7.6795985107356088</c:v>
                </c:pt>
                <c:pt idx="25">
                  <c:v>5.3116059225876384</c:v>
                </c:pt>
                <c:pt idx="26">
                  <c:v>0.49619956683770283</c:v>
                </c:pt>
                <c:pt idx="27">
                  <c:v>5.9821338352232729</c:v>
                </c:pt>
                <c:pt idx="28">
                  <c:v>-2.7612756144696711</c:v>
                </c:pt>
                <c:pt idx="29">
                  <c:v>6.4773615461240652</c:v>
                </c:pt>
                <c:pt idx="30">
                  <c:v>-1.9105676942505418</c:v>
                </c:pt>
                <c:pt idx="31">
                  <c:v>1.1894323057494596</c:v>
                </c:pt>
                <c:pt idx="32">
                  <c:v>-1.4105676942505418</c:v>
                </c:pt>
                <c:pt idx="33">
                  <c:v>-3.4105676942505418</c:v>
                </c:pt>
                <c:pt idx="34">
                  <c:v>0.28943230574945744</c:v>
                </c:pt>
                <c:pt idx="35">
                  <c:v>-2.5105676942505397</c:v>
                </c:pt>
                <c:pt idx="36">
                  <c:v>-2.0105676942505397</c:v>
                </c:pt>
                <c:pt idx="37">
                  <c:v>-3.2105676942505426</c:v>
                </c:pt>
                <c:pt idx="38">
                  <c:v>-5.2452434553378886</c:v>
                </c:pt>
                <c:pt idx="39">
                  <c:v>-5.7191968389357086</c:v>
                </c:pt>
                <c:pt idx="40">
                  <c:v>-5.592584536944706</c:v>
                </c:pt>
                <c:pt idx="41">
                  <c:v>-2.3067677895894931</c:v>
                </c:pt>
                <c:pt idx="42">
                  <c:v>-5.1892774716719821</c:v>
                </c:pt>
                <c:pt idx="43">
                  <c:v>-5.4663787414082385</c:v>
                </c:pt>
                <c:pt idx="44">
                  <c:v>-4.0495549293863604</c:v>
                </c:pt>
                <c:pt idx="45">
                  <c:v>-5.0353335214898749</c:v>
                </c:pt>
                <c:pt idx="46">
                  <c:v>-5.1816706644923727</c:v>
                </c:pt>
                <c:pt idx="47">
                  <c:v>-3.4086961642451428</c:v>
                </c:pt>
                <c:pt idx="48">
                  <c:v>-4.3269698097915175</c:v>
                </c:pt>
                <c:pt idx="49">
                  <c:v>-5.7191920320137406</c:v>
                </c:pt>
                <c:pt idx="50">
                  <c:v>-6.2891920320137373</c:v>
                </c:pt>
                <c:pt idx="51">
                  <c:v>-8.1791920320137379</c:v>
                </c:pt>
                <c:pt idx="52">
                  <c:v>-2.9291920320137379</c:v>
                </c:pt>
                <c:pt idx="53">
                  <c:v>5.4258228400862087</c:v>
                </c:pt>
                <c:pt idx="54">
                  <c:v>4.700807967986254</c:v>
                </c:pt>
                <c:pt idx="55">
                  <c:v>0.11747463465292896</c:v>
                </c:pt>
                <c:pt idx="56">
                  <c:v>0.12357126626395853</c:v>
                </c:pt>
                <c:pt idx="57">
                  <c:v>2.1234340432097412</c:v>
                </c:pt>
                <c:pt idx="58">
                  <c:v>-1.038987950381081</c:v>
                </c:pt>
                <c:pt idx="59">
                  <c:v>2.747682967986254</c:v>
                </c:pt>
                <c:pt idx="60">
                  <c:v>3.1173559684609238</c:v>
                </c:pt>
                <c:pt idx="61">
                  <c:v>1.575807967986254</c:v>
                </c:pt>
                <c:pt idx="62">
                  <c:v>4.700807967986254</c:v>
                </c:pt>
                <c:pt idx="63">
                  <c:v>2.6053269184235823</c:v>
                </c:pt>
                <c:pt idx="64">
                  <c:v>4.2873384997371318</c:v>
                </c:pt>
                <c:pt idx="65">
                  <c:v>4.6682897577885463</c:v>
                </c:pt>
                <c:pt idx="66">
                  <c:v>4.2520566672578504</c:v>
                </c:pt>
                <c:pt idx="67">
                  <c:v>4.6822178430606272</c:v>
                </c:pt>
                <c:pt idx="68">
                  <c:v>3.2285857457640397</c:v>
                </c:pt>
                <c:pt idx="69">
                  <c:v>1.3384250335429684</c:v>
                </c:pt>
                <c:pt idx="70">
                  <c:v>1.3663267925959985</c:v>
                </c:pt>
                <c:pt idx="71">
                  <c:v>1.895252412430704</c:v>
                </c:pt>
                <c:pt idx="72">
                  <c:v>1.3307967986257552E-2</c:v>
                </c:pt>
                <c:pt idx="73">
                  <c:v>2.5871243051350596</c:v>
                </c:pt>
                <c:pt idx="74">
                  <c:v>2.8355646254701945</c:v>
                </c:pt>
                <c:pt idx="75">
                  <c:v>6.6308079679862608</c:v>
                </c:pt>
                <c:pt idx="76">
                  <c:v>3.9308079679862615</c:v>
                </c:pt>
                <c:pt idx="77">
                  <c:v>0.30080796798626253</c:v>
                </c:pt>
                <c:pt idx="78">
                  <c:v>0.29080796798626096</c:v>
                </c:pt>
                <c:pt idx="79">
                  <c:v>5.5008079679862583</c:v>
                </c:pt>
                <c:pt idx="80">
                  <c:v>0.63080796798626082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3D-4C36-BC86-FA9537DB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12016"/>
        <c:axId val="568913328"/>
      </c:scatterChart>
      <c:valAx>
        <c:axId val="56891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Classification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68913328"/>
        <c:crosses val="autoZero"/>
        <c:crossBetween val="midCat"/>
      </c:valAx>
      <c:valAx>
        <c:axId val="56891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912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Classification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BMI</c:v>
          </c:tx>
          <c:spPr>
            <a:ln w="28575">
              <a:noFill/>
            </a:ln>
          </c:spPr>
          <c:xVal>
            <c:numRef>
              <c:f>Train!$J$2:$J$82</c:f>
              <c:numCache>
                <c:formatCode>0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xVal>
          <c:yVal>
            <c:numRef>
              <c:f>Train!$B$2:$B$82</c:f>
              <c:numCache>
                <c:formatCode>0</c:formatCode>
                <c:ptCount val="81"/>
                <c:pt idx="0">
                  <c:v>23.5</c:v>
                </c:pt>
                <c:pt idx="1">
                  <c:v>21.367521367521366</c:v>
                </c:pt>
                <c:pt idx="2">
                  <c:v>21.111111111111111</c:v>
                </c:pt>
                <c:pt idx="3">
                  <c:v>22.854457687214321</c:v>
                </c:pt>
                <c:pt idx="4">
                  <c:v>22.7</c:v>
                </c:pt>
                <c:pt idx="5">
                  <c:v>23.8</c:v>
                </c:pt>
                <c:pt idx="6">
                  <c:v>23</c:v>
                </c:pt>
                <c:pt idx="7">
                  <c:v>23.01</c:v>
                </c:pt>
                <c:pt idx="8">
                  <c:v>22.86</c:v>
                </c:pt>
                <c:pt idx="9">
                  <c:v>23.34</c:v>
                </c:pt>
                <c:pt idx="10">
                  <c:v>22.03</c:v>
                </c:pt>
                <c:pt idx="11">
                  <c:v>32.038959374599514</c:v>
                </c:pt>
                <c:pt idx="12">
                  <c:v>34.529722800833198</c:v>
                </c:pt>
                <c:pt idx="13">
                  <c:v>36.51263742951032</c:v>
                </c:pt>
                <c:pt idx="14">
                  <c:v>28.576675849403124</c:v>
                </c:pt>
                <c:pt idx="15">
                  <c:v>31.975014872099948</c:v>
                </c:pt>
                <c:pt idx="16">
                  <c:v>32.270787765785798</c:v>
                </c:pt>
                <c:pt idx="17">
                  <c:v>30.276816608996544</c:v>
                </c:pt>
                <c:pt idx="18">
                  <c:v>37.035608194128308</c:v>
                </c:pt>
                <c:pt idx="19">
                  <c:v>38.578758535550321</c:v>
                </c:pt>
                <c:pt idx="20">
                  <c:v>31.446540880503143</c:v>
                </c:pt>
                <c:pt idx="21">
                  <c:v>35.250761095978206</c:v>
                </c:pt>
                <c:pt idx="22">
                  <c:v>34.174889999572812</c:v>
                </c:pt>
                <c:pt idx="23">
                  <c:v>36.21227887617065</c:v>
                </c:pt>
                <c:pt idx="24">
                  <c:v>36.79016620498615</c:v>
                </c:pt>
                <c:pt idx="25">
                  <c:v>34.42217361683818</c:v>
                </c:pt>
                <c:pt idx="26">
                  <c:v>29.606767261088244</c:v>
                </c:pt>
                <c:pt idx="27">
                  <c:v>35.092701529473814</c:v>
                </c:pt>
                <c:pt idx="28">
                  <c:v>26.34929207978087</c:v>
                </c:pt>
                <c:pt idx="29">
                  <c:v>35.587929240374606</c:v>
                </c:pt>
                <c:pt idx="30">
                  <c:v>27.2</c:v>
                </c:pt>
                <c:pt idx="31">
                  <c:v>30.3</c:v>
                </c:pt>
                <c:pt idx="32">
                  <c:v>27.7</c:v>
                </c:pt>
                <c:pt idx="33">
                  <c:v>25.7</c:v>
                </c:pt>
                <c:pt idx="34">
                  <c:v>29.4</c:v>
                </c:pt>
                <c:pt idx="35">
                  <c:v>26.6</c:v>
                </c:pt>
                <c:pt idx="36">
                  <c:v>27.1</c:v>
                </c:pt>
                <c:pt idx="37">
                  <c:v>25.9</c:v>
                </c:pt>
                <c:pt idx="38">
                  <c:v>21.30394857667585</c:v>
                </c:pt>
                <c:pt idx="39">
                  <c:v>20.82999519307803</c:v>
                </c:pt>
                <c:pt idx="40">
                  <c:v>20.956607495069033</c:v>
                </c:pt>
                <c:pt idx="41">
                  <c:v>24.242424242424246</c:v>
                </c:pt>
                <c:pt idx="42">
                  <c:v>21.359914560341757</c:v>
                </c:pt>
                <c:pt idx="43">
                  <c:v>21.0828132906055</c:v>
                </c:pt>
                <c:pt idx="44">
                  <c:v>22.499637102627378</c:v>
                </c:pt>
                <c:pt idx="45">
                  <c:v>21.513858510523864</c:v>
                </c:pt>
                <c:pt idx="46">
                  <c:v>21.367521367521366</c:v>
                </c:pt>
                <c:pt idx="47">
                  <c:v>23.140495867768596</c:v>
                </c:pt>
                <c:pt idx="48">
                  <c:v>22.222222222222221</c:v>
                </c:pt>
                <c:pt idx="49">
                  <c:v>20.83</c:v>
                </c:pt>
                <c:pt idx="50">
                  <c:v>20.260000000000002</c:v>
                </c:pt>
                <c:pt idx="51">
                  <c:v>18.37</c:v>
                </c:pt>
                <c:pt idx="52">
                  <c:v>23.62</c:v>
                </c:pt>
                <c:pt idx="53">
                  <c:v>31.975014872099948</c:v>
                </c:pt>
                <c:pt idx="54">
                  <c:v>31.249999999999993</c:v>
                </c:pt>
                <c:pt idx="55">
                  <c:v>26.666666666666668</c:v>
                </c:pt>
                <c:pt idx="56">
                  <c:v>26.672763298277697</c:v>
                </c:pt>
                <c:pt idx="57">
                  <c:v>28.67262607522348</c:v>
                </c:pt>
                <c:pt idx="58">
                  <c:v>25.510204081632658</c:v>
                </c:pt>
                <c:pt idx="59">
                  <c:v>29.296874999999993</c:v>
                </c:pt>
                <c:pt idx="60">
                  <c:v>29.666548000474663</c:v>
                </c:pt>
                <c:pt idx="61">
                  <c:v>28.124999999999993</c:v>
                </c:pt>
                <c:pt idx="62">
                  <c:v>31.249999999999993</c:v>
                </c:pt>
                <c:pt idx="63">
                  <c:v>29.154518950437321</c:v>
                </c:pt>
                <c:pt idx="64">
                  <c:v>30.836530531750871</c:v>
                </c:pt>
                <c:pt idx="65">
                  <c:v>31.217481789802285</c:v>
                </c:pt>
                <c:pt idx="66">
                  <c:v>30.801248699271589</c:v>
                </c:pt>
                <c:pt idx="67">
                  <c:v>31.231409875074366</c:v>
                </c:pt>
                <c:pt idx="68">
                  <c:v>29.777777777777779</c:v>
                </c:pt>
                <c:pt idx="69">
                  <c:v>27.887617065556707</c:v>
                </c:pt>
                <c:pt idx="70">
                  <c:v>27.915518824609737</c:v>
                </c:pt>
                <c:pt idx="71">
                  <c:v>28.444444444444443</c:v>
                </c:pt>
                <c:pt idx="72">
                  <c:v>26.562499999999996</c:v>
                </c:pt>
                <c:pt idx="73">
                  <c:v>29.136316337148799</c:v>
                </c:pt>
                <c:pt idx="74">
                  <c:v>29.384756657483933</c:v>
                </c:pt>
                <c:pt idx="75">
                  <c:v>33.18</c:v>
                </c:pt>
                <c:pt idx="76">
                  <c:v>30.48</c:v>
                </c:pt>
                <c:pt idx="77">
                  <c:v>26.85</c:v>
                </c:pt>
                <c:pt idx="78">
                  <c:v>26.84</c:v>
                </c:pt>
                <c:pt idx="79">
                  <c:v>32.049999999999997</c:v>
                </c:pt>
                <c:pt idx="80">
                  <c:v>27.18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89-47F5-AC93-3E7984911629}"/>
            </c:ext>
          </c:extLst>
        </c:ser>
        <c:ser>
          <c:idx val="1"/>
          <c:order val="1"/>
          <c:tx>
            <c:v>Predicted BMI</c:v>
          </c:tx>
          <c:spPr>
            <a:ln w="28575">
              <a:noFill/>
            </a:ln>
          </c:spPr>
          <c:xVal>
            <c:numRef>
              <c:f>Train!$J$2:$J$82</c:f>
              <c:numCache>
                <c:formatCode>0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xVal>
          <c:yVal>
            <c:numRef>
              <c:f>Sheet2!$B$25:$B$105</c:f>
              <c:numCache>
                <c:formatCode>General</c:formatCode>
                <c:ptCount val="81"/>
                <c:pt idx="0">
                  <c:v>29.110567694250541</c:v>
                </c:pt>
                <c:pt idx="1">
                  <c:v>29.110567694250541</c:v>
                </c:pt>
                <c:pt idx="2">
                  <c:v>29.110567694250541</c:v>
                </c:pt>
                <c:pt idx="3">
                  <c:v>29.110567694250541</c:v>
                </c:pt>
                <c:pt idx="4">
                  <c:v>29.110567694250541</c:v>
                </c:pt>
                <c:pt idx="5">
                  <c:v>29.110567694250541</c:v>
                </c:pt>
                <c:pt idx="6">
                  <c:v>29.110567694250541</c:v>
                </c:pt>
                <c:pt idx="7">
                  <c:v>29.110567694250541</c:v>
                </c:pt>
                <c:pt idx="8">
                  <c:v>29.110567694250541</c:v>
                </c:pt>
                <c:pt idx="9">
                  <c:v>29.110567694250541</c:v>
                </c:pt>
                <c:pt idx="10">
                  <c:v>29.110567694250541</c:v>
                </c:pt>
                <c:pt idx="11">
                  <c:v>29.110567694250541</c:v>
                </c:pt>
                <c:pt idx="12">
                  <c:v>29.110567694250541</c:v>
                </c:pt>
                <c:pt idx="13">
                  <c:v>29.110567694250541</c:v>
                </c:pt>
                <c:pt idx="14">
                  <c:v>29.110567694250541</c:v>
                </c:pt>
                <c:pt idx="15">
                  <c:v>29.110567694250541</c:v>
                </c:pt>
                <c:pt idx="16">
                  <c:v>29.110567694250541</c:v>
                </c:pt>
                <c:pt idx="17">
                  <c:v>29.110567694250541</c:v>
                </c:pt>
                <c:pt idx="18">
                  <c:v>29.110567694250541</c:v>
                </c:pt>
                <c:pt idx="19">
                  <c:v>29.110567694250541</c:v>
                </c:pt>
                <c:pt idx="20">
                  <c:v>29.110567694250541</c:v>
                </c:pt>
                <c:pt idx="21">
                  <c:v>29.110567694250541</c:v>
                </c:pt>
                <c:pt idx="22">
                  <c:v>29.110567694250541</c:v>
                </c:pt>
                <c:pt idx="23">
                  <c:v>29.110567694250541</c:v>
                </c:pt>
                <c:pt idx="24">
                  <c:v>29.110567694250541</c:v>
                </c:pt>
                <c:pt idx="25">
                  <c:v>29.110567694250541</c:v>
                </c:pt>
                <c:pt idx="26">
                  <c:v>29.110567694250541</c:v>
                </c:pt>
                <c:pt idx="27">
                  <c:v>29.110567694250541</c:v>
                </c:pt>
                <c:pt idx="28">
                  <c:v>29.110567694250541</c:v>
                </c:pt>
                <c:pt idx="29">
                  <c:v>29.110567694250541</c:v>
                </c:pt>
                <c:pt idx="30">
                  <c:v>29.110567694250541</c:v>
                </c:pt>
                <c:pt idx="31">
                  <c:v>29.110567694250541</c:v>
                </c:pt>
                <c:pt idx="32">
                  <c:v>29.110567694250541</c:v>
                </c:pt>
                <c:pt idx="33">
                  <c:v>29.110567694250541</c:v>
                </c:pt>
                <c:pt idx="34">
                  <c:v>29.110567694250541</c:v>
                </c:pt>
                <c:pt idx="35">
                  <c:v>29.110567694250541</c:v>
                </c:pt>
                <c:pt idx="36">
                  <c:v>29.110567694250541</c:v>
                </c:pt>
                <c:pt idx="37">
                  <c:v>29.110567694250541</c:v>
                </c:pt>
                <c:pt idx="38">
                  <c:v>26.549192032013739</c:v>
                </c:pt>
                <c:pt idx="39">
                  <c:v>26.549192032013739</c:v>
                </c:pt>
                <c:pt idx="40">
                  <c:v>26.549192032013739</c:v>
                </c:pt>
                <c:pt idx="41">
                  <c:v>26.549192032013739</c:v>
                </c:pt>
                <c:pt idx="42">
                  <c:v>26.549192032013739</c:v>
                </c:pt>
                <c:pt idx="43">
                  <c:v>26.549192032013739</c:v>
                </c:pt>
                <c:pt idx="44">
                  <c:v>26.549192032013739</c:v>
                </c:pt>
                <c:pt idx="45">
                  <c:v>26.549192032013739</c:v>
                </c:pt>
                <c:pt idx="46">
                  <c:v>26.549192032013739</c:v>
                </c:pt>
                <c:pt idx="47">
                  <c:v>26.549192032013739</c:v>
                </c:pt>
                <c:pt idx="48">
                  <c:v>26.549192032013739</c:v>
                </c:pt>
                <c:pt idx="49">
                  <c:v>26.549192032013739</c:v>
                </c:pt>
                <c:pt idx="50">
                  <c:v>26.549192032013739</c:v>
                </c:pt>
                <c:pt idx="51">
                  <c:v>26.549192032013739</c:v>
                </c:pt>
                <c:pt idx="52">
                  <c:v>26.549192032013739</c:v>
                </c:pt>
                <c:pt idx="53">
                  <c:v>26.549192032013739</c:v>
                </c:pt>
                <c:pt idx="54">
                  <c:v>26.549192032013739</c:v>
                </c:pt>
                <c:pt idx="55">
                  <c:v>26.549192032013739</c:v>
                </c:pt>
                <c:pt idx="56">
                  <c:v>26.549192032013739</c:v>
                </c:pt>
                <c:pt idx="57">
                  <c:v>26.549192032013739</c:v>
                </c:pt>
                <c:pt idx="58">
                  <c:v>26.549192032013739</c:v>
                </c:pt>
                <c:pt idx="59">
                  <c:v>26.549192032013739</c:v>
                </c:pt>
                <c:pt idx="60">
                  <c:v>26.549192032013739</c:v>
                </c:pt>
                <c:pt idx="61">
                  <c:v>26.549192032013739</c:v>
                </c:pt>
                <c:pt idx="62">
                  <c:v>26.549192032013739</c:v>
                </c:pt>
                <c:pt idx="63">
                  <c:v>26.549192032013739</c:v>
                </c:pt>
                <c:pt idx="64">
                  <c:v>26.549192032013739</c:v>
                </c:pt>
                <c:pt idx="65">
                  <c:v>26.549192032013739</c:v>
                </c:pt>
                <c:pt idx="66">
                  <c:v>26.549192032013739</c:v>
                </c:pt>
                <c:pt idx="67">
                  <c:v>26.549192032013739</c:v>
                </c:pt>
                <c:pt idx="68">
                  <c:v>26.549192032013739</c:v>
                </c:pt>
                <c:pt idx="69">
                  <c:v>26.549192032013739</c:v>
                </c:pt>
                <c:pt idx="70">
                  <c:v>26.549192032013739</c:v>
                </c:pt>
                <c:pt idx="71">
                  <c:v>26.549192032013739</c:v>
                </c:pt>
                <c:pt idx="72">
                  <c:v>26.549192032013739</c:v>
                </c:pt>
                <c:pt idx="73">
                  <c:v>26.549192032013739</c:v>
                </c:pt>
                <c:pt idx="74">
                  <c:v>26.549192032013739</c:v>
                </c:pt>
                <c:pt idx="75">
                  <c:v>26.549192032013739</c:v>
                </c:pt>
                <c:pt idx="76">
                  <c:v>26.549192032013739</c:v>
                </c:pt>
                <c:pt idx="77">
                  <c:v>26.549192032013739</c:v>
                </c:pt>
                <c:pt idx="78">
                  <c:v>26.549192032013739</c:v>
                </c:pt>
                <c:pt idx="79">
                  <c:v>26.549192032013739</c:v>
                </c:pt>
                <c:pt idx="80">
                  <c:v>26.549192032013739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89-47F5-AC93-3E7984911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07752"/>
        <c:axId val="568908408"/>
      </c:scatterChart>
      <c:valAx>
        <c:axId val="56890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Classification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68908408"/>
        <c:crosses val="autoZero"/>
        <c:crossBetween val="midCat"/>
      </c:valAx>
      <c:valAx>
        <c:axId val="568908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BMI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689077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Sheet2!$F$25:$F$105</c:f>
              <c:numCache>
                <c:formatCode>General</c:formatCode>
                <c:ptCount val="81"/>
                <c:pt idx="0">
                  <c:v>0.61728395061728392</c:v>
                </c:pt>
                <c:pt idx="1">
                  <c:v>1.8518518518518516</c:v>
                </c:pt>
                <c:pt idx="2">
                  <c:v>3.0864197530864197</c:v>
                </c:pt>
                <c:pt idx="3">
                  <c:v>4.3209876543209873</c:v>
                </c:pt>
                <c:pt idx="4">
                  <c:v>5.5555555555555554</c:v>
                </c:pt>
                <c:pt idx="5">
                  <c:v>6.7901234567901234</c:v>
                </c:pt>
                <c:pt idx="6">
                  <c:v>8.0246913580246897</c:v>
                </c:pt>
                <c:pt idx="7">
                  <c:v>9.2592592592592577</c:v>
                </c:pt>
                <c:pt idx="8">
                  <c:v>10.493827160493826</c:v>
                </c:pt>
                <c:pt idx="9">
                  <c:v>11.728395061728394</c:v>
                </c:pt>
                <c:pt idx="10">
                  <c:v>12.962962962962962</c:v>
                </c:pt>
                <c:pt idx="11">
                  <c:v>14.19753086419753</c:v>
                </c:pt>
                <c:pt idx="12">
                  <c:v>15.432098765432096</c:v>
                </c:pt>
                <c:pt idx="13">
                  <c:v>16.666666666666668</c:v>
                </c:pt>
                <c:pt idx="14">
                  <c:v>17.901234567901234</c:v>
                </c:pt>
                <c:pt idx="15">
                  <c:v>19.135802469135804</c:v>
                </c:pt>
                <c:pt idx="16">
                  <c:v>20.37037037037037</c:v>
                </c:pt>
                <c:pt idx="17">
                  <c:v>21.604938271604937</c:v>
                </c:pt>
                <c:pt idx="18">
                  <c:v>22.839506172839506</c:v>
                </c:pt>
                <c:pt idx="19">
                  <c:v>24.074074074074073</c:v>
                </c:pt>
                <c:pt idx="20">
                  <c:v>25.308641975308642</c:v>
                </c:pt>
                <c:pt idx="21">
                  <c:v>26.543209876543209</c:v>
                </c:pt>
                <c:pt idx="22">
                  <c:v>27.777777777777779</c:v>
                </c:pt>
                <c:pt idx="23">
                  <c:v>29.012345679012345</c:v>
                </c:pt>
                <c:pt idx="24">
                  <c:v>30.246913580246911</c:v>
                </c:pt>
                <c:pt idx="25">
                  <c:v>31.481481481481481</c:v>
                </c:pt>
                <c:pt idx="26">
                  <c:v>32.716049382716051</c:v>
                </c:pt>
                <c:pt idx="27">
                  <c:v>33.950617283950614</c:v>
                </c:pt>
                <c:pt idx="28">
                  <c:v>35.185185185185183</c:v>
                </c:pt>
                <c:pt idx="29">
                  <c:v>36.419753086419753</c:v>
                </c:pt>
                <c:pt idx="30">
                  <c:v>37.654320987654323</c:v>
                </c:pt>
                <c:pt idx="31">
                  <c:v>38.888888888888886</c:v>
                </c:pt>
                <c:pt idx="32">
                  <c:v>40.123456790123456</c:v>
                </c:pt>
                <c:pt idx="33">
                  <c:v>41.358024691358025</c:v>
                </c:pt>
                <c:pt idx="34">
                  <c:v>42.592592592592588</c:v>
                </c:pt>
                <c:pt idx="35">
                  <c:v>43.827160493827158</c:v>
                </c:pt>
                <c:pt idx="36">
                  <c:v>45.061728395061728</c:v>
                </c:pt>
                <c:pt idx="37">
                  <c:v>46.296296296296298</c:v>
                </c:pt>
                <c:pt idx="38">
                  <c:v>47.53086419753086</c:v>
                </c:pt>
                <c:pt idx="39">
                  <c:v>48.76543209876543</c:v>
                </c:pt>
                <c:pt idx="40">
                  <c:v>50</c:v>
                </c:pt>
                <c:pt idx="41">
                  <c:v>51.234567901234563</c:v>
                </c:pt>
                <c:pt idx="42">
                  <c:v>52.469135802469133</c:v>
                </c:pt>
                <c:pt idx="43">
                  <c:v>53.703703703703702</c:v>
                </c:pt>
                <c:pt idx="44">
                  <c:v>54.938271604938272</c:v>
                </c:pt>
                <c:pt idx="45">
                  <c:v>56.172839506172835</c:v>
                </c:pt>
                <c:pt idx="46">
                  <c:v>57.407407407407405</c:v>
                </c:pt>
                <c:pt idx="47">
                  <c:v>58.641975308641975</c:v>
                </c:pt>
                <c:pt idx="48">
                  <c:v>59.876543209876537</c:v>
                </c:pt>
                <c:pt idx="49">
                  <c:v>61.111111111111107</c:v>
                </c:pt>
                <c:pt idx="50">
                  <c:v>62.345679012345677</c:v>
                </c:pt>
                <c:pt idx="51">
                  <c:v>63.580246913580247</c:v>
                </c:pt>
                <c:pt idx="52">
                  <c:v>64.81481481481481</c:v>
                </c:pt>
                <c:pt idx="53">
                  <c:v>66.049382716049379</c:v>
                </c:pt>
                <c:pt idx="54">
                  <c:v>67.283950617283935</c:v>
                </c:pt>
                <c:pt idx="55">
                  <c:v>68.518518518518505</c:v>
                </c:pt>
                <c:pt idx="56">
                  <c:v>69.753086419753075</c:v>
                </c:pt>
                <c:pt idx="57">
                  <c:v>70.987654320987644</c:v>
                </c:pt>
                <c:pt idx="58">
                  <c:v>72.222222222222214</c:v>
                </c:pt>
                <c:pt idx="59">
                  <c:v>73.456790123456784</c:v>
                </c:pt>
                <c:pt idx="60">
                  <c:v>74.691358024691354</c:v>
                </c:pt>
                <c:pt idx="61">
                  <c:v>75.92592592592591</c:v>
                </c:pt>
                <c:pt idx="62">
                  <c:v>77.160493827160479</c:v>
                </c:pt>
                <c:pt idx="63">
                  <c:v>78.395061728395049</c:v>
                </c:pt>
                <c:pt idx="64">
                  <c:v>79.629629629629619</c:v>
                </c:pt>
                <c:pt idx="65">
                  <c:v>80.864197530864189</c:v>
                </c:pt>
                <c:pt idx="66">
                  <c:v>82.098765432098759</c:v>
                </c:pt>
                <c:pt idx="67">
                  <c:v>83.333333333333329</c:v>
                </c:pt>
                <c:pt idx="68">
                  <c:v>84.567901234567884</c:v>
                </c:pt>
                <c:pt idx="69">
                  <c:v>85.802469135802454</c:v>
                </c:pt>
                <c:pt idx="70">
                  <c:v>87.037037037037024</c:v>
                </c:pt>
                <c:pt idx="71">
                  <c:v>88.271604938271594</c:v>
                </c:pt>
                <c:pt idx="72">
                  <c:v>89.506172839506164</c:v>
                </c:pt>
                <c:pt idx="73">
                  <c:v>90.740740740740733</c:v>
                </c:pt>
                <c:pt idx="74">
                  <c:v>91.975308641975303</c:v>
                </c:pt>
                <c:pt idx="75">
                  <c:v>93.209876543209859</c:v>
                </c:pt>
                <c:pt idx="76">
                  <c:v>94.444444444444429</c:v>
                </c:pt>
                <c:pt idx="77">
                  <c:v>95.679012345678998</c:v>
                </c:pt>
                <c:pt idx="78">
                  <c:v>96.913580246913568</c:v>
                </c:pt>
                <c:pt idx="79">
                  <c:v>98.148148148148138</c:v>
                </c:pt>
                <c:pt idx="80">
                  <c:v>99.382716049382708</c:v>
                </c:pt>
              </c:numCache>
            </c:numRef>
          </c:xVal>
          <c:yVal>
            <c:numRef>
              <c:f>Sheet2!$G$25:$G$105</c:f>
              <c:numCache>
                <c:formatCode>General</c:formatCode>
                <c:ptCount val="81"/>
                <c:pt idx="0">
                  <c:v>18.37</c:v>
                </c:pt>
                <c:pt idx="1">
                  <c:v>20.260000000000002</c:v>
                </c:pt>
                <c:pt idx="2">
                  <c:v>20.82999519307803</c:v>
                </c:pt>
                <c:pt idx="3">
                  <c:v>20.83</c:v>
                </c:pt>
                <c:pt idx="4">
                  <c:v>20.956607495069033</c:v>
                </c:pt>
                <c:pt idx="5">
                  <c:v>21.0828132906055</c:v>
                </c:pt>
                <c:pt idx="6">
                  <c:v>21.111111111111111</c:v>
                </c:pt>
                <c:pt idx="7">
                  <c:v>21.30394857667585</c:v>
                </c:pt>
                <c:pt idx="8">
                  <c:v>21.359914560341757</c:v>
                </c:pt>
                <c:pt idx="9">
                  <c:v>21.367521367521366</c:v>
                </c:pt>
                <c:pt idx="10">
                  <c:v>21.367521367521366</c:v>
                </c:pt>
                <c:pt idx="11">
                  <c:v>21.513858510523864</c:v>
                </c:pt>
                <c:pt idx="12">
                  <c:v>22.03</c:v>
                </c:pt>
                <c:pt idx="13">
                  <c:v>22.222222222222221</c:v>
                </c:pt>
                <c:pt idx="14">
                  <c:v>22.499637102627378</c:v>
                </c:pt>
                <c:pt idx="15">
                  <c:v>22.7</c:v>
                </c:pt>
                <c:pt idx="16">
                  <c:v>22.854457687214321</c:v>
                </c:pt>
                <c:pt idx="17">
                  <c:v>22.86</c:v>
                </c:pt>
                <c:pt idx="18">
                  <c:v>23</c:v>
                </c:pt>
                <c:pt idx="19">
                  <c:v>23.01</c:v>
                </c:pt>
                <c:pt idx="20">
                  <c:v>23.140495867768596</c:v>
                </c:pt>
                <c:pt idx="21">
                  <c:v>23.34</c:v>
                </c:pt>
                <c:pt idx="22">
                  <c:v>23.5</c:v>
                </c:pt>
                <c:pt idx="23">
                  <c:v>23.62</c:v>
                </c:pt>
                <c:pt idx="24">
                  <c:v>23.8</c:v>
                </c:pt>
                <c:pt idx="25">
                  <c:v>24.242424242424246</c:v>
                </c:pt>
                <c:pt idx="26">
                  <c:v>25.510204081632658</c:v>
                </c:pt>
                <c:pt idx="27">
                  <c:v>25.7</c:v>
                </c:pt>
                <c:pt idx="28">
                  <c:v>25.9</c:v>
                </c:pt>
                <c:pt idx="29">
                  <c:v>26.34929207978087</c:v>
                </c:pt>
                <c:pt idx="30">
                  <c:v>26.562499999999996</c:v>
                </c:pt>
                <c:pt idx="31">
                  <c:v>26.6</c:v>
                </c:pt>
                <c:pt idx="32">
                  <c:v>26.666666666666668</c:v>
                </c:pt>
                <c:pt idx="33">
                  <c:v>26.672763298277697</c:v>
                </c:pt>
                <c:pt idx="34">
                  <c:v>26.84</c:v>
                </c:pt>
                <c:pt idx="35">
                  <c:v>26.85</c:v>
                </c:pt>
                <c:pt idx="36">
                  <c:v>27.1</c:v>
                </c:pt>
                <c:pt idx="37">
                  <c:v>27.18</c:v>
                </c:pt>
                <c:pt idx="38">
                  <c:v>27.2</c:v>
                </c:pt>
                <c:pt idx="39">
                  <c:v>27.7</c:v>
                </c:pt>
                <c:pt idx="40">
                  <c:v>27.887617065556707</c:v>
                </c:pt>
                <c:pt idx="41">
                  <c:v>27.915518824609737</c:v>
                </c:pt>
                <c:pt idx="42">
                  <c:v>28.124999999999993</c:v>
                </c:pt>
                <c:pt idx="43">
                  <c:v>28.444444444444443</c:v>
                </c:pt>
                <c:pt idx="44">
                  <c:v>28.576675849403124</c:v>
                </c:pt>
                <c:pt idx="45">
                  <c:v>28.67262607522348</c:v>
                </c:pt>
                <c:pt idx="46">
                  <c:v>29.136316337148799</c:v>
                </c:pt>
                <c:pt idx="47">
                  <c:v>29.154518950437321</c:v>
                </c:pt>
                <c:pt idx="48">
                  <c:v>29.296874999999993</c:v>
                </c:pt>
                <c:pt idx="49">
                  <c:v>29.384756657483933</c:v>
                </c:pt>
                <c:pt idx="50">
                  <c:v>29.4</c:v>
                </c:pt>
                <c:pt idx="51">
                  <c:v>29.606767261088244</c:v>
                </c:pt>
                <c:pt idx="52">
                  <c:v>29.666548000474663</c:v>
                </c:pt>
                <c:pt idx="53">
                  <c:v>29.777777777777779</c:v>
                </c:pt>
                <c:pt idx="54">
                  <c:v>30.276816608996544</c:v>
                </c:pt>
                <c:pt idx="55">
                  <c:v>30.3</c:v>
                </c:pt>
                <c:pt idx="56">
                  <c:v>30.48</c:v>
                </c:pt>
                <c:pt idx="57">
                  <c:v>30.801248699271589</c:v>
                </c:pt>
                <c:pt idx="58">
                  <c:v>30.836530531750871</c:v>
                </c:pt>
                <c:pt idx="59">
                  <c:v>31.217481789802285</c:v>
                </c:pt>
                <c:pt idx="60">
                  <c:v>31.231409875074366</c:v>
                </c:pt>
                <c:pt idx="61">
                  <c:v>31.249999999999993</c:v>
                </c:pt>
                <c:pt idx="62">
                  <c:v>31.249999999999993</c:v>
                </c:pt>
                <c:pt idx="63">
                  <c:v>31.446540880503143</c:v>
                </c:pt>
                <c:pt idx="64">
                  <c:v>31.975014872099948</c:v>
                </c:pt>
                <c:pt idx="65">
                  <c:v>31.975014872099948</c:v>
                </c:pt>
                <c:pt idx="66">
                  <c:v>32.038959374599514</c:v>
                </c:pt>
                <c:pt idx="67">
                  <c:v>32.049999999999997</c:v>
                </c:pt>
                <c:pt idx="68">
                  <c:v>32.270787765785798</c:v>
                </c:pt>
                <c:pt idx="69">
                  <c:v>33.18</c:v>
                </c:pt>
                <c:pt idx="70">
                  <c:v>34.174889999572812</c:v>
                </c:pt>
                <c:pt idx="71">
                  <c:v>34.42217361683818</c:v>
                </c:pt>
                <c:pt idx="72">
                  <c:v>34.529722800833198</c:v>
                </c:pt>
                <c:pt idx="73">
                  <c:v>35.092701529473814</c:v>
                </c:pt>
                <c:pt idx="74">
                  <c:v>35.250761095978206</c:v>
                </c:pt>
                <c:pt idx="75">
                  <c:v>35.587929240374606</c:v>
                </c:pt>
                <c:pt idx="76">
                  <c:v>36.21227887617065</c:v>
                </c:pt>
                <c:pt idx="77">
                  <c:v>36.51263742951032</c:v>
                </c:pt>
                <c:pt idx="78">
                  <c:v>36.79016620498615</c:v>
                </c:pt>
                <c:pt idx="79">
                  <c:v>37.035608194128308</c:v>
                </c:pt>
                <c:pt idx="80">
                  <c:v>38.578758535550321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3-410D-96CC-291934558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16608"/>
        <c:axId val="568916936"/>
      </c:scatterChart>
      <c:valAx>
        <c:axId val="56891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916936"/>
        <c:crosses val="autoZero"/>
        <c:crossBetween val="midCat"/>
      </c:valAx>
      <c:valAx>
        <c:axId val="568916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BMI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916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F6AF8-4963-4653-96CF-5F6D44763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2</xdr:row>
      <xdr:rowOff>0</xdr:rowOff>
    </xdr:from>
    <xdr:to>
      <xdr:col>22</xdr:col>
      <xdr:colOff>38100</xdr:colOff>
      <xdr:row>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D2037-1126-4F11-9094-6C204637D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142875</xdr:colOff>
      <xdr:row>13</xdr:row>
      <xdr:rowOff>9525</xdr:rowOff>
    </xdr:from>
    <xdr:to>
      <xdr:col>18</xdr:col>
      <xdr:colOff>142875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66BC07-600B-4707-8EC2-5A7AC8C28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69630B-5654-4955-8401-1EA4BC32AC00}">
  <we:reference id="wa104379190" version="1.0.0.0" store="en-US" storeType="OMEX"/>
  <we:alternateReferences>
    <we:reference id="WA104379190" version="1.0.0.0" store="WA104379190" storeType="OMEX"/>
  </we:alternateReferences>
  <we:properties/>
  <we:bindings>
    <we:binding id="RangeSelect" type="matrix" appref="{5DF2DBA1-9986-4DD2-AE04-09E8CCF1C7DB}"/>
    <we:binding id="InputY" type="matrix" appref="{DE484485-399E-4B8E-9E11-8F87EA8B7A33}"/>
    <we:binding id="InputX" type="matrix" appref="{83794B79-C76B-4F8E-AABA-2C5A3C4C680D}"/>
    <we:binding id="Output" type="matrix" appref="{52122C2F-6B4C-4FC3-A278-0BF54775B95D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EE64-48CA-4C04-AAF3-524DDC7DEF0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93D2-245E-4504-AF9B-D831181421A5}">
  <dimension ref="A1:I105"/>
  <sheetViews>
    <sheetView topLeftCell="K1" workbookViewId="0">
      <selection sqref="A1:I105"/>
    </sheetView>
  </sheetViews>
  <sheetFormatPr defaultRowHeight="15" x14ac:dyDescent="0.25"/>
  <cols>
    <col min="1" max="1" width="18.140625" customWidth="1"/>
    <col min="2" max="2" width="15.42578125" customWidth="1"/>
    <col min="4" max="4" width="17.85546875" customWidth="1"/>
  </cols>
  <sheetData>
    <row r="1" spans="1:9" x14ac:dyDescent="0.25">
      <c r="A1" t="s">
        <v>25</v>
      </c>
    </row>
    <row r="2" spans="1:9" ht="15.75" thickBot="1" x14ac:dyDescent="0.3"/>
    <row r="3" spans="1:9" x14ac:dyDescent="0.25">
      <c r="A3" s="10" t="s">
        <v>26</v>
      </c>
      <c r="B3" s="10"/>
    </row>
    <row r="4" spans="1:9" x14ac:dyDescent="0.25">
      <c r="A4" s="7" t="s">
        <v>34</v>
      </c>
      <c r="B4" s="7">
        <v>0.26401492911997576</v>
      </c>
    </row>
    <row r="5" spans="1:9" x14ac:dyDescent="0.25">
      <c r="A5" s="7" t="s">
        <v>35</v>
      </c>
      <c r="B5" s="7">
        <v>6.9703882798225827E-2</v>
      </c>
    </row>
    <row r="6" spans="1:9" x14ac:dyDescent="0.25">
      <c r="A6" s="7" t="s">
        <v>36</v>
      </c>
      <c r="B6" s="7">
        <v>5.7927982580481846E-2</v>
      </c>
    </row>
    <row r="7" spans="1:9" x14ac:dyDescent="0.25">
      <c r="A7" s="7" t="s">
        <v>29</v>
      </c>
      <c r="B7" s="7">
        <v>4.7285215036872179</v>
      </c>
    </row>
    <row r="8" spans="1:9" ht="15.75" thickBot="1" x14ac:dyDescent="0.3">
      <c r="A8" s="8" t="s">
        <v>27</v>
      </c>
      <c r="B8" s="8">
        <v>81</v>
      </c>
    </row>
    <row r="10" spans="1:9" ht="15.75" thickBot="1" x14ac:dyDescent="0.3">
      <c r="A10" t="s">
        <v>37</v>
      </c>
    </row>
    <row r="11" spans="1:9" x14ac:dyDescent="0.25">
      <c r="A11" s="9"/>
      <c r="B11" s="9" t="s">
        <v>41</v>
      </c>
      <c r="C11" s="9" t="s">
        <v>42</v>
      </c>
      <c r="D11" s="9" t="s">
        <v>43</v>
      </c>
      <c r="E11" s="9" t="s">
        <v>44</v>
      </c>
      <c r="F11" s="9" t="s">
        <v>45</v>
      </c>
    </row>
    <row r="12" spans="1:9" x14ac:dyDescent="0.25">
      <c r="A12" s="7" t="s">
        <v>38</v>
      </c>
      <c r="B12" s="7">
        <v>1</v>
      </c>
      <c r="C12" s="7">
        <v>132.34684435288659</v>
      </c>
      <c r="D12" s="7">
        <v>132.34684435288659</v>
      </c>
      <c r="E12" s="7">
        <v>5.9191978115775568</v>
      </c>
      <c r="F12" s="7">
        <v>1.723640634716456E-2</v>
      </c>
    </row>
    <row r="13" spans="1:9" x14ac:dyDescent="0.25">
      <c r="A13" s="7" t="s">
        <v>39</v>
      </c>
      <c r="B13" s="7">
        <v>79</v>
      </c>
      <c r="C13" s="7">
        <v>1766.354333255762</v>
      </c>
      <c r="D13" s="7">
        <v>22.35891561083243</v>
      </c>
      <c r="E13" s="7"/>
      <c r="F13" s="7"/>
    </row>
    <row r="14" spans="1:9" ht="15.75" thickBot="1" x14ac:dyDescent="0.3">
      <c r="A14" s="8" t="s">
        <v>40</v>
      </c>
      <c r="B14" s="8">
        <v>80</v>
      </c>
      <c r="C14" s="8">
        <v>1898.7011776086485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28</v>
      </c>
      <c r="C16" s="9" t="s">
        <v>29</v>
      </c>
      <c r="D16" s="9" t="s">
        <v>46</v>
      </c>
      <c r="E16" s="9" t="s">
        <v>30</v>
      </c>
      <c r="F16" s="9" t="s">
        <v>31</v>
      </c>
      <c r="G16" s="9" t="s">
        <v>32</v>
      </c>
      <c r="H16" s="9" t="s">
        <v>47</v>
      </c>
      <c r="I16" s="9" t="s">
        <v>48</v>
      </c>
    </row>
    <row r="17" spans="1:9" x14ac:dyDescent="0.25">
      <c r="A17" s="7" t="s">
        <v>33</v>
      </c>
      <c r="B17" s="7">
        <v>29.110567694250541</v>
      </c>
      <c r="C17" s="7">
        <v>0.76706747817551102</v>
      </c>
      <c r="D17" s="7">
        <v>37.950465275220303</v>
      </c>
      <c r="E17" s="7">
        <v>1.758356303706103E-52</v>
      </c>
      <c r="F17" s="7">
        <v>27.583758071055399</v>
      </c>
      <c r="G17" s="7">
        <v>30.637377317445683</v>
      </c>
      <c r="H17" s="7">
        <v>27.583758071055399</v>
      </c>
      <c r="I17" s="7">
        <v>30.637377317445683</v>
      </c>
    </row>
    <row r="18" spans="1:9" ht="15.75" thickBot="1" x14ac:dyDescent="0.3">
      <c r="A18" s="8" t="s">
        <v>9</v>
      </c>
      <c r="B18" s="8">
        <v>-2.5613756622368036</v>
      </c>
      <c r="C18" s="8">
        <v>1.0527902439336165</v>
      </c>
      <c r="D18" s="8">
        <v>-2.4329401578291132</v>
      </c>
      <c r="E18" s="8">
        <v>1.7236406347164668E-2</v>
      </c>
      <c r="F18" s="8">
        <v>-4.6569022246026996</v>
      </c>
      <c r="G18" s="8">
        <v>-0.46584909987090795</v>
      </c>
      <c r="H18" s="8">
        <v>-4.6569022246026996</v>
      </c>
      <c r="I18" s="8">
        <v>-0.46584909987090795</v>
      </c>
    </row>
    <row r="22" spans="1:9" x14ac:dyDescent="0.25">
      <c r="A22" t="s">
        <v>49</v>
      </c>
      <c r="F22" t="s">
        <v>54</v>
      </c>
    </row>
    <row r="23" spans="1:9" ht="15.75" thickBot="1" x14ac:dyDescent="0.3"/>
    <row r="24" spans="1:9" x14ac:dyDescent="0.25">
      <c r="A24" s="9" t="s">
        <v>50</v>
      </c>
      <c r="B24" s="9" t="s">
        <v>51</v>
      </c>
      <c r="C24" s="9" t="s">
        <v>52</v>
      </c>
      <c r="D24" s="9" t="s">
        <v>53</v>
      </c>
      <c r="F24" s="9" t="s">
        <v>55</v>
      </c>
      <c r="G24" s="9" t="s">
        <v>1</v>
      </c>
    </row>
    <row r="25" spans="1:9" x14ac:dyDescent="0.25">
      <c r="A25" s="7">
        <v>1</v>
      </c>
      <c r="B25" s="7">
        <v>29.110567694250541</v>
      </c>
      <c r="C25" s="7">
        <v>-5.6105676942505411</v>
      </c>
      <c r="D25" s="7">
        <v>-1.1940235323953596</v>
      </c>
      <c r="F25" s="7">
        <v>0.61728395061728392</v>
      </c>
      <c r="G25" s="7">
        <v>18.37</v>
      </c>
    </row>
    <row r="26" spans="1:9" x14ac:dyDescent="0.25">
      <c r="A26" s="7">
        <v>2</v>
      </c>
      <c r="B26" s="7">
        <v>29.110567694250541</v>
      </c>
      <c r="C26" s="7">
        <v>-7.7430463267291749</v>
      </c>
      <c r="D26" s="7">
        <v>-1.6478509894847779</v>
      </c>
      <c r="F26" s="7">
        <v>1.8518518518518516</v>
      </c>
      <c r="G26" s="7">
        <v>20.260000000000002</v>
      </c>
    </row>
    <row r="27" spans="1:9" x14ac:dyDescent="0.25">
      <c r="A27" s="7">
        <v>3</v>
      </c>
      <c r="B27" s="7">
        <v>29.110567694250541</v>
      </c>
      <c r="C27" s="7">
        <v>-7.9994565831394304</v>
      </c>
      <c r="D27" s="7">
        <v>-1.7024194211989363</v>
      </c>
      <c r="F27" s="7">
        <v>3.0864197530864197</v>
      </c>
      <c r="G27" s="7">
        <v>20.82999519307803</v>
      </c>
    </row>
    <row r="28" spans="1:9" x14ac:dyDescent="0.25">
      <c r="A28" s="7">
        <v>4</v>
      </c>
      <c r="B28" s="7">
        <v>29.110567694250541</v>
      </c>
      <c r="C28" s="7">
        <v>-6.2561100070362201</v>
      </c>
      <c r="D28" s="7">
        <v>-1.3314058356893561</v>
      </c>
      <c r="F28" s="7">
        <v>4.3209876543209873</v>
      </c>
      <c r="G28" s="7">
        <v>20.83</v>
      </c>
    </row>
    <row r="29" spans="1:9" x14ac:dyDescent="0.25">
      <c r="A29" s="7">
        <v>5</v>
      </c>
      <c r="B29" s="7">
        <v>29.110567694250541</v>
      </c>
      <c r="C29" s="7">
        <v>-6.4105676942505418</v>
      </c>
      <c r="D29" s="7">
        <v>-1.3642770393435342</v>
      </c>
      <c r="F29" s="7">
        <v>5.5555555555555554</v>
      </c>
      <c r="G29" s="7">
        <v>20.956607495069033</v>
      </c>
    </row>
    <row r="30" spans="1:9" x14ac:dyDescent="0.25">
      <c r="A30" s="7">
        <v>6</v>
      </c>
      <c r="B30" s="7">
        <v>29.110567694250541</v>
      </c>
      <c r="C30" s="7">
        <v>-5.3105676942505404</v>
      </c>
      <c r="D30" s="7">
        <v>-1.1301784672897941</v>
      </c>
      <c r="F30" s="7">
        <v>6.7901234567901234</v>
      </c>
      <c r="G30" s="7">
        <v>21.0828132906055</v>
      </c>
    </row>
    <row r="31" spans="1:9" x14ac:dyDescent="0.25">
      <c r="A31" s="7">
        <v>7</v>
      </c>
      <c r="B31" s="7">
        <v>29.110567694250541</v>
      </c>
      <c r="C31" s="7">
        <v>-6.1105676942505411</v>
      </c>
      <c r="D31" s="7">
        <v>-1.3004319742379686</v>
      </c>
      <c r="F31" s="7">
        <v>8.0246913580246897</v>
      </c>
      <c r="G31" s="7">
        <v>21.111111111111111</v>
      </c>
    </row>
    <row r="32" spans="1:9" x14ac:dyDescent="0.25">
      <c r="A32" s="7">
        <v>8</v>
      </c>
      <c r="B32" s="7">
        <v>29.110567694250541</v>
      </c>
      <c r="C32" s="7">
        <v>-6.1005676942505396</v>
      </c>
      <c r="D32" s="7">
        <v>-1.2983038054011162</v>
      </c>
      <c r="F32" s="7">
        <v>9.2592592592592577</v>
      </c>
      <c r="G32" s="7">
        <v>21.30394857667585</v>
      </c>
    </row>
    <row r="33" spans="1:7" x14ac:dyDescent="0.25">
      <c r="A33" s="7">
        <v>9</v>
      </c>
      <c r="B33" s="7">
        <v>29.110567694250541</v>
      </c>
      <c r="C33" s="7">
        <v>-6.2505676942505417</v>
      </c>
      <c r="D33" s="7">
        <v>-1.3302263379538994</v>
      </c>
      <c r="F33" s="7">
        <v>10.493827160493826</v>
      </c>
      <c r="G33" s="7">
        <v>21.359914560341757</v>
      </c>
    </row>
    <row r="34" spans="1:7" x14ac:dyDescent="0.25">
      <c r="A34" s="7">
        <v>10</v>
      </c>
      <c r="B34" s="7">
        <v>29.110567694250541</v>
      </c>
      <c r="C34" s="7">
        <v>-5.7705676942505413</v>
      </c>
      <c r="D34" s="7">
        <v>-1.2280742337849946</v>
      </c>
      <c r="F34" s="7">
        <v>11.728395061728394</v>
      </c>
      <c r="G34" s="7">
        <v>21.367521367521366</v>
      </c>
    </row>
    <row r="35" spans="1:7" x14ac:dyDescent="0.25">
      <c r="A35" s="7">
        <v>11</v>
      </c>
      <c r="B35" s="7">
        <v>29.110567694250541</v>
      </c>
      <c r="C35" s="7">
        <v>-7.08056769425054</v>
      </c>
      <c r="D35" s="7">
        <v>-1.5068643514126301</v>
      </c>
      <c r="F35" s="7">
        <v>12.962962962962962</v>
      </c>
      <c r="G35" s="7">
        <v>21.367521367521366</v>
      </c>
    </row>
    <row r="36" spans="1:7" x14ac:dyDescent="0.25">
      <c r="A36" s="7">
        <v>12</v>
      </c>
      <c r="B36" s="7">
        <v>29.110567694250541</v>
      </c>
      <c r="C36" s="7">
        <v>2.9283916803489731</v>
      </c>
      <c r="D36" s="7">
        <v>0.62321119162158778</v>
      </c>
      <c r="F36" s="7">
        <v>14.19753086419753</v>
      </c>
      <c r="G36" s="7">
        <v>21.513858510523864</v>
      </c>
    </row>
    <row r="37" spans="1:7" x14ac:dyDescent="0.25">
      <c r="A37" s="7">
        <v>13</v>
      </c>
      <c r="B37" s="7">
        <v>29.110567694250541</v>
      </c>
      <c r="C37" s="7">
        <v>5.4191551065826573</v>
      </c>
      <c r="D37" s="7">
        <v>1.1532877019897569</v>
      </c>
      <c r="F37" s="7">
        <v>15.432098765432096</v>
      </c>
      <c r="G37" s="7">
        <v>22.03</v>
      </c>
    </row>
    <row r="38" spans="1:7" x14ac:dyDescent="0.25">
      <c r="A38" s="7">
        <v>14</v>
      </c>
      <c r="B38" s="7">
        <v>29.110567694250541</v>
      </c>
      <c r="C38" s="7">
        <v>7.4020697352597793</v>
      </c>
      <c r="D38" s="7">
        <v>1.5752854138786534</v>
      </c>
      <c r="F38" s="7">
        <v>16.666666666666668</v>
      </c>
      <c r="G38" s="7">
        <v>22.222222222222221</v>
      </c>
    </row>
    <row r="39" spans="1:7" x14ac:dyDescent="0.25">
      <c r="A39" s="7">
        <v>15</v>
      </c>
      <c r="B39" s="7">
        <v>29.110567694250541</v>
      </c>
      <c r="C39" s="7">
        <v>-0.53389184484741747</v>
      </c>
      <c r="D39" s="7">
        <v>-0.11362119864537934</v>
      </c>
      <c r="F39" s="7">
        <v>17.901234567901234</v>
      </c>
      <c r="G39" s="7">
        <v>22.499637102627378</v>
      </c>
    </row>
    <row r="40" spans="1:7" x14ac:dyDescent="0.25">
      <c r="A40" s="7">
        <v>16</v>
      </c>
      <c r="B40" s="7">
        <v>29.110567694250541</v>
      </c>
      <c r="C40" s="7">
        <v>2.8644471778494065</v>
      </c>
      <c r="D40" s="7">
        <v>0.60960272187082831</v>
      </c>
      <c r="F40" s="7">
        <v>19.135802469135804</v>
      </c>
      <c r="G40" s="7">
        <v>22.7</v>
      </c>
    </row>
    <row r="41" spans="1:7" x14ac:dyDescent="0.25">
      <c r="A41" s="7">
        <v>17</v>
      </c>
      <c r="B41" s="7">
        <v>29.110567694250541</v>
      </c>
      <c r="C41" s="7">
        <v>3.1602200715352566</v>
      </c>
      <c r="D41" s="7">
        <v>0.67254818738361033</v>
      </c>
      <c r="F41" s="7">
        <v>20.37037037037037</v>
      </c>
      <c r="G41" s="7">
        <v>22.854457687214321</v>
      </c>
    </row>
    <row r="42" spans="1:7" x14ac:dyDescent="0.25">
      <c r="A42" s="7">
        <v>18</v>
      </c>
      <c r="B42" s="7">
        <v>29.110567694250541</v>
      </c>
      <c r="C42" s="7">
        <v>1.1662489147460029</v>
      </c>
      <c r="D42" s="7">
        <v>0.24819745963751191</v>
      </c>
      <c r="F42" s="7">
        <v>21.604938271604937</v>
      </c>
      <c r="G42" s="7">
        <v>22.86</v>
      </c>
    </row>
    <row r="43" spans="1:7" x14ac:dyDescent="0.25">
      <c r="A43" s="7">
        <v>19</v>
      </c>
      <c r="B43" s="7">
        <v>29.110567694250541</v>
      </c>
      <c r="C43" s="7">
        <v>7.9250404998777668</v>
      </c>
      <c r="D43" s="7">
        <v>1.6865824222631294</v>
      </c>
      <c r="F43" s="7">
        <v>22.839506172839506</v>
      </c>
      <c r="G43" s="7">
        <v>23</v>
      </c>
    </row>
    <row r="44" spans="1:7" x14ac:dyDescent="0.25">
      <c r="A44" s="7">
        <v>20</v>
      </c>
      <c r="B44" s="7">
        <v>29.110567694250541</v>
      </c>
      <c r="C44" s="7">
        <v>9.4681908412997799</v>
      </c>
      <c r="D44" s="7">
        <v>2.0149908689823426</v>
      </c>
      <c r="F44" s="7">
        <v>24.074074074074073</v>
      </c>
      <c r="G44" s="7">
        <v>23.01</v>
      </c>
    </row>
    <row r="45" spans="1:7" x14ac:dyDescent="0.25">
      <c r="A45" s="7">
        <v>21</v>
      </c>
      <c r="B45" s="7">
        <v>29.110567694250541</v>
      </c>
      <c r="C45" s="7">
        <v>2.3359731862526019</v>
      </c>
      <c r="D45" s="7">
        <v>0.49713453387050827</v>
      </c>
      <c r="F45" s="7">
        <v>25.308641975308642</v>
      </c>
      <c r="G45" s="7">
        <v>23.140495867768596</v>
      </c>
    </row>
    <row r="46" spans="1:7" x14ac:dyDescent="0.25">
      <c r="A46" s="7">
        <v>22</v>
      </c>
      <c r="B46" s="7">
        <v>29.110567694250541</v>
      </c>
      <c r="C46" s="7">
        <v>6.1401934017276645</v>
      </c>
      <c r="D46" s="7">
        <v>1.30673682498022</v>
      </c>
      <c r="F46" s="7">
        <v>26.543209876543209</v>
      </c>
      <c r="G46" s="7">
        <v>23.34</v>
      </c>
    </row>
    <row r="47" spans="1:7" x14ac:dyDescent="0.25">
      <c r="A47" s="7">
        <v>23</v>
      </c>
      <c r="B47" s="7">
        <v>29.110567694250541</v>
      </c>
      <c r="C47" s="7">
        <v>5.0643223053222712</v>
      </c>
      <c r="D47" s="7">
        <v>1.0777732909962252</v>
      </c>
      <c r="F47" s="7">
        <v>27.777777777777779</v>
      </c>
      <c r="G47" s="7">
        <v>23.5</v>
      </c>
    </row>
    <row r="48" spans="1:7" x14ac:dyDescent="0.25">
      <c r="A48" s="7">
        <v>24</v>
      </c>
      <c r="B48" s="7">
        <v>29.110567694250541</v>
      </c>
      <c r="C48" s="7">
        <v>7.1017111819201091</v>
      </c>
      <c r="D48" s="7">
        <v>1.5113640425687045</v>
      </c>
      <c r="F48" s="7">
        <v>29.012345679012345</v>
      </c>
      <c r="G48" s="7">
        <v>23.62</v>
      </c>
    </row>
    <row r="49" spans="1:7" x14ac:dyDescent="0.25">
      <c r="A49" s="7">
        <v>25</v>
      </c>
      <c r="B49" s="7">
        <v>29.110567694250541</v>
      </c>
      <c r="C49" s="7">
        <v>7.6795985107356088</v>
      </c>
      <c r="D49" s="7">
        <v>1.6343482230083941</v>
      </c>
      <c r="F49" s="7">
        <v>30.246913580246911</v>
      </c>
      <c r="G49" s="7">
        <v>23.8</v>
      </c>
    </row>
    <row r="50" spans="1:7" x14ac:dyDescent="0.25">
      <c r="A50" s="7">
        <v>26</v>
      </c>
      <c r="B50" s="7">
        <v>29.110567694250541</v>
      </c>
      <c r="C50" s="7">
        <v>5.3116059225876384</v>
      </c>
      <c r="D50" s="7">
        <v>1.130399419809049</v>
      </c>
      <c r="F50" s="7">
        <v>31.481481481481481</v>
      </c>
      <c r="G50" s="7">
        <v>24.242424242424246</v>
      </c>
    </row>
    <row r="51" spans="1:7" x14ac:dyDescent="0.25">
      <c r="A51" s="7">
        <v>27</v>
      </c>
      <c r="B51" s="7">
        <v>29.110567694250541</v>
      </c>
      <c r="C51" s="7">
        <v>0.49619956683770283</v>
      </c>
      <c r="D51" s="7">
        <v>0.105599645500355</v>
      </c>
      <c r="F51" s="7">
        <v>32.716049382716051</v>
      </c>
      <c r="G51" s="7">
        <v>25.510204081632658</v>
      </c>
    </row>
    <row r="52" spans="1:7" x14ac:dyDescent="0.25">
      <c r="A52" s="7">
        <v>28</v>
      </c>
      <c r="B52" s="7">
        <v>29.110567694250541</v>
      </c>
      <c r="C52" s="7">
        <v>5.9821338352232729</v>
      </c>
      <c r="D52" s="7">
        <v>1.2730990806001188</v>
      </c>
      <c r="F52" s="7">
        <v>33.950617283950614</v>
      </c>
      <c r="G52" s="7">
        <v>25.7</v>
      </c>
    </row>
    <row r="53" spans="1:7" x14ac:dyDescent="0.25">
      <c r="A53" s="7">
        <v>29</v>
      </c>
      <c r="B53" s="7">
        <v>29.110567694250541</v>
      </c>
      <c r="C53" s="7">
        <v>-2.7612756144696711</v>
      </c>
      <c r="D53" s="7">
        <v>-0.58764607126742108</v>
      </c>
      <c r="F53" s="7">
        <v>35.185185185185183</v>
      </c>
      <c r="G53" s="7">
        <v>25.9</v>
      </c>
    </row>
    <row r="54" spans="1:7" x14ac:dyDescent="0.25">
      <c r="A54" s="7">
        <v>30</v>
      </c>
      <c r="B54" s="7">
        <v>29.110567694250541</v>
      </c>
      <c r="C54" s="7">
        <v>6.4773615461240652</v>
      </c>
      <c r="D54" s="7">
        <v>1.3784918987485895</v>
      </c>
      <c r="F54" s="7">
        <v>36.419753086419753</v>
      </c>
      <c r="G54" s="7">
        <v>26.34929207978087</v>
      </c>
    </row>
    <row r="55" spans="1:7" x14ac:dyDescent="0.25">
      <c r="A55" s="7">
        <v>31</v>
      </c>
      <c r="B55" s="7">
        <v>29.110567694250541</v>
      </c>
      <c r="C55" s="7">
        <v>-1.9105676942505418</v>
      </c>
      <c r="D55" s="7">
        <v>-0.40660106276005287</v>
      </c>
      <c r="F55" s="7">
        <v>37.654320987654323</v>
      </c>
      <c r="G55" s="7">
        <v>26.562499999999996</v>
      </c>
    </row>
    <row r="56" spans="1:7" x14ac:dyDescent="0.25">
      <c r="A56" s="7">
        <v>32</v>
      </c>
      <c r="B56" s="7">
        <v>29.110567694250541</v>
      </c>
      <c r="C56" s="7">
        <v>1.1894323057494596</v>
      </c>
      <c r="D56" s="7">
        <v>0.25313127666412349</v>
      </c>
      <c r="F56" s="7">
        <v>38.888888888888886</v>
      </c>
      <c r="G56" s="7">
        <v>26.6</v>
      </c>
    </row>
    <row r="57" spans="1:7" x14ac:dyDescent="0.25">
      <c r="A57" s="7">
        <v>33</v>
      </c>
      <c r="B57" s="7">
        <v>29.110567694250541</v>
      </c>
      <c r="C57" s="7">
        <v>-1.4105676942505418</v>
      </c>
      <c r="D57" s="7">
        <v>-0.30019262091744381</v>
      </c>
      <c r="F57" s="7">
        <v>40.123456790123456</v>
      </c>
      <c r="G57" s="7">
        <v>26.666666666666668</v>
      </c>
    </row>
    <row r="58" spans="1:7" x14ac:dyDescent="0.25">
      <c r="A58" s="7">
        <v>34</v>
      </c>
      <c r="B58" s="7">
        <v>29.110567694250541</v>
      </c>
      <c r="C58" s="7">
        <v>-3.4105676942505418</v>
      </c>
      <c r="D58" s="7">
        <v>-0.72582638828788004</v>
      </c>
      <c r="F58" s="7">
        <v>41.358024691358025</v>
      </c>
      <c r="G58" s="7">
        <v>26.672763298277697</v>
      </c>
    </row>
    <row r="59" spans="1:7" x14ac:dyDescent="0.25">
      <c r="A59" s="7">
        <v>35</v>
      </c>
      <c r="B59" s="7">
        <v>29.110567694250541</v>
      </c>
      <c r="C59" s="7">
        <v>0.28943230574945744</v>
      </c>
      <c r="D59" s="7">
        <v>6.1596081347426765E-2</v>
      </c>
      <c r="F59" s="7">
        <v>42.592592592592588</v>
      </c>
      <c r="G59" s="7">
        <v>26.84</v>
      </c>
    </row>
    <row r="60" spans="1:7" x14ac:dyDescent="0.25">
      <c r="A60" s="7">
        <v>36</v>
      </c>
      <c r="B60" s="7">
        <v>29.110567694250541</v>
      </c>
      <c r="C60" s="7">
        <v>-2.5105676942505397</v>
      </c>
      <c r="D60" s="7">
        <v>-0.53429119297118333</v>
      </c>
      <c r="F60" s="7">
        <v>43.827160493827158</v>
      </c>
      <c r="G60" s="7">
        <v>26.85</v>
      </c>
    </row>
    <row r="61" spans="1:7" x14ac:dyDescent="0.25">
      <c r="A61" s="7">
        <v>37</v>
      </c>
      <c r="B61" s="7">
        <v>29.110567694250541</v>
      </c>
      <c r="C61" s="7">
        <v>-2.0105676942505397</v>
      </c>
      <c r="D61" s="7">
        <v>-0.42788275112857421</v>
      </c>
      <c r="F61" s="7">
        <v>45.061728395061728</v>
      </c>
      <c r="G61" s="7">
        <v>27.1</v>
      </c>
    </row>
    <row r="62" spans="1:7" x14ac:dyDescent="0.25">
      <c r="A62" s="7">
        <v>38</v>
      </c>
      <c r="B62" s="7">
        <v>29.110567694250541</v>
      </c>
      <c r="C62" s="7">
        <v>-3.2105676942505426</v>
      </c>
      <c r="D62" s="7">
        <v>-0.68326301155083657</v>
      </c>
      <c r="F62" s="7">
        <v>46.296296296296298</v>
      </c>
      <c r="G62" s="7">
        <v>27.18</v>
      </c>
    </row>
    <row r="63" spans="1:7" x14ac:dyDescent="0.25">
      <c r="A63" s="7">
        <v>39</v>
      </c>
      <c r="B63" s="7">
        <v>26.549192032013739</v>
      </c>
      <c r="C63" s="7">
        <v>-5.2452434553378886</v>
      </c>
      <c r="D63" s="7">
        <v>-1.1162763663352948</v>
      </c>
      <c r="F63" s="7">
        <v>47.53086419753086</v>
      </c>
      <c r="G63" s="7">
        <v>27.2</v>
      </c>
    </row>
    <row r="64" spans="1:7" x14ac:dyDescent="0.25">
      <c r="A64" s="7">
        <v>40</v>
      </c>
      <c r="B64" s="7">
        <v>26.549192032013739</v>
      </c>
      <c r="C64" s="7">
        <v>-5.7191968389357086</v>
      </c>
      <c r="D64" s="7">
        <v>-1.2171416484446476</v>
      </c>
      <c r="F64" s="7">
        <v>48.76543209876543</v>
      </c>
      <c r="G64" s="7">
        <v>27.7</v>
      </c>
    </row>
    <row r="65" spans="1:7" x14ac:dyDescent="0.25">
      <c r="A65" s="7">
        <v>41</v>
      </c>
      <c r="B65" s="7">
        <v>26.549192032013739</v>
      </c>
      <c r="C65" s="7">
        <v>-5.592584536944706</v>
      </c>
      <c r="D65" s="7">
        <v>-1.1901964128987108</v>
      </c>
      <c r="F65" s="7">
        <v>50</v>
      </c>
      <c r="G65" s="7">
        <v>27.887617065556707</v>
      </c>
    </row>
    <row r="66" spans="1:7" x14ac:dyDescent="0.25">
      <c r="A66" s="7">
        <v>42</v>
      </c>
      <c r="B66" s="7">
        <v>26.549192032013739</v>
      </c>
      <c r="C66" s="7">
        <v>-2.3067677895894931</v>
      </c>
      <c r="D66" s="7">
        <v>-0.49091913236587481</v>
      </c>
      <c r="F66" s="7">
        <v>51.234567901234563</v>
      </c>
      <c r="G66" s="7">
        <v>27.915518824609737</v>
      </c>
    </row>
    <row r="67" spans="1:7" x14ac:dyDescent="0.25">
      <c r="A67" s="7">
        <v>43</v>
      </c>
      <c r="B67" s="7">
        <v>26.549192032013739</v>
      </c>
      <c r="C67" s="7">
        <v>-5.1892774716719821</v>
      </c>
      <c r="D67" s="7">
        <v>-1.1043658600991388</v>
      </c>
      <c r="F67" s="7">
        <v>52.469135802469133</v>
      </c>
      <c r="G67" s="7">
        <v>28.124999999999993</v>
      </c>
    </row>
    <row r="68" spans="1:7" x14ac:dyDescent="0.25">
      <c r="A68" s="7">
        <v>44</v>
      </c>
      <c r="B68" s="7">
        <v>26.549192032013739</v>
      </c>
      <c r="C68" s="7">
        <v>-5.4663787414082385</v>
      </c>
      <c r="D68" s="7">
        <v>-1.1633376887896258</v>
      </c>
      <c r="F68" s="7">
        <v>53.703703703703702</v>
      </c>
      <c r="G68" s="7">
        <v>28.444444444444443</v>
      </c>
    </row>
    <row r="69" spans="1:7" x14ac:dyDescent="0.25">
      <c r="A69" s="7">
        <v>45</v>
      </c>
      <c r="B69" s="7">
        <v>26.549192032013739</v>
      </c>
      <c r="C69" s="7">
        <v>-4.0495549293863604</v>
      </c>
      <c r="D69" s="7">
        <v>-0.86181366038411855</v>
      </c>
      <c r="F69" s="7">
        <v>54.938271604938272</v>
      </c>
      <c r="G69" s="7">
        <v>28.576675849403124</v>
      </c>
    </row>
    <row r="70" spans="1:7" x14ac:dyDescent="0.25">
      <c r="A70" s="7">
        <v>46</v>
      </c>
      <c r="B70" s="7">
        <v>26.549192032013739</v>
      </c>
      <c r="C70" s="7">
        <v>-5.0353335214898749</v>
      </c>
      <c r="D70" s="7">
        <v>-1.0716039883591904</v>
      </c>
      <c r="F70" s="7">
        <v>56.172839506172835</v>
      </c>
      <c r="G70" s="7">
        <v>28.67262607522348</v>
      </c>
    </row>
    <row r="71" spans="1:7" x14ac:dyDescent="0.25">
      <c r="A71" s="7">
        <v>47</v>
      </c>
      <c r="B71" s="7">
        <v>26.549192032013739</v>
      </c>
      <c r="C71" s="7">
        <v>-5.1816706644923727</v>
      </c>
      <c r="D71" s="7">
        <v>-1.1027470031003799</v>
      </c>
      <c r="F71" s="7">
        <v>57.407407407407405</v>
      </c>
      <c r="G71" s="7">
        <v>29.136316337148799</v>
      </c>
    </row>
    <row r="72" spans="1:7" x14ac:dyDescent="0.25">
      <c r="A72" s="7">
        <v>48</v>
      </c>
      <c r="B72" s="7">
        <v>26.549192032013739</v>
      </c>
      <c r="C72" s="7">
        <v>-3.4086961642451428</v>
      </c>
      <c r="D72" s="7">
        <v>-0.72542809510440764</v>
      </c>
      <c r="F72" s="7">
        <v>58.641975308641975</v>
      </c>
      <c r="G72" s="7">
        <v>29.154518950437321</v>
      </c>
    </row>
    <row r="73" spans="1:7" x14ac:dyDescent="0.25">
      <c r="A73" s="7">
        <v>49</v>
      </c>
      <c r="B73" s="7">
        <v>26.549192032013739</v>
      </c>
      <c r="C73" s="7">
        <v>-4.3269698097915175</v>
      </c>
      <c r="D73" s="7">
        <v>-0.92085223071985156</v>
      </c>
      <c r="F73" s="7">
        <v>59.876543209876537</v>
      </c>
      <c r="G73" s="7">
        <v>29.296874999999993</v>
      </c>
    </row>
    <row r="74" spans="1:7" x14ac:dyDescent="0.25">
      <c r="A74" s="7">
        <v>50</v>
      </c>
      <c r="B74" s="7">
        <v>26.549192032013739</v>
      </c>
      <c r="C74" s="7">
        <v>-5.7191920320137406</v>
      </c>
      <c r="D74" s="7">
        <v>-1.2171406254504944</v>
      </c>
      <c r="F74" s="7">
        <v>61.111111111111107</v>
      </c>
      <c r="G74" s="7">
        <v>29.384756657483933</v>
      </c>
    </row>
    <row r="75" spans="1:7" x14ac:dyDescent="0.25">
      <c r="A75" s="7">
        <v>51</v>
      </c>
      <c r="B75" s="7">
        <v>26.549192032013739</v>
      </c>
      <c r="C75" s="7">
        <v>-6.2891920320137373</v>
      </c>
      <c r="D75" s="7">
        <v>-1.338446249151068</v>
      </c>
      <c r="F75" s="7">
        <v>62.345679012345677</v>
      </c>
      <c r="G75" s="7">
        <v>29.4</v>
      </c>
    </row>
    <row r="76" spans="1:7" x14ac:dyDescent="0.25">
      <c r="A76" s="7">
        <v>52</v>
      </c>
      <c r="B76" s="7">
        <v>26.549192032013739</v>
      </c>
      <c r="C76" s="7">
        <v>-8.1791920320137379</v>
      </c>
      <c r="D76" s="7">
        <v>-1.7406701593161302</v>
      </c>
      <c r="F76" s="7">
        <v>63.580246913580247</v>
      </c>
      <c r="G76" s="7">
        <v>29.606767261088244</v>
      </c>
    </row>
    <row r="77" spans="1:7" x14ac:dyDescent="0.25">
      <c r="A77" s="7">
        <v>53</v>
      </c>
      <c r="B77" s="7">
        <v>26.549192032013739</v>
      </c>
      <c r="C77" s="7">
        <v>-2.9291920320137379</v>
      </c>
      <c r="D77" s="7">
        <v>-0.62338151996873525</v>
      </c>
      <c r="F77" s="7">
        <v>64.81481481481481</v>
      </c>
      <c r="G77" s="7">
        <v>29.666548000474663</v>
      </c>
    </row>
    <row r="78" spans="1:7" x14ac:dyDescent="0.25">
      <c r="A78" s="7">
        <v>54</v>
      </c>
      <c r="B78" s="7">
        <v>26.549192032013739</v>
      </c>
      <c r="C78" s="7">
        <v>5.4258228400862087</v>
      </c>
      <c r="D78" s="7">
        <v>1.1547067082552263</v>
      </c>
      <c r="F78" s="7">
        <v>66.049382716049379</v>
      </c>
      <c r="G78" s="7">
        <v>29.777777777777779</v>
      </c>
    </row>
    <row r="79" spans="1:7" x14ac:dyDescent="0.25">
      <c r="A79" s="7">
        <v>55</v>
      </c>
      <c r="B79" s="7">
        <v>26.549192032013739</v>
      </c>
      <c r="C79" s="7">
        <v>4.700807967986254</v>
      </c>
      <c r="D79" s="7">
        <v>1.000411302549477</v>
      </c>
      <c r="F79" s="7">
        <v>67.283950617283935</v>
      </c>
      <c r="G79" s="7">
        <v>30.276816608996544</v>
      </c>
    </row>
    <row r="80" spans="1:7" x14ac:dyDescent="0.25">
      <c r="A80" s="7">
        <v>56</v>
      </c>
      <c r="B80" s="7">
        <v>26.549192032013739</v>
      </c>
      <c r="C80" s="7">
        <v>0.11747463465292896</v>
      </c>
      <c r="D80" s="7">
        <v>2.5000585658895871E-2</v>
      </c>
      <c r="F80" s="7">
        <v>68.518518518518505</v>
      </c>
      <c r="G80" s="7">
        <v>30.3</v>
      </c>
    </row>
    <row r="81" spans="1:7" x14ac:dyDescent="0.25">
      <c r="A81" s="7">
        <v>57</v>
      </c>
      <c r="B81" s="7">
        <v>26.549192032013739</v>
      </c>
      <c r="C81" s="7">
        <v>0.12357126626395853</v>
      </c>
      <c r="D81" s="7">
        <v>2.6298051799331978E-2</v>
      </c>
      <c r="F81" s="7">
        <v>69.753086419753075</v>
      </c>
      <c r="G81" s="7">
        <v>30.48</v>
      </c>
    </row>
    <row r="82" spans="1:7" x14ac:dyDescent="0.25">
      <c r="A82" s="7">
        <v>58</v>
      </c>
      <c r="B82" s="7">
        <v>26.549192032013739</v>
      </c>
      <c r="C82" s="7">
        <v>2.1234340432097412</v>
      </c>
      <c r="D82" s="7">
        <v>0.45190261578699986</v>
      </c>
      <c r="F82" s="7">
        <v>70.987654320987644</v>
      </c>
      <c r="G82" s="7">
        <v>30.801248699271589</v>
      </c>
    </row>
    <row r="83" spans="1:7" x14ac:dyDescent="0.25">
      <c r="A83" s="7">
        <v>59</v>
      </c>
      <c r="B83" s="7">
        <v>26.549192032013739</v>
      </c>
      <c r="C83" s="7">
        <v>-1.038987950381081</v>
      </c>
      <c r="D83" s="7">
        <v>-0.22111417778659367</v>
      </c>
      <c r="F83" s="7">
        <v>72.222222222222214</v>
      </c>
      <c r="G83" s="7">
        <v>30.836530531750871</v>
      </c>
    </row>
    <row r="84" spans="1:7" x14ac:dyDescent="0.25">
      <c r="A84" s="7">
        <v>60</v>
      </c>
      <c r="B84" s="7">
        <v>26.549192032013739</v>
      </c>
      <c r="C84" s="7">
        <v>2.747682967986254</v>
      </c>
      <c r="D84" s="7">
        <v>0.58475332660178547</v>
      </c>
      <c r="F84" s="7">
        <v>73.456790123456784</v>
      </c>
      <c r="G84" s="7">
        <v>31.217481789802285</v>
      </c>
    </row>
    <row r="85" spans="1:7" x14ac:dyDescent="0.25">
      <c r="A85" s="7">
        <v>61</v>
      </c>
      <c r="B85" s="7">
        <v>26.549192032013739</v>
      </c>
      <c r="C85" s="7">
        <v>3.1173559684609238</v>
      </c>
      <c r="D85" s="7">
        <v>0.66342598254536878</v>
      </c>
      <c r="F85" s="7">
        <v>74.691358024691354</v>
      </c>
      <c r="G85" s="7">
        <v>31.231409875074366</v>
      </c>
    </row>
    <row r="86" spans="1:7" x14ac:dyDescent="0.25">
      <c r="A86" s="7">
        <v>62</v>
      </c>
      <c r="B86" s="7">
        <v>26.549192032013739</v>
      </c>
      <c r="C86" s="7">
        <v>1.575807967986254</v>
      </c>
      <c r="D86" s="7">
        <v>0.33535854103317048</v>
      </c>
      <c r="F86" s="7">
        <v>75.92592592592591</v>
      </c>
      <c r="G86" s="7">
        <v>31.249999999999993</v>
      </c>
    </row>
    <row r="87" spans="1:7" x14ac:dyDescent="0.25">
      <c r="A87" s="7">
        <v>63</v>
      </c>
      <c r="B87" s="7">
        <v>26.549192032013739</v>
      </c>
      <c r="C87" s="7">
        <v>4.700807967986254</v>
      </c>
      <c r="D87" s="7">
        <v>1.000411302549477</v>
      </c>
      <c r="F87" s="7">
        <v>77.160493827160479</v>
      </c>
      <c r="G87" s="7">
        <v>31.249999999999993</v>
      </c>
    </row>
    <row r="88" spans="1:7" x14ac:dyDescent="0.25">
      <c r="A88" s="7">
        <v>64</v>
      </c>
      <c r="B88" s="7">
        <v>26.549192032013739</v>
      </c>
      <c r="C88" s="7">
        <v>2.6053269184235823</v>
      </c>
      <c r="D88" s="7">
        <v>0.55445755576011924</v>
      </c>
      <c r="F88" s="7">
        <v>78.395061728395049</v>
      </c>
      <c r="G88" s="7">
        <v>31.446540880503143</v>
      </c>
    </row>
    <row r="89" spans="1:7" x14ac:dyDescent="0.25">
      <c r="A89" s="7">
        <v>65</v>
      </c>
      <c r="B89" s="7">
        <v>26.549192032013739</v>
      </c>
      <c r="C89" s="7">
        <v>4.2873384997371318</v>
      </c>
      <c r="D89" s="7">
        <v>0.91241801881771456</v>
      </c>
      <c r="F89" s="7">
        <v>79.629629629629619</v>
      </c>
      <c r="G89" s="7">
        <v>31.975014872099948</v>
      </c>
    </row>
    <row r="90" spans="1:7" x14ac:dyDescent="0.25">
      <c r="A90" s="7">
        <v>66</v>
      </c>
      <c r="B90" s="7">
        <v>26.549192032013739</v>
      </c>
      <c r="C90" s="7">
        <v>4.6682897577885463</v>
      </c>
      <c r="D90" s="7">
        <v>0.99349087839217998</v>
      </c>
      <c r="F90" s="7">
        <v>80.864197530864189</v>
      </c>
      <c r="G90" s="7">
        <v>31.975014872099948</v>
      </c>
    </row>
    <row r="91" spans="1:7" x14ac:dyDescent="0.25">
      <c r="A91" s="7">
        <v>67</v>
      </c>
      <c r="B91" s="7">
        <v>26.549192032013739</v>
      </c>
      <c r="C91" s="7">
        <v>4.2520566672578504</v>
      </c>
      <c r="D91" s="7">
        <v>0.90490944917877003</v>
      </c>
      <c r="F91" s="7">
        <v>82.098765432098759</v>
      </c>
      <c r="G91" s="7">
        <v>32.038959374599514</v>
      </c>
    </row>
    <row r="92" spans="1:7" x14ac:dyDescent="0.25">
      <c r="A92" s="7">
        <v>68</v>
      </c>
      <c r="B92" s="7">
        <v>26.549192032013739</v>
      </c>
      <c r="C92" s="7">
        <v>4.6822178430606272</v>
      </c>
      <c r="D92" s="7">
        <v>0.9964550100954862</v>
      </c>
      <c r="F92" s="7">
        <v>83.333333333333329</v>
      </c>
      <c r="G92" s="7">
        <v>32.049999999999997</v>
      </c>
    </row>
    <row r="93" spans="1:7" x14ac:dyDescent="0.25">
      <c r="A93" s="7">
        <v>69</v>
      </c>
      <c r="B93" s="7">
        <v>26.549192032013739</v>
      </c>
      <c r="C93" s="7">
        <v>3.2285857457640397</v>
      </c>
      <c r="D93" s="7">
        <v>0.68709755712401877</v>
      </c>
      <c r="F93" s="7">
        <v>84.567901234567884</v>
      </c>
      <c r="G93" s="7">
        <v>32.270787765785798</v>
      </c>
    </row>
    <row r="94" spans="1:7" x14ac:dyDescent="0.25">
      <c r="A94" s="7">
        <v>70</v>
      </c>
      <c r="B94" s="7">
        <v>26.549192032013739</v>
      </c>
      <c r="C94" s="7">
        <v>1.3384250335429684</v>
      </c>
      <c r="D94" s="7">
        <v>0.28483944468489802</v>
      </c>
      <c r="F94" s="7">
        <v>85.802469135802454</v>
      </c>
      <c r="G94" s="7">
        <v>33.18</v>
      </c>
    </row>
    <row r="95" spans="1:7" x14ac:dyDescent="0.25">
      <c r="A95" s="7">
        <v>71</v>
      </c>
      <c r="B95" s="7">
        <v>26.549192032013739</v>
      </c>
      <c r="C95" s="7">
        <v>1.3663267925959985</v>
      </c>
      <c r="D95" s="7">
        <v>0.29077741009589969</v>
      </c>
      <c r="F95" s="7">
        <v>87.037037037037024</v>
      </c>
      <c r="G95" s="7">
        <v>34.174889999572812</v>
      </c>
    </row>
    <row r="96" spans="1:7" x14ac:dyDescent="0.25">
      <c r="A96" s="7">
        <v>72</v>
      </c>
      <c r="B96" s="7">
        <v>26.549192032013739</v>
      </c>
      <c r="C96" s="7">
        <v>1.895252412430704</v>
      </c>
      <c r="D96" s="7">
        <v>0.40334171221039411</v>
      </c>
      <c r="F96" s="7">
        <v>88.271604938271594</v>
      </c>
      <c r="G96" s="7">
        <v>34.42217361683818</v>
      </c>
    </row>
    <row r="97" spans="1:7" x14ac:dyDescent="0.25">
      <c r="A97" s="7">
        <v>73</v>
      </c>
      <c r="B97" s="7">
        <v>26.549192032013739</v>
      </c>
      <c r="C97" s="7">
        <v>1.3307967986257552E-2</v>
      </c>
      <c r="D97" s="7">
        <v>2.8321602750179795E-3</v>
      </c>
      <c r="F97" s="7">
        <v>89.506172839506164</v>
      </c>
      <c r="G97" s="7">
        <v>34.529722800833198</v>
      </c>
    </row>
    <row r="98" spans="1:7" x14ac:dyDescent="0.25">
      <c r="A98" s="7">
        <v>74</v>
      </c>
      <c r="B98" s="7">
        <v>26.549192032013739</v>
      </c>
      <c r="C98" s="7">
        <v>2.5871243051350596</v>
      </c>
      <c r="D98" s="7">
        <v>0.55058373232512869</v>
      </c>
      <c r="F98" s="7">
        <v>90.740740740740733</v>
      </c>
      <c r="G98" s="7">
        <v>35.092701529473814</v>
      </c>
    </row>
    <row r="99" spans="1:7" x14ac:dyDescent="0.25">
      <c r="A99" s="7">
        <v>75</v>
      </c>
      <c r="B99" s="7">
        <v>26.549192032013739</v>
      </c>
      <c r="C99" s="7">
        <v>2.8355646254701945</v>
      </c>
      <c r="D99" s="7">
        <v>0.60345602708060941</v>
      </c>
      <c r="F99" s="7">
        <v>91.975308641975303</v>
      </c>
      <c r="G99" s="7">
        <v>35.250761095978206</v>
      </c>
    </row>
    <row r="100" spans="1:7" x14ac:dyDescent="0.25">
      <c r="A100" s="7">
        <v>76</v>
      </c>
      <c r="B100" s="7">
        <v>26.549192032013739</v>
      </c>
      <c r="C100" s="7">
        <v>6.6308079679862608</v>
      </c>
      <c r="D100" s="7">
        <v>1.4111478880619495</v>
      </c>
      <c r="F100" s="7">
        <v>93.209876543209859</v>
      </c>
      <c r="G100" s="7">
        <v>35.587929240374606</v>
      </c>
    </row>
    <row r="101" spans="1:7" x14ac:dyDescent="0.25">
      <c r="A101" s="7">
        <v>77</v>
      </c>
      <c r="B101" s="7">
        <v>26.549192032013739</v>
      </c>
      <c r="C101" s="7">
        <v>3.9308079679862615</v>
      </c>
      <c r="D101" s="7">
        <v>0.83654230211186065</v>
      </c>
      <c r="F101" s="7">
        <v>94.444444444444429</v>
      </c>
      <c r="G101" s="7">
        <v>36.21227887617065</v>
      </c>
    </row>
    <row r="102" spans="1:7" x14ac:dyDescent="0.25">
      <c r="A102" s="7">
        <v>78</v>
      </c>
      <c r="B102" s="7">
        <v>26.549192032013739</v>
      </c>
      <c r="C102" s="7">
        <v>0.30080796798626253</v>
      </c>
      <c r="D102" s="7">
        <v>6.4017014334519243E-2</v>
      </c>
      <c r="F102" s="7">
        <v>95.679012345678998</v>
      </c>
      <c r="G102" s="7">
        <v>36.51263742951032</v>
      </c>
    </row>
    <row r="103" spans="1:7" x14ac:dyDescent="0.25">
      <c r="A103" s="7">
        <v>79</v>
      </c>
      <c r="B103" s="7">
        <v>26.549192032013739</v>
      </c>
      <c r="C103" s="7">
        <v>0.29080796798626096</v>
      </c>
      <c r="D103" s="7">
        <v>6.1888845497666725E-2</v>
      </c>
      <c r="F103" s="7">
        <v>96.913580246913568</v>
      </c>
      <c r="G103" s="7">
        <v>36.79016620498615</v>
      </c>
    </row>
    <row r="104" spans="1:7" x14ac:dyDescent="0.25">
      <c r="A104" s="7">
        <v>80</v>
      </c>
      <c r="B104" s="7">
        <v>26.549192032013739</v>
      </c>
      <c r="C104" s="7">
        <v>5.5008079679862583</v>
      </c>
      <c r="D104" s="7">
        <v>1.1706648094976524</v>
      </c>
      <c r="F104" s="7">
        <v>98.148148148148138</v>
      </c>
      <c r="G104" s="7">
        <v>37.035608194128308</v>
      </c>
    </row>
    <row r="105" spans="1:7" ht="15.75" thickBot="1" x14ac:dyDescent="0.3">
      <c r="A105" s="8">
        <v>81</v>
      </c>
      <c r="B105" s="8">
        <v>26.549192032013739</v>
      </c>
      <c r="C105" s="8">
        <v>0.63080796798626082</v>
      </c>
      <c r="D105" s="8">
        <v>0.13424658595064085</v>
      </c>
      <c r="F105" s="8">
        <v>99.382716049382708</v>
      </c>
      <c r="G105" s="8">
        <v>38.578758535550321</v>
      </c>
    </row>
  </sheetData>
  <sortState ref="G25:G105">
    <sortCondition ref="G25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8F8B-2376-457E-8C3A-B5507BCBEF5C}">
  <dimension ref="A1:AJ85"/>
  <sheetViews>
    <sheetView topLeftCell="W1" workbookViewId="0">
      <selection activeCell="AL8" sqref="AL8"/>
    </sheetView>
  </sheetViews>
  <sheetFormatPr defaultRowHeight="15" x14ac:dyDescent="0.25"/>
  <cols>
    <col min="10" max="10" width="13.28515625" customWidth="1"/>
    <col min="11" max="11" width="9.140625" style="6"/>
    <col min="12" max="12" width="19.28515625" style="6" customWidth="1"/>
    <col min="13" max="13" width="14.42578125" style="6" customWidth="1"/>
    <col min="14" max="14" width="15" style="6" customWidth="1"/>
    <col min="15" max="15" width="14.28515625" customWidth="1"/>
    <col min="21" max="21" width="28.140625" customWidth="1"/>
    <col min="22" max="22" width="12.5703125" style="11" customWidth="1"/>
    <col min="23" max="23" width="13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56</v>
      </c>
      <c r="L1" s="6" t="s">
        <v>57</v>
      </c>
      <c r="M1" s="6" t="s">
        <v>58</v>
      </c>
      <c r="N1" s="6" t="s">
        <v>59</v>
      </c>
      <c r="O1" t="s">
        <v>4</v>
      </c>
      <c r="P1" s="6" t="s">
        <v>60</v>
      </c>
      <c r="Q1" s="6" t="s">
        <v>61</v>
      </c>
      <c r="R1" s="6" t="s">
        <v>62</v>
      </c>
      <c r="S1" s="6" t="s">
        <v>63</v>
      </c>
      <c r="T1" s="6" t="s">
        <v>64</v>
      </c>
      <c r="U1" s="6" t="s">
        <v>67</v>
      </c>
      <c r="V1" s="11" t="s">
        <v>68</v>
      </c>
      <c r="W1" t="s">
        <v>69</v>
      </c>
      <c r="X1" s="6" t="s">
        <v>70</v>
      </c>
      <c r="Y1" s="6" t="s">
        <v>71</v>
      </c>
      <c r="AA1" s="12">
        <f>SUM(W2:W82)</f>
        <v>-35.463904944685929</v>
      </c>
    </row>
    <row r="2" spans="1:36" x14ac:dyDescent="0.25">
      <c r="A2" s="6">
        <v>48</v>
      </c>
      <c r="B2" s="6">
        <v>23.5</v>
      </c>
      <c r="C2" s="6">
        <v>70</v>
      </c>
      <c r="D2" s="5">
        <v>2.7069999999999999</v>
      </c>
      <c r="E2" s="5">
        <v>0.46740866666666669</v>
      </c>
      <c r="F2" s="5">
        <v>8.8071000000000002</v>
      </c>
      <c r="G2" s="5">
        <v>9.7024000000000008</v>
      </c>
      <c r="H2" s="5">
        <v>7.9958500000000008</v>
      </c>
      <c r="I2" s="6">
        <v>417.11399999999998</v>
      </c>
      <c r="J2" s="6">
        <v>0</v>
      </c>
      <c r="K2" s="6">
        <f>LN(A2)</f>
        <v>3.8712010109078911</v>
      </c>
      <c r="L2" s="6">
        <f>LN(B2)</f>
        <v>3.1570004211501135</v>
      </c>
      <c r="M2" s="6">
        <f>LN(C2)</f>
        <v>4.2484952420493594</v>
      </c>
      <c r="N2" s="6">
        <f>LN(D2)</f>
        <v>0.99584101063216413</v>
      </c>
      <c r="O2" s="6">
        <f>E2</f>
        <v>0.46740866666666669</v>
      </c>
      <c r="P2" s="6">
        <f>LN(F2)</f>
        <v>2.1755582143631513</v>
      </c>
      <c r="Q2" s="6">
        <f>LN(G2)</f>
        <v>2.2723732775858063</v>
      </c>
      <c r="R2" s="6">
        <f>LN(H2)</f>
        <v>2.0789226570825043</v>
      </c>
      <c r="S2" s="6">
        <f>LN(I2)</f>
        <v>6.0333595657319083</v>
      </c>
      <c r="T2" s="12">
        <f>SUMPRODUCT($Z$5:$AH$5,K2:S2)+$AI$5</f>
        <v>-2.4972084149619338</v>
      </c>
      <c r="U2" s="6">
        <f>EXP(T2)</f>
        <v>8.2314466017759755E-2</v>
      </c>
      <c r="V2" s="11">
        <f>U2/(U2+1)</f>
        <v>7.6054112369601329E-2</v>
      </c>
      <c r="W2" s="11">
        <f>J2*LN(V2)+LN(1-V2)*(1-J2)</f>
        <v>-7.9101772225906558E-2</v>
      </c>
      <c r="X2">
        <f>IF(V2&gt;$Z$7,1,0)</f>
        <v>0</v>
      </c>
      <c r="Y2">
        <f>IF(AND(X2=1,J2=1),1,IF(AND(X2=1,J2=0),-1,IF(AND(X2=0,J2=0),2,IF(AND(X2=0,J2=1),-2,"error"))))</f>
        <v>2</v>
      </c>
    </row>
    <row r="3" spans="1:36" x14ac:dyDescent="0.25">
      <c r="A3" s="6">
        <v>68</v>
      </c>
      <c r="B3" s="6">
        <v>21.367521367521366</v>
      </c>
      <c r="C3" s="6">
        <v>77</v>
      </c>
      <c r="D3" s="5">
        <v>3.226</v>
      </c>
      <c r="E3" s="5">
        <v>0.61272493333333344</v>
      </c>
      <c r="F3" s="5">
        <v>9.8827000000000016</v>
      </c>
      <c r="G3" s="5">
        <v>7.1695599999999997</v>
      </c>
      <c r="H3" s="5">
        <v>12.766</v>
      </c>
      <c r="I3" s="6">
        <v>928.22</v>
      </c>
      <c r="J3" s="6">
        <v>0</v>
      </c>
      <c r="K3" s="6">
        <f t="shared" ref="K3:K66" si="0">LN(A3)</f>
        <v>4.219507705176107</v>
      </c>
      <c r="L3" s="6">
        <f t="shared" ref="L3:L66" si="1">LN(B3)</f>
        <v>3.0618720760585361</v>
      </c>
      <c r="M3" s="6">
        <f t="shared" ref="M3:M66" si="2">LN(C3)</f>
        <v>4.3438054218536841</v>
      </c>
      <c r="N3" s="6">
        <f t="shared" ref="N3:N66" si="3">LN(D3)</f>
        <v>1.1712429797030171</v>
      </c>
      <c r="O3" s="6">
        <f t="shared" ref="O3:O66" si="4">E3</f>
        <v>0.61272493333333344</v>
      </c>
      <c r="P3" s="6">
        <f t="shared" ref="P3:P66" si="5">LN(F3)</f>
        <v>2.2907857537780028</v>
      </c>
      <c r="Q3" s="6">
        <f t="shared" ref="Q3:Q66" si="6">LN(G3)</f>
        <v>1.9698442859223728</v>
      </c>
      <c r="R3" s="6">
        <f t="shared" ref="R3:R66" si="7">LN(H3)</f>
        <v>2.5467853868338657</v>
      </c>
      <c r="S3" s="6">
        <f t="shared" ref="S3:S66" si="8">LN(I3)</f>
        <v>6.8332687736553108</v>
      </c>
      <c r="T3" s="12">
        <f t="shared" ref="T3:T66" si="9">SUMPRODUCT($Z$5:$AH$5,K3:S3)+$AI$5</f>
        <v>-0.32912407137633792</v>
      </c>
      <c r="U3" s="6">
        <f t="shared" ref="U3:U66" si="10">EXP(T3)</f>
        <v>0.71955373518627319</v>
      </c>
      <c r="V3" s="11">
        <f t="shared" ref="V3:V66" si="11">U3/(U3+1)</f>
        <v>0.4184537653359966</v>
      </c>
      <c r="W3" s="11">
        <f t="shared" ref="W3:W66" si="12">J3*LN(V3)+LN(1-V3)*(1-J3)</f>
        <v>-0.54206480087370557</v>
      </c>
      <c r="X3">
        <f t="shared" ref="X3:X66" si="13">IF(V3&gt;$Z$7,1,0)</f>
        <v>0</v>
      </c>
      <c r="Y3">
        <f t="shared" ref="Y3:Y66" si="14">IF(AND(X3=1,J3=1),1,IF(AND(X3=1,J3=0),-1,IF(AND(X3=0,J3=0),2,IF(AND(X3=0,J3=1),-2,"error"))))</f>
        <v>2</v>
      </c>
      <c r="Z3" t="s">
        <v>65</v>
      </c>
    </row>
    <row r="4" spans="1:36" x14ac:dyDescent="0.25">
      <c r="A4" s="6">
        <v>86</v>
      </c>
      <c r="B4" s="6">
        <v>21.111111111111111</v>
      </c>
      <c r="C4" s="6">
        <v>92</v>
      </c>
      <c r="D4" s="5">
        <v>3.5489999999999999</v>
      </c>
      <c r="E4" s="5">
        <v>0.80538639999999995</v>
      </c>
      <c r="F4" s="5">
        <v>6.6993999999999998</v>
      </c>
      <c r="G4" s="5">
        <v>4.8192399999999997</v>
      </c>
      <c r="H4" s="5">
        <v>10.576349999999998</v>
      </c>
      <c r="I4" s="6">
        <v>773.92</v>
      </c>
      <c r="J4" s="6">
        <v>0</v>
      </c>
      <c r="K4" s="6">
        <f t="shared" si="0"/>
        <v>4.4543472962535073</v>
      </c>
      <c r="L4" s="6">
        <f t="shared" si="1"/>
        <v>3.0497994948242666</v>
      </c>
      <c r="M4" s="6">
        <f t="shared" si="2"/>
        <v>4.5217885770490405</v>
      </c>
      <c r="N4" s="6">
        <f t="shared" si="3"/>
        <v>1.2666658736643595</v>
      </c>
      <c r="O4" s="6">
        <f t="shared" si="4"/>
        <v>0.80538639999999995</v>
      </c>
      <c r="P4" s="6">
        <f t="shared" si="5"/>
        <v>1.9020179701480733</v>
      </c>
      <c r="Q4" s="6">
        <f t="shared" si="6"/>
        <v>1.5726162392817389</v>
      </c>
      <c r="R4" s="6">
        <f t="shared" si="7"/>
        <v>2.3586203763590197</v>
      </c>
      <c r="S4" s="6">
        <f t="shared" si="8"/>
        <v>6.6514685090746726</v>
      </c>
      <c r="T4" s="12">
        <f t="shared" si="9"/>
        <v>9.2287723457758375E-2</v>
      </c>
      <c r="U4" s="6">
        <f t="shared" si="10"/>
        <v>1.0966803173439081</v>
      </c>
      <c r="V4" s="11">
        <f t="shared" si="11"/>
        <v>0.52305556945046905</v>
      </c>
      <c r="W4" s="11">
        <f t="shared" si="12"/>
        <v>-0.74035529267991707</v>
      </c>
      <c r="X4">
        <f t="shared" si="13"/>
        <v>0</v>
      </c>
      <c r="Y4">
        <f t="shared" si="14"/>
        <v>2</v>
      </c>
      <c r="Z4" t="s">
        <v>66</v>
      </c>
      <c r="AA4" t="s">
        <v>1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</row>
    <row r="5" spans="1:36" x14ac:dyDescent="0.25">
      <c r="A5" s="6">
        <v>49</v>
      </c>
      <c r="B5" s="6">
        <v>22.854457687214321</v>
      </c>
      <c r="C5" s="6">
        <v>92</v>
      </c>
      <c r="D5" s="5">
        <v>3.226</v>
      </c>
      <c r="E5" s="5">
        <v>0.7320869333333333</v>
      </c>
      <c r="F5" s="5">
        <v>6.8316999999999988</v>
      </c>
      <c r="G5" s="5">
        <v>13.67975</v>
      </c>
      <c r="H5" s="5">
        <v>10.317600000000001</v>
      </c>
      <c r="I5" s="6">
        <v>530.41</v>
      </c>
      <c r="J5" s="6">
        <v>0</v>
      </c>
      <c r="K5" s="6">
        <f t="shared" si="0"/>
        <v>3.8918202981106265</v>
      </c>
      <c r="L5" s="6">
        <f t="shared" si="1"/>
        <v>3.129146183093273</v>
      </c>
      <c r="M5" s="6">
        <f t="shared" si="2"/>
        <v>4.5217885770490405</v>
      </c>
      <c r="N5" s="6">
        <f t="shared" si="3"/>
        <v>1.1712429797030171</v>
      </c>
      <c r="O5" s="6">
        <f t="shared" si="4"/>
        <v>0.7320869333333333</v>
      </c>
      <c r="P5" s="6">
        <f t="shared" si="5"/>
        <v>1.9215735445151263</v>
      </c>
      <c r="Q5" s="6">
        <f t="shared" si="6"/>
        <v>2.615916637173616</v>
      </c>
      <c r="R5" s="6">
        <f t="shared" si="7"/>
        <v>2.3338511748680446</v>
      </c>
      <c r="S5" s="6">
        <f t="shared" si="8"/>
        <v>6.2736502923892479</v>
      </c>
      <c r="T5" s="12">
        <f t="shared" si="9"/>
        <v>0.83666986539442334</v>
      </c>
      <c r="U5" s="6">
        <f t="shared" si="10"/>
        <v>2.308665992726108</v>
      </c>
      <c r="V5" s="11">
        <f t="shared" si="11"/>
        <v>0.69776338796408088</v>
      </c>
      <c r="W5" s="11">
        <f t="shared" si="12"/>
        <v>-1.1965450848076491</v>
      </c>
      <c r="X5">
        <f t="shared" si="13"/>
        <v>0</v>
      </c>
      <c r="Y5">
        <f t="shared" si="14"/>
        <v>2</v>
      </c>
      <c r="Z5">
        <v>-0.92142456019771601</v>
      </c>
      <c r="AA5">
        <v>-7.6921548654917116</v>
      </c>
      <c r="AB5">
        <v>7.5906821356280956</v>
      </c>
      <c r="AC5">
        <v>0.81176289514941369</v>
      </c>
      <c r="AD5">
        <v>6.3290899436430998E-3</v>
      </c>
      <c r="AE5">
        <v>0.10161393473311248</v>
      </c>
      <c r="AF5">
        <v>1.0160794454908124</v>
      </c>
      <c r="AG5">
        <v>2.1024624766899973</v>
      </c>
      <c r="AH5">
        <v>0.25318854360446569</v>
      </c>
      <c r="AI5">
        <v>-16.134787776842316</v>
      </c>
    </row>
    <row r="6" spans="1:36" x14ac:dyDescent="0.25">
      <c r="A6" s="6">
        <v>89</v>
      </c>
      <c r="B6" s="6">
        <v>22.7</v>
      </c>
      <c r="C6" s="6">
        <v>77</v>
      </c>
      <c r="D6" s="5">
        <v>4.6900000000000004</v>
      </c>
      <c r="E6" s="5">
        <v>0.8907873333333336</v>
      </c>
      <c r="F6" s="5">
        <v>6.9640000000000004</v>
      </c>
      <c r="G6" s="5">
        <v>5.5898649999999996</v>
      </c>
      <c r="H6" s="5">
        <v>12.9361</v>
      </c>
      <c r="I6" s="6">
        <v>1256.0830000000001</v>
      </c>
      <c r="J6" s="6">
        <v>0</v>
      </c>
      <c r="K6" s="6">
        <f t="shared" si="0"/>
        <v>4.4886363697321396</v>
      </c>
      <c r="L6" s="6">
        <f t="shared" si="1"/>
        <v>3.122364924487357</v>
      </c>
      <c r="M6" s="6">
        <f t="shared" si="2"/>
        <v>4.3438054218536841</v>
      </c>
      <c r="N6" s="6">
        <f t="shared" si="3"/>
        <v>1.545432582458188</v>
      </c>
      <c r="O6" s="6">
        <f t="shared" si="4"/>
        <v>0.8907873333333336</v>
      </c>
      <c r="P6" s="6">
        <f t="shared" si="5"/>
        <v>1.9407540219059427</v>
      </c>
      <c r="Q6" s="6">
        <f t="shared" si="6"/>
        <v>1.720955136607049</v>
      </c>
      <c r="R6" s="6">
        <f t="shared" si="7"/>
        <v>2.5600218526098</v>
      </c>
      <c r="S6" s="6">
        <f t="shared" si="8"/>
        <v>7.1357534276473196</v>
      </c>
      <c r="T6" s="12">
        <f t="shared" si="9"/>
        <v>-0.92095750267091958</v>
      </c>
      <c r="U6" s="6">
        <f t="shared" si="10"/>
        <v>0.39813764066336377</v>
      </c>
      <c r="V6" s="11">
        <f t="shared" si="11"/>
        <v>0.28476283670788122</v>
      </c>
      <c r="W6" s="11">
        <f t="shared" si="12"/>
        <v>-0.33514109437533407</v>
      </c>
      <c r="X6">
        <f t="shared" si="13"/>
        <v>0</v>
      </c>
      <c r="Y6">
        <f t="shared" si="14"/>
        <v>2</v>
      </c>
    </row>
    <row r="7" spans="1:36" x14ac:dyDescent="0.25">
      <c r="A7" s="6">
        <v>76</v>
      </c>
      <c r="B7" s="6">
        <v>23.8</v>
      </c>
      <c r="C7" s="6">
        <v>118</v>
      </c>
      <c r="D7" s="5">
        <v>6.47</v>
      </c>
      <c r="E7" s="5">
        <v>1.8832013333333335</v>
      </c>
      <c r="F7" s="5">
        <v>4.3109999999999999</v>
      </c>
      <c r="G7" s="5">
        <v>13.251320000000002</v>
      </c>
      <c r="H7" s="5">
        <v>5.1042000000000005</v>
      </c>
      <c r="I7" s="6">
        <v>280.69400000000002</v>
      </c>
      <c r="J7" s="6">
        <v>0</v>
      </c>
      <c r="K7" s="6">
        <f t="shared" si="0"/>
        <v>4.3307333402863311</v>
      </c>
      <c r="L7" s="6">
        <f t="shared" si="1"/>
        <v>3.1696855806774291</v>
      </c>
      <c r="M7" s="6">
        <f t="shared" si="2"/>
        <v>4.7706846244656651</v>
      </c>
      <c r="N7" s="6">
        <f t="shared" si="3"/>
        <v>1.8671761085128091</v>
      </c>
      <c r="O7" s="6">
        <f t="shared" si="4"/>
        <v>1.8832013333333335</v>
      </c>
      <c r="P7" s="6">
        <f t="shared" si="5"/>
        <v>1.4611698957649975</v>
      </c>
      <c r="Q7" s="6">
        <f t="shared" si="6"/>
        <v>2.5840971701117348</v>
      </c>
      <c r="R7" s="6">
        <f t="shared" si="7"/>
        <v>1.6300637302277567</v>
      </c>
      <c r="S7" s="6">
        <f t="shared" si="8"/>
        <v>5.6372651080057912</v>
      </c>
      <c r="T7" s="12">
        <f t="shared" si="9"/>
        <v>0.86199159828114347</v>
      </c>
      <c r="U7" s="6">
        <f t="shared" si="10"/>
        <v>2.3678718502899034</v>
      </c>
      <c r="V7" s="11">
        <f t="shared" si="11"/>
        <v>0.70307658828707487</v>
      </c>
      <c r="W7" s="11">
        <f t="shared" si="12"/>
        <v>-1.2142810464548561</v>
      </c>
      <c r="X7">
        <f t="shared" si="13"/>
        <v>1</v>
      </c>
      <c r="Y7">
        <f t="shared" si="14"/>
        <v>-1</v>
      </c>
      <c r="Z7">
        <v>0.7</v>
      </c>
    </row>
    <row r="8" spans="1:36" x14ac:dyDescent="0.25">
      <c r="A8" s="6">
        <v>75</v>
      </c>
      <c r="B8" s="6">
        <v>23</v>
      </c>
      <c r="C8" s="6">
        <v>83</v>
      </c>
      <c r="D8" s="5">
        <v>4.952</v>
      </c>
      <c r="E8" s="5">
        <v>1.0138394666666668</v>
      </c>
      <c r="F8" s="5">
        <v>17.126999999999999</v>
      </c>
      <c r="G8" s="5">
        <v>11.578989999999999</v>
      </c>
      <c r="H8" s="5">
        <v>7.0913000000000004</v>
      </c>
      <c r="I8" s="6">
        <v>318.30200000000002</v>
      </c>
      <c r="J8" s="6">
        <v>0</v>
      </c>
      <c r="K8" s="6">
        <f t="shared" si="0"/>
        <v>4.3174881135363101</v>
      </c>
      <c r="L8" s="6">
        <f t="shared" si="1"/>
        <v>3.1354942159291497</v>
      </c>
      <c r="M8" s="6">
        <f t="shared" si="2"/>
        <v>4.4188406077965983</v>
      </c>
      <c r="N8" s="6">
        <f t="shared" si="3"/>
        <v>1.5997915353822949</v>
      </c>
      <c r="O8" s="6">
        <f t="shared" si="4"/>
        <v>1.0138394666666668</v>
      </c>
      <c r="P8" s="6">
        <f t="shared" si="5"/>
        <v>2.8406561656502318</v>
      </c>
      <c r="Q8" s="6">
        <f t="shared" si="6"/>
        <v>2.449192248997325</v>
      </c>
      <c r="R8" s="6">
        <f t="shared" si="7"/>
        <v>1.9588686805768458</v>
      </c>
      <c r="S8" s="6">
        <f t="shared" si="8"/>
        <v>5.7630006176487658</v>
      </c>
      <c r="T8" s="12">
        <f t="shared" si="9"/>
        <v>-1.0298541171094815</v>
      </c>
      <c r="U8" s="6">
        <f t="shared" si="10"/>
        <v>0.35705904557555368</v>
      </c>
      <c r="V8" s="11">
        <f t="shared" si="11"/>
        <v>0.26311238758525679</v>
      </c>
      <c r="W8" s="11">
        <f t="shared" si="12"/>
        <v>-0.30531989175251101</v>
      </c>
      <c r="X8">
        <f t="shared" si="13"/>
        <v>0</v>
      </c>
      <c r="Y8">
        <f t="shared" si="14"/>
        <v>2</v>
      </c>
      <c r="Z8">
        <v>1</v>
      </c>
      <c r="AA8" t="s">
        <v>72</v>
      </c>
      <c r="AB8">
        <f>COUNTIF($Y$2:$Y$82,$Z8)</f>
        <v>28</v>
      </c>
      <c r="AC8" s="13">
        <f>AB8/$AB$12</f>
        <v>0.34567901234567899</v>
      </c>
    </row>
    <row r="9" spans="1:36" x14ac:dyDescent="0.25">
      <c r="A9" s="6">
        <v>29</v>
      </c>
      <c r="B9" s="6">
        <v>23.01</v>
      </c>
      <c r="C9" s="6">
        <v>82</v>
      </c>
      <c r="D9" s="5">
        <v>5.6630000000000003</v>
      </c>
      <c r="E9" s="5">
        <v>1.1454361333333334</v>
      </c>
      <c r="F9" s="5">
        <v>35.590000000000003</v>
      </c>
      <c r="G9" s="5">
        <v>26.72</v>
      </c>
      <c r="H9" s="5">
        <v>4.58</v>
      </c>
      <c r="I9" s="6">
        <v>174.8</v>
      </c>
      <c r="J9" s="6">
        <v>0</v>
      </c>
      <c r="K9" s="6">
        <f t="shared" si="0"/>
        <v>3.3672958299864741</v>
      </c>
      <c r="L9" s="6">
        <f t="shared" si="1"/>
        <v>3.1359289040472746</v>
      </c>
      <c r="M9" s="6">
        <f t="shared" si="2"/>
        <v>4.4067192472642533</v>
      </c>
      <c r="N9" s="6">
        <f t="shared" si="3"/>
        <v>1.7339537871316679</v>
      </c>
      <c r="O9" s="6">
        <f t="shared" si="4"/>
        <v>1.1454361333333334</v>
      </c>
      <c r="P9" s="6">
        <f t="shared" si="5"/>
        <v>3.5720646995221013</v>
      </c>
      <c r="Q9" s="6">
        <f t="shared" si="6"/>
        <v>3.2854123486684448</v>
      </c>
      <c r="R9" s="6">
        <f t="shared" si="7"/>
        <v>1.5216989981260935</v>
      </c>
      <c r="S9" s="6">
        <f t="shared" si="8"/>
        <v>5.1636424632214348</v>
      </c>
      <c r="T9" s="12">
        <f t="shared" si="9"/>
        <v>-0.28683198558194434</v>
      </c>
      <c r="U9" s="6">
        <f t="shared" si="10"/>
        <v>0.75063783622206526</v>
      </c>
      <c r="V9" s="11">
        <f t="shared" si="11"/>
        <v>0.42877962574027689</v>
      </c>
      <c r="W9" s="11">
        <f t="shared" si="12"/>
        <v>-0.55998019937068977</v>
      </c>
      <c r="X9">
        <f t="shared" si="13"/>
        <v>0</v>
      </c>
      <c r="Y9">
        <f t="shared" si="14"/>
        <v>2</v>
      </c>
      <c r="Z9">
        <v>-1</v>
      </c>
      <c r="AA9" t="s">
        <v>73</v>
      </c>
      <c r="AB9">
        <f t="shared" ref="AB9:AB11" si="15">COUNTIF($Y$2:$Y$82,$Z9)</f>
        <v>2</v>
      </c>
      <c r="AC9" s="13">
        <f t="shared" ref="AC9:AC11" si="16">AB9/$AB$12</f>
        <v>2.4691358024691357E-2</v>
      </c>
      <c r="AD9" t="s">
        <v>76</v>
      </c>
    </row>
    <row r="10" spans="1:36" x14ac:dyDescent="0.25">
      <c r="A10" s="6">
        <v>25</v>
      </c>
      <c r="B10" s="6">
        <v>22.86</v>
      </c>
      <c r="C10" s="6">
        <v>82</v>
      </c>
      <c r="D10" s="5">
        <v>4.09</v>
      </c>
      <c r="E10" s="5">
        <v>0.8272706666666666</v>
      </c>
      <c r="F10" s="5">
        <v>20.45</v>
      </c>
      <c r="G10" s="5">
        <v>23.67</v>
      </c>
      <c r="H10" s="5">
        <v>5.14</v>
      </c>
      <c r="I10" s="6">
        <v>313.73</v>
      </c>
      <c r="J10" s="6">
        <v>0</v>
      </c>
      <c r="K10" s="6">
        <f t="shared" si="0"/>
        <v>3.2188758248682006</v>
      </c>
      <c r="L10" s="6">
        <f t="shared" si="1"/>
        <v>3.1293886583666644</v>
      </c>
      <c r="M10" s="6">
        <f t="shared" si="2"/>
        <v>4.4067192472642533</v>
      </c>
      <c r="N10" s="6">
        <f t="shared" si="3"/>
        <v>1.4085449700547104</v>
      </c>
      <c r="O10" s="6">
        <f t="shared" si="4"/>
        <v>0.8272706666666666</v>
      </c>
      <c r="P10" s="6">
        <f t="shared" si="5"/>
        <v>3.0179828824888109</v>
      </c>
      <c r="Q10" s="6">
        <f t="shared" si="6"/>
        <v>3.1642084235258925</v>
      </c>
      <c r="R10" s="6">
        <f t="shared" si="7"/>
        <v>1.6370530794670737</v>
      </c>
      <c r="S10" s="6">
        <f t="shared" si="8"/>
        <v>5.7485327433942732</v>
      </c>
      <c r="T10" s="12">
        <f t="shared" si="9"/>
        <v>-0.15477417120586523</v>
      </c>
      <c r="U10" s="6">
        <f t="shared" si="10"/>
        <v>0.85660860253007387</v>
      </c>
      <c r="V10" s="11">
        <f t="shared" si="11"/>
        <v>0.46138351473904599</v>
      </c>
      <c r="W10" s="11">
        <f t="shared" si="12"/>
        <v>-0.61875149145894237</v>
      </c>
      <c r="X10">
        <f t="shared" si="13"/>
        <v>0</v>
      </c>
      <c r="Y10">
        <f t="shared" si="14"/>
        <v>2</v>
      </c>
      <c r="Z10">
        <v>2</v>
      </c>
      <c r="AA10" t="s">
        <v>74</v>
      </c>
      <c r="AB10">
        <f t="shared" si="15"/>
        <v>36</v>
      </c>
      <c r="AC10" s="13">
        <f t="shared" si="16"/>
        <v>0.44444444444444442</v>
      </c>
    </row>
    <row r="11" spans="1:36" x14ac:dyDescent="0.25">
      <c r="A11" s="6">
        <v>38</v>
      </c>
      <c r="B11" s="6">
        <v>23.34</v>
      </c>
      <c r="C11" s="6">
        <v>75</v>
      </c>
      <c r="D11" s="5">
        <v>5.782</v>
      </c>
      <c r="E11" s="5">
        <v>1.0696699999999999</v>
      </c>
      <c r="F11" s="5">
        <v>15.26</v>
      </c>
      <c r="G11" s="5">
        <v>17.95</v>
      </c>
      <c r="H11" s="5">
        <v>9.35</v>
      </c>
      <c r="I11" s="6">
        <v>165.02</v>
      </c>
      <c r="J11" s="6">
        <v>0</v>
      </c>
      <c r="K11" s="6">
        <f t="shared" si="0"/>
        <v>3.6375861597263857</v>
      </c>
      <c r="L11" s="6">
        <f t="shared" si="1"/>
        <v>3.1501686268584099</v>
      </c>
      <c r="M11" s="6">
        <f t="shared" si="2"/>
        <v>4.3174881135363101</v>
      </c>
      <c r="N11" s="6">
        <f t="shared" si="3"/>
        <v>1.7547496435941543</v>
      </c>
      <c r="O11" s="6">
        <f t="shared" si="4"/>
        <v>1.0696699999999999</v>
      </c>
      <c r="P11" s="6">
        <f t="shared" si="5"/>
        <v>2.7252350258563109</v>
      </c>
      <c r="Q11" s="6">
        <f t="shared" si="6"/>
        <v>2.8875901149342877</v>
      </c>
      <c r="R11" s="6">
        <f t="shared" si="7"/>
        <v>2.2353763433005955</v>
      </c>
      <c r="S11" s="6">
        <f t="shared" si="8"/>
        <v>5.1060666786761972</v>
      </c>
      <c r="T11" s="12">
        <f t="shared" si="9"/>
        <v>-0.31070806583637989</v>
      </c>
      <c r="U11" s="6">
        <f t="shared" si="10"/>
        <v>0.73292781130786955</v>
      </c>
      <c r="V11" s="11">
        <f t="shared" si="11"/>
        <v>0.42294191744474152</v>
      </c>
      <c r="W11" s="11">
        <f t="shared" si="12"/>
        <v>-0.54981235453283761</v>
      </c>
      <c r="X11">
        <f t="shared" si="13"/>
        <v>0</v>
      </c>
      <c r="Y11">
        <f t="shared" si="14"/>
        <v>2</v>
      </c>
      <c r="Z11">
        <v>-2</v>
      </c>
      <c r="AA11" t="s">
        <v>75</v>
      </c>
      <c r="AB11">
        <f t="shared" si="15"/>
        <v>15</v>
      </c>
      <c r="AC11" s="13">
        <f t="shared" si="16"/>
        <v>0.18518518518518517</v>
      </c>
      <c r="AD11" t="s">
        <v>77</v>
      </c>
    </row>
    <row r="12" spans="1:36" x14ac:dyDescent="0.25">
      <c r="A12" s="6">
        <v>47</v>
      </c>
      <c r="B12" s="6">
        <v>22.03</v>
      </c>
      <c r="C12" s="6">
        <v>84</v>
      </c>
      <c r="D12" s="5">
        <v>2.8690000000000002</v>
      </c>
      <c r="E12" s="5">
        <v>0.59</v>
      </c>
      <c r="F12" s="5">
        <v>26.65</v>
      </c>
      <c r="G12" s="5">
        <v>38.04</v>
      </c>
      <c r="H12" s="5">
        <v>3.32</v>
      </c>
      <c r="I12" s="6">
        <v>191.72</v>
      </c>
      <c r="J12" s="6">
        <v>0</v>
      </c>
      <c r="K12" s="6">
        <f t="shared" si="0"/>
        <v>3.8501476017100584</v>
      </c>
      <c r="L12" s="6">
        <f t="shared" si="1"/>
        <v>3.092405160814252</v>
      </c>
      <c r="M12" s="6">
        <f t="shared" si="2"/>
        <v>4.4308167988433134</v>
      </c>
      <c r="N12" s="6">
        <f t="shared" si="3"/>
        <v>1.0539635369992277</v>
      </c>
      <c r="O12" s="6">
        <f t="shared" si="4"/>
        <v>0.59</v>
      </c>
      <c r="P12" s="6">
        <f t="shared" si="5"/>
        <v>3.2827891506118534</v>
      </c>
      <c r="Q12" s="6">
        <f t="shared" si="6"/>
        <v>3.6386382376771897</v>
      </c>
      <c r="R12" s="6">
        <f t="shared" si="7"/>
        <v>1.199964782928397</v>
      </c>
      <c r="S12" s="6">
        <f t="shared" si="8"/>
        <v>5.2560359742914304</v>
      </c>
      <c r="T12" s="12">
        <f t="shared" si="9"/>
        <v>-1.0930714965158721</v>
      </c>
      <c r="U12" s="6">
        <f t="shared" si="10"/>
        <v>0.3351853902437083</v>
      </c>
      <c r="V12" s="11">
        <f t="shared" si="11"/>
        <v>0.25104033693967226</v>
      </c>
      <c r="W12" s="11">
        <f t="shared" si="12"/>
        <v>-0.28907015130720326</v>
      </c>
      <c r="X12">
        <f t="shared" si="13"/>
        <v>0</v>
      </c>
      <c r="Y12">
        <f t="shared" si="14"/>
        <v>2</v>
      </c>
      <c r="AB12">
        <f>SUM(AB8:AB11)</f>
        <v>81</v>
      </c>
    </row>
    <row r="13" spans="1:36" x14ac:dyDescent="0.25">
      <c r="A13" s="6">
        <v>61</v>
      </c>
      <c r="B13" s="6">
        <v>32.038959374599514</v>
      </c>
      <c r="C13" s="6">
        <v>85</v>
      </c>
      <c r="D13" s="5">
        <v>18.077000000000002</v>
      </c>
      <c r="E13" s="5">
        <v>3.7901443333333336</v>
      </c>
      <c r="F13" s="5">
        <v>30.772899999999996</v>
      </c>
      <c r="G13" s="5">
        <v>7.7802550000000004</v>
      </c>
      <c r="H13" s="5">
        <v>13.683920000000001</v>
      </c>
      <c r="I13" s="6">
        <v>444.39499999999998</v>
      </c>
      <c r="J13" s="6">
        <v>0</v>
      </c>
      <c r="K13" s="6">
        <f t="shared" si="0"/>
        <v>4.1108738641733114</v>
      </c>
      <c r="L13" s="6">
        <f t="shared" si="1"/>
        <v>3.4669526427276223</v>
      </c>
      <c r="M13" s="6">
        <f t="shared" si="2"/>
        <v>4.4426512564903167</v>
      </c>
      <c r="N13" s="6">
        <f t="shared" si="3"/>
        <v>2.8946404119927176</v>
      </c>
      <c r="O13" s="6">
        <f t="shared" si="4"/>
        <v>3.7901443333333336</v>
      </c>
      <c r="P13" s="6">
        <f t="shared" si="5"/>
        <v>3.4266344325367291</v>
      </c>
      <c r="Q13" s="6">
        <f t="shared" si="6"/>
        <v>2.0515891140027818</v>
      </c>
      <c r="R13" s="6">
        <f t="shared" si="7"/>
        <v>2.6162214208544805</v>
      </c>
      <c r="S13" s="6">
        <f t="shared" si="8"/>
        <v>6.0967138065770676</v>
      </c>
      <c r="T13" s="12">
        <f t="shared" si="9"/>
        <v>-1.0175843908130293</v>
      </c>
      <c r="U13" s="6">
        <f t="shared" si="10"/>
        <v>0.36146704953695591</v>
      </c>
      <c r="V13" s="11">
        <f t="shared" si="11"/>
        <v>0.2654981989170383</v>
      </c>
      <c r="W13" s="11">
        <f t="shared" si="12"/>
        <v>-0.30856283125009276</v>
      </c>
      <c r="X13">
        <f t="shared" si="13"/>
        <v>0</v>
      </c>
      <c r="Y13">
        <f t="shared" si="14"/>
        <v>2</v>
      </c>
    </row>
    <row r="14" spans="1:36" x14ac:dyDescent="0.25">
      <c r="A14" s="6">
        <v>64</v>
      </c>
      <c r="B14" s="6">
        <v>34.529722800833198</v>
      </c>
      <c r="C14" s="6">
        <v>95</v>
      </c>
      <c r="D14" s="5">
        <v>4.4269999999999996</v>
      </c>
      <c r="E14" s="5">
        <v>1.0373936666666665</v>
      </c>
      <c r="F14" s="5">
        <v>21.2117</v>
      </c>
      <c r="G14" s="5">
        <v>5.4626199999999994</v>
      </c>
      <c r="H14" s="5">
        <v>6.7018800000000001</v>
      </c>
      <c r="I14" s="6">
        <v>252.44900000000001</v>
      </c>
      <c r="J14" s="6">
        <v>0</v>
      </c>
      <c r="K14" s="6">
        <f t="shared" si="0"/>
        <v>4.1588830833596715</v>
      </c>
      <c r="L14" s="6">
        <f t="shared" si="1"/>
        <v>3.5418204835918967</v>
      </c>
      <c r="M14" s="6">
        <f t="shared" si="2"/>
        <v>4.5538768916005408</v>
      </c>
      <c r="N14" s="6">
        <f t="shared" si="3"/>
        <v>1.4877221537500038</v>
      </c>
      <c r="O14" s="6">
        <f t="shared" si="4"/>
        <v>1.0373936666666665</v>
      </c>
      <c r="P14" s="6">
        <f t="shared" si="5"/>
        <v>3.0545529162369118</v>
      </c>
      <c r="Q14" s="6">
        <f t="shared" si="6"/>
        <v>1.697928528143803</v>
      </c>
      <c r="R14" s="6">
        <f t="shared" si="7"/>
        <v>1.9023880840518661</v>
      </c>
      <c r="S14" s="6">
        <f t="shared" si="8"/>
        <v>5.5312092481166477</v>
      </c>
      <c r="T14" s="12">
        <f t="shared" si="9"/>
        <v>-3.9940872941970351</v>
      </c>
      <c r="U14" s="6">
        <f t="shared" si="10"/>
        <v>1.8424254663202019E-2</v>
      </c>
      <c r="V14" s="11">
        <f t="shared" si="11"/>
        <v>1.8090942530915085E-2</v>
      </c>
      <c r="W14" s="11">
        <f t="shared" si="12"/>
        <v>-1.8256584418146E-2</v>
      </c>
      <c r="X14">
        <f t="shared" si="13"/>
        <v>0</v>
      </c>
      <c r="Y14">
        <f t="shared" si="14"/>
        <v>2</v>
      </c>
      <c r="Z14" t="s">
        <v>78</v>
      </c>
      <c r="AA14">
        <v>0.1</v>
      </c>
      <c r="AB14">
        <v>0.2</v>
      </c>
      <c r="AC14">
        <v>0.3</v>
      </c>
      <c r="AD14">
        <v>0.4</v>
      </c>
      <c r="AE14">
        <v>0.5</v>
      </c>
      <c r="AF14">
        <v>0.6</v>
      </c>
      <c r="AG14">
        <v>0.7</v>
      </c>
      <c r="AH14">
        <v>0.8</v>
      </c>
      <c r="AI14">
        <v>0.9</v>
      </c>
      <c r="AJ14">
        <v>1</v>
      </c>
    </row>
    <row r="15" spans="1:36" x14ac:dyDescent="0.25">
      <c r="A15" s="6">
        <v>32</v>
      </c>
      <c r="B15" s="6">
        <v>36.51263742951032</v>
      </c>
      <c r="C15" s="6">
        <v>87</v>
      </c>
      <c r="D15" s="5">
        <v>14.026</v>
      </c>
      <c r="E15" s="5">
        <v>3.0099796000000003</v>
      </c>
      <c r="F15" s="5">
        <v>49.372699999999995</v>
      </c>
      <c r="G15" s="5">
        <v>5.0999999999999996</v>
      </c>
      <c r="H15" s="5">
        <v>17.102229999999999</v>
      </c>
      <c r="I15" s="6">
        <v>588.46</v>
      </c>
      <c r="J15" s="6">
        <v>0</v>
      </c>
      <c r="K15" s="6">
        <f t="shared" si="0"/>
        <v>3.4657359027997265</v>
      </c>
      <c r="L15" s="6">
        <f t="shared" si="1"/>
        <v>3.5976584316098315</v>
      </c>
      <c r="M15" s="6">
        <f t="shared" si="2"/>
        <v>4.4659081186545837</v>
      </c>
      <c r="N15" s="6">
        <f t="shared" si="3"/>
        <v>2.6409127501147185</v>
      </c>
      <c r="O15" s="6">
        <f t="shared" si="4"/>
        <v>3.0099796000000003</v>
      </c>
      <c r="P15" s="6">
        <f t="shared" si="5"/>
        <v>3.899397639857817</v>
      </c>
      <c r="Q15" s="6">
        <f t="shared" si="6"/>
        <v>1.62924053973028</v>
      </c>
      <c r="R15" s="6">
        <f t="shared" si="7"/>
        <v>2.8392088643627784</v>
      </c>
      <c r="S15" s="6">
        <f t="shared" si="8"/>
        <v>6.377508954976542</v>
      </c>
      <c r="T15" s="12">
        <f t="shared" si="9"/>
        <v>-1.3041001124123834</v>
      </c>
      <c r="U15" s="6">
        <f t="shared" si="10"/>
        <v>0.271416669674376</v>
      </c>
      <c r="V15" s="11">
        <f t="shared" si="11"/>
        <v>0.2134757834690722</v>
      </c>
      <c r="W15" s="11">
        <f t="shared" si="12"/>
        <v>-0.24013176670870093</v>
      </c>
      <c r="X15">
        <f t="shared" si="13"/>
        <v>0</v>
      </c>
      <c r="Y15">
        <f t="shared" si="14"/>
        <v>2</v>
      </c>
      <c r="Z15" t="s">
        <v>72</v>
      </c>
      <c r="AA15" s="13">
        <v>0.51851851851851849</v>
      </c>
      <c r="AB15" s="13">
        <v>0.50617283950617287</v>
      </c>
      <c r="AC15" s="13">
        <v>0.48148148148148145</v>
      </c>
      <c r="AD15" s="13">
        <v>0.4567901234567901</v>
      </c>
      <c r="AE15" s="13">
        <v>0.40740740740740738</v>
      </c>
      <c r="AF15" s="13">
        <v>0.37037037037037035</v>
      </c>
      <c r="AG15" s="13">
        <v>0.34567901234567899</v>
      </c>
      <c r="AH15" s="13">
        <v>0.29629629629629628</v>
      </c>
      <c r="AI15" s="13">
        <v>0.19753086419753085</v>
      </c>
      <c r="AJ15" s="13">
        <v>0</v>
      </c>
    </row>
    <row r="16" spans="1:36" x14ac:dyDescent="0.25">
      <c r="A16" s="6">
        <v>36</v>
      </c>
      <c r="B16" s="6">
        <v>28.576675849403124</v>
      </c>
      <c r="C16" s="6">
        <v>86</v>
      </c>
      <c r="D16" s="5">
        <v>4.3449999999999998</v>
      </c>
      <c r="E16" s="5">
        <v>0.92171933333333322</v>
      </c>
      <c r="F16" s="5">
        <v>15.124799999999999</v>
      </c>
      <c r="G16" s="5">
        <v>8.6</v>
      </c>
      <c r="H16" s="5">
        <v>9.1539000000000001</v>
      </c>
      <c r="I16" s="6">
        <v>534.22400000000005</v>
      </c>
      <c r="J16" s="6">
        <v>0</v>
      </c>
      <c r="K16" s="6">
        <f t="shared" si="0"/>
        <v>3.5835189384561099</v>
      </c>
      <c r="L16" s="6">
        <f t="shared" si="1"/>
        <v>3.3525908553593675</v>
      </c>
      <c r="M16" s="6">
        <f t="shared" si="2"/>
        <v>4.4543472962535073</v>
      </c>
      <c r="N16" s="6">
        <f t="shared" si="3"/>
        <v>1.4690257587173554</v>
      </c>
      <c r="O16" s="6">
        <f t="shared" si="4"/>
        <v>0.92171933333333322</v>
      </c>
      <c r="P16" s="6">
        <f t="shared" si="5"/>
        <v>2.7163357806889827</v>
      </c>
      <c r="Q16" s="6">
        <f t="shared" si="6"/>
        <v>2.1517622032594619</v>
      </c>
      <c r="R16" s="6">
        <f t="shared" si="7"/>
        <v>2.2141800179856328</v>
      </c>
      <c r="S16" s="6">
        <f t="shared" si="8"/>
        <v>6.2808152266603088</v>
      </c>
      <c r="T16" s="12">
        <f t="shared" si="9"/>
        <v>-1.5076697262747096</v>
      </c>
      <c r="U16" s="6">
        <f t="shared" si="10"/>
        <v>0.22142535893282447</v>
      </c>
      <c r="V16" s="11">
        <f t="shared" si="11"/>
        <v>0.18128439639265942</v>
      </c>
      <c r="W16" s="11">
        <f t="shared" si="12"/>
        <v>-0.20001850377641966</v>
      </c>
      <c r="X16">
        <f t="shared" si="13"/>
        <v>0</v>
      </c>
      <c r="Y16">
        <f t="shared" si="14"/>
        <v>2</v>
      </c>
      <c r="Z16" t="s">
        <v>73</v>
      </c>
      <c r="AA16" s="13">
        <v>0.34567901234567899</v>
      </c>
      <c r="AB16" s="13">
        <v>0.29629629629629628</v>
      </c>
      <c r="AC16" s="13">
        <v>0.20987654320987653</v>
      </c>
      <c r="AD16" s="13">
        <v>0.1728395061728395</v>
      </c>
      <c r="AE16" s="13">
        <v>9.8765432098765427E-2</v>
      </c>
      <c r="AF16" s="13">
        <v>6.1728395061728392E-2</v>
      </c>
      <c r="AG16" s="13">
        <v>2.4691358024691357E-2</v>
      </c>
      <c r="AH16" s="13">
        <v>1.2345679012345678E-2</v>
      </c>
      <c r="AI16" s="13">
        <v>0</v>
      </c>
      <c r="AJ16" s="13">
        <v>0</v>
      </c>
    </row>
    <row r="17" spans="1:36" x14ac:dyDescent="0.25">
      <c r="A17" s="6">
        <v>34</v>
      </c>
      <c r="B17" s="6">
        <v>31.975014872099948</v>
      </c>
      <c r="C17" s="6">
        <v>87</v>
      </c>
      <c r="D17" s="5">
        <v>4.53</v>
      </c>
      <c r="E17" s="5">
        <v>0.97213800000000006</v>
      </c>
      <c r="F17" s="5">
        <v>28.7502</v>
      </c>
      <c r="G17" s="5">
        <v>7.64276</v>
      </c>
      <c r="H17" s="5">
        <v>5.6259199999999998</v>
      </c>
      <c r="I17" s="6">
        <v>572.78300000000002</v>
      </c>
      <c r="J17" s="6">
        <v>0</v>
      </c>
      <c r="K17" s="6">
        <f t="shared" si="0"/>
        <v>3.5263605246161616</v>
      </c>
      <c r="L17" s="6">
        <f t="shared" si="1"/>
        <v>3.4649548125812939</v>
      </c>
      <c r="M17" s="6">
        <f t="shared" si="2"/>
        <v>4.4659081186545837</v>
      </c>
      <c r="N17" s="6">
        <f t="shared" si="3"/>
        <v>1.5107219394949427</v>
      </c>
      <c r="O17" s="6">
        <f t="shared" si="4"/>
        <v>0.97213800000000006</v>
      </c>
      <c r="P17" s="6">
        <f t="shared" si="5"/>
        <v>3.3586447237409023</v>
      </c>
      <c r="Q17" s="6">
        <f t="shared" si="6"/>
        <v>2.0337587944854976</v>
      </c>
      <c r="R17" s="6">
        <f t="shared" si="7"/>
        <v>1.7273844902722877</v>
      </c>
      <c r="S17" s="6">
        <f t="shared" si="8"/>
        <v>6.350506936435063</v>
      </c>
      <c r="T17" s="12">
        <f t="shared" si="9"/>
        <v>-3.2578599628912368</v>
      </c>
      <c r="U17" s="6">
        <f t="shared" si="10"/>
        <v>3.8470638581398008E-2</v>
      </c>
      <c r="V17" s="11">
        <f t="shared" si="11"/>
        <v>3.70454754830149E-2</v>
      </c>
      <c r="W17" s="11">
        <f t="shared" si="12"/>
        <v>-3.7749091022834809E-2</v>
      </c>
      <c r="X17">
        <f t="shared" si="13"/>
        <v>0</v>
      </c>
      <c r="Y17">
        <f t="shared" si="14"/>
        <v>2</v>
      </c>
      <c r="Z17" t="s">
        <v>74</v>
      </c>
      <c r="AA17" s="13">
        <v>0.12345679012345678</v>
      </c>
      <c r="AB17" s="13">
        <v>0.1728395061728395</v>
      </c>
      <c r="AC17" s="13">
        <v>0.25925925925925924</v>
      </c>
      <c r="AD17" s="13">
        <v>0.29629629629629628</v>
      </c>
      <c r="AE17" s="13">
        <v>0.37037037037037035</v>
      </c>
      <c r="AF17" s="13">
        <v>0.40740740740740738</v>
      </c>
      <c r="AG17" s="13">
        <v>0.44444444444444442</v>
      </c>
      <c r="AH17" s="13">
        <v>0.4567901234567901</v>
      </c>
      <c r="AI17" s="13">
        <v>0.46913580246913578</v>
      </c>
      <c r="AJ17" s="13">
        <v>0.46913580246913578</v>
      </c>
    </row>
    <row r="18" spans="1:36" x14ac:dyDescent="0.25">
      <c r="A18" s="6">
        <v>29</v>
      </c>
      <c r="B18" s="6">
        <v>32.270787765785798</v>
      </c>
      <c r="C18" s="6">
        <v>84</v>
      </c>
      <c r="D18" s="5">
        <v>5.81</v>
      </c>
      <c r="E18" s="5">
        <v>1.2038319999999998</v>
      </c>
      <c r="F18" s="5">
        <v>45.619600000000005</v>
      </c>
      <c r="G18" s="5">
        <v>6.2096349999999996</v>
      </c>
      <c r="H18" s="5">
        <v>24.603300000000001</v>
      </c>
      <c r="I18" s="6">
        <v>904.98099999999999</v>
      </c>
      <c r="J18" s="6">
        <v>0</v>
      </c>
      <c r="K18" s="6">
        <f t="shared" si="0"/>
        <v>3.3672958299864741</v>
      </c>
      <c r="L18" s="6">
        <f t="shared" si="1"/>
        <v>3.4741624174729377</v>
      </c>
      <c r="M18" s="6">
        <f t="shared" si="2"/>
        <v>4.4308167988433134</v>
      </c>
      <c r="N18" s="6">
        <f t="shared" si="3"/>
        <v>1.7595805708638197</v>
      </c>
      <c r="O18" s="6">
        <f t="shared" si="4"/>
        <v>1.2038319999999998</v>
      </c>
      <c r="P18" s="6">
        <f t="shared" si="5"/>
        <v>3.8203374487336288</v>
      </c>
      <c r="Q18" s="6">
        <f t="shared" si="6"/>
        <v>1.8261021180505288</v>
      </c>
      <c r="R18" s="6">
        <f t="shared" si="7"/>
        <v>3.2028805802829647</v>
      </c>
      <c r="S18" s="6">
        <f t="shared" si="8"/>
        <v>6.8079139490044005</v>
      </c>
      <c r="T18" s="12">
        <f t="shared" si="9"/>
        <v>-0.19110249564776005</v>
      </c>
      <c r="U18" s="6">
        <f t="shared" si="10"/>
        <v>0.82604791749569662</v>
      </c>
      <c r="V18" s="11">
        <f t="shared" si="11"/>
        <v>0.45236924484904339</v>
      </c>
      <c r="W18" s="11">
        <f t="shared" si="12"/>
        <v>-0.60215402361143355</v>
      </c>
      <c r="X18">
        <f t="shared" si="13"/>
        <v>0</v>
      </c>
      <c r="Y18">
        <f t="shared" si="14"/>
        <v>2</v>
      </c>
      <c r="Z18" t="s">
        <v>75</v>
      </c>
      <c r="AA18" s="13">
        <v>1.2345679012345678E-2</v>
      </c>
      <c r="AB18" s="13">
        <v>2.4691358024691357E-2</v>
      </c>
      <c r="AC18" s="13">
        <v>4.9382716049382713E-2</v>
      </c>
      <c r="AD18" s="13">
        <v>7.407407407407407E-2</v>
      </c>
      <c r="AE18" s="13">
        <v>0.12345679012345678</v>
      </c>
      <c r="AF18" s="13">
        <v>0.16049382716049382</v>
      </c>
      <c r="AG18" s="13">
        <v>0.18518518518518517</v>
      </c>
      <c r="AH18" s="13">
        <v>0.23456790123456789</v>
      </c>
      <c r="AI18" s="13">
        <v>0.33333333333333331</v>
      </c>
      <c r="AJ18" s="13">
        <v>0.53086419753086422</v>
      </c>
    </row>
    <row r="19" spans="1:36" x14ac:dyDescent="0.25">
      <c r="A19" s="6">
        <v>35</v>
      </c>
      <c r="B19" s="6">
        <v>30.276816608996544</v>
      </c>
      <c r="C19" s="6">
        <v>84</v>
      </c>
      <c r="D19" s="5">
        <v>4.3760000000000003</v>
      </c>
      <c r="E19" s="5">
        <v>0.90670720000000005</v>
      </c>
      <c r="F19" s="5">
        <v>39.2134</v>
      </c>
      <c r="G19" s="5">
        <v>9.0481850000000001</v>
      </c>
      <c r="H19" s="5">
        <v>16.437059999999999</v>
      </c>
      <c r="I19" s="6">
        <v>733.79700000000003</v>
      </c>
      <c r="J19" s="6">
        <v>0</v>
      </c>
      <c r="K19" s="6">
        <f t="shared" si="0"/>
        <v>3.5553480614894135</v>
      </c>
      <c r="L19" s="6">
        <f t="shared" si="1"/>
        <v>3.4103822912392281</v>
      </c>
      <c r="M19" s="6">
        <f t="shared" si="2"/>
        <v>4.4308167988433134</v>
      </c>
      <c r="N19" s="6">
        <f t="shared" si="3"/>
        <v>1.4761350651196801</v>
      </c>
      <c r="O19" s="6">
        <f t="shared" si="4"/>
        <v>0.90670720000000005</v>
      </c>
      <c r="P19" s="6">
        <f t="shared" si="5"/>
        <v>3.6690185251182457</v>
      </c>
      <c r="Q19" s="6">
        <f t="shared" si="6"/>
        <v>2.2025641851123079</v>
      </c>
      <c r="R19" s="6">
        <f t="shared" si="7"/>
        <v>2.7995385415188756</v>
      </c>
      <c r="S19" s="6">
        <f t="shared" si="8"/>
        <v>6.598232423605384</v>
      </c>
      <c r="T19" s="12">
        <f t="shared" si="9"/>
        <v>-0.63970411065725408</v>
      </c>
      <c r="U19" s="6">
        <f t="shared" si="10"/>
        <v>0.52744846733646888</v>
      </c>
      <c r="V19" s="11">
        <f t="shared" si="11"/>
        <v>0.34531342864628484</v>
      </c>
      <c r="W19" s="11">
        <f t="shared" si="12"/>
        <v>-0.42359867488991837</v>
      </c>
      <c r="X19">
        <f t="shared" si="13"/>
        <v>0</v>
      </c>
      <c r="Y19">
        <f t="shared" si="14"/>
        <v>2</v>
      </c>
    </row>
    <row r="20" spans="1:36" x14ac:dyDescent="0.25">
      <c r="A20" s="6">
        <v>45</v>
      </c>
      <c r="B20" s="6">
        <v>37.035608194128308</v>
      </c>
      <c r="C20" s="6">
        <v>83</v>
      </c>
      <c r="D20" s="5">
        <v>6.76</v>
      </c>
      <c r="E20" s="5">
        <v>1.3839973333333335</v>
      </c>
      <c r="F20" s="5">
        <v>39.980200000000004</v>
      </c>
      <c r="G20" s="5">
        <v>4.6171249999999997</v>
      </c>
      <c r="H20" s="5">
        <v>8.7044800000000002</v>
      </c>
      <c r="I20" s="6">
        <v>586.173</v>
      </c>
      <c r="J20" s="6">
        <v>0</v>
      </c>
      <c r="K20" s="6">
        <f t="shared" si="0"/>
        <v>3.8066624897703196</v>
      </c>
      <c r="L20" s="6">
        <f t="shared" si="1"/>
        <v>3.611879833475093</v>
      </c>
      <c r="M20" s="6">
        <f t="shared" si="2"/>
        <v>4.4188406077965983</v>
      </c>
      <c r="N20" s="6">
        <f t="shared" si="3"/>
        <v>1.9110228900548727</v>
      </c>
      <c r="O20" s="6">
        <f t="shared" si="4"/>
        <v>1.3839973333333335</v>
      </c>
      <c r="P20" s="6">
        <f t="shared" si="5"/>
        <v>3.6883843315609921</v>
      </c>
      <c r="Q20" s="6">
        <f t="shared" si="6"/>
        <v>1.5297722170158448</v>
      </c>
      <c r="R20" s="6">
        <f t="shared" si="7"/>
        <v>2.1638378356518673</v>
      </c>
      <c r="S20" s="6">
        <f t="shared" si="8"/>
        <v>6.3736149678506226</v>
      </c>
      <c r="T20" s="12">
        <f t="shared" si="9"/>
        <v>-4.2311322455786424</v>
      </c>
      <c r="U20" s="6">
        <f t="shared" si="10"/>
        <v>1.4535922992976683E-2</v>
      </c>
      <c r="V20" s="11">
        <f t="shared" si="11"/>
        <v>1.4327657270226902E-2</v>
      </c>
      <c r="W20" s="11">
        <f t="shared" si="12"/>
        <v>-1.4431289211266237E-2</v>
      </c>
      <c r="X20">
        <f t="shared" si="13"/>
        <v>0</v>
      </c>
      <c r="Y20">
        <f t="shared" si="14"/>
        <v>2</v>
      </c>
      <c r="Z20" t="s">
        <v>79</v>
      </c>
      <c r="AA20" s="13">
        <f>AA15+AA17</f>
        <v>0.64197530864197527</v>
      </c>
      <c r="AB20" s="13">
        <f t="shared" ref="AB20:AJ20" si="17">AB15+AB17</f>
        <v>0.67901234567901236</v>
      </c>
      <c r="AC20" s="13">
        <f t="shared" si="17"/>
        <v>0.7407407407407407</v>
      </c>
      <c r="AD20" s="13">
        <f t="shared" si="17"/>
        <v>0.75308641975308643</v>
      </c>
      <c r="AE20" s="13">
        <f t="shared" si="17"/>
        <v>0.77777777777777768</v>
      </c>
      <c r="AF20" s="13">
        <f t="shared" si="17"/>
        <v>0.77777777777777768</v>
      </c>
      <c r="AG20" s="13">
        <f t="shared" si="17"/>
        <v>0.79012345679012341</v>
      </c>
      <c r="AH20" s="13">
        <f t="shared" si="17"/>
        <v>0.75308641975308643</v>
      </c>
      <c r="AI20" s="13">
        <f t="shared" si="17"/>
        <v>0.66666666666666663</v>
      </c>
      <c r="AJ20" s="13">
        <f t="shared" si="17"/>
        <v>0.46913580246913578</v>
      </c>
    </row>
    <row r="21" spans="1:36" x14ac:dyDescent="0.25">
      <c r="A21" s="6">
        <v>50</v>
      </c>
      <c r="B21" s="6">
        <v>38.578758535550321</v>
      </c>
      <c r="C21" s="6">
        <v>106</v>
      </c>
      <c r="D21" s="5">
        <v>6.7030000000000003</v>
      </c>
      <c r="E21" s="5">
        <v>1.7526110666666666</v>
      </c>
      <c r="F21" s="5">
        <v>46.640099999999997</v>
      </c>
      <c r="G21" s="5">
        <v>4.6676450000000003</v>
      </c>
      <c r="H21" s="5">
        <v>11.78388</v>
      </c>
      <c r="I21" s="6">
        <v>887.16</v>
      </c>
      <c r="J21" s="6">
        <v>0</v>
      </c>
      <c r="K21" s="6">
        <f t="shared" si="0"/>
        <v>3.912023005428146</v>
      </c>
      <c r="L21" s="6">
        <f t="shared" si="1"/>
        <v>3.6527018279953478</v>
      </c>
      <c r="M21" s="6">
        <f t="shared" si="2"/>
        <v>4.6634390941120669</v>
      </c>
      <c r="N21" s="6">
        <f t="shared" si="3"/>
        <v>1.9025551873758206</v>
      </c>
      <c r="O21" s="6">
        <f t="shared" si="4"/>
        <v>1.7526110666666666</v>
      </c>
      <c r="P21" s="6">
        <f t="shared" si="5"/>
        <v>3.842460686122271</v>
      </c>
      <c r="Q21" s="6">
        <f t="shared" si="6"/>
        <v>1.5406546618322989</v>
      </c>
      <c r="R21" s="6">
        <f t="shared" si="7"/>
        <v>2.4667324958090902</v>
      </c>
      <c r="S21" s="6">
        <f t="shared" si="8"/>
        <v>6.7880253493570093</v>
      </c>
      <c r="T21" s="12">
        <f t="shared" si="9"/>
        <v>-2.0216321815921994</v>
      </c>
      <c r="U21" s="6">
        <f t="shared" si="10"/>
        <v>0.13243912387400847</v>
      </c>
      <c r="V21" s="11">
        <f t="shared" si="11"/>
        <v>0.11695032525981786</v>
      </c>
      <c r="W21" s="11">
        <f t="shared" si="12"/>
        <v>-0.12437382317663233</v>
      </c>
      <c r="X21">
        <f t="shared" si="13"/>
        <v>0</v>
      </c>
      <c r="Y21">
        <f t="shared" si="14"/>
        <v>2</v>
      </c>
      <c r="Z21" t="s">
        <v>80</v>
      </c>
      <c r="AA21" s="13">
        <f>AA16</f>
        <v>0.34567901234567899</v>
      </c>
      <c r="AB21" s="13">
        <f t="shared" ref="AB21:AJ21" si="18">AB16</f>
        <v>0.29629629629629628</v>
      </c>
      <c r="AC21" s="13">
        <f t="shared" si="18"/>
        <v>0.20987654320987653</v>
      </c>
      <c r="AD21" s="13">
        <f t="shared" si="18"/>
        <v>0.1728395061728395</v>
      </c>
      <c r="AE21" s="13">
        <f t="shared" si="18"/>
        <v>9.8765432098765427E-2</v>
      </c>
      <c r="AF21" s="13">
        <f t="shared" si="18"/>
        <v>6.1728395061728392E-2</v>
      </c>
      <c r="AG21" s="13">
        <f t="shared" si="18"/>
        <v>2.4691358024691357E-2</v>
      </c>
      <c r="AH21" s="13">
        <f t="shared" si="18"/>
        <v>1.2345679012345678E-2</v>
      </c>
      <c r="AI21" s="13">
        <f t="shared" si="18"/>
        <v>0</v>
      </c>
      <c r="AJ21" s="13">
        <f t="shared" si="18"/>
        <v>0</v>
      </c>
    </row>
    <row r="22" spans="1:36" x14ac:dyDescent="0.25">
      <c r="A22" s="6">
        <v>66</v>
      </c>
      <c r="B22" s="6">
        <v>31.446540880503143</v>
      </c>
      <c r="C22" s="6">
        <v>90</v>
      </c>
      <c r="D22" s="5">
        <v>9.2449999999999992</v>
      </c>
      <c r="E22" s="5">
        <v>2.0523899999999999</v>
      </c>
      <c r="F22" s="5">
        <v>45.962400000000002</v>
      </c>
      <c r="G22" s="5">
        <v>10.355259999999999</v>
      </c>
      <c r="H22" s="5">
        <v>23.381900000000002</v>
      </c>
      <c r="I22" s="6">
        <v>1102.1099999999999</v>
      </c>
      <c r="J22" s="6">
        <v>0</v>
      </c>
      <c r="K22" s="6">
        <f t="shared" si="0"/>
        <v>4.1896547420264252</v>
      </c>
      <c r="L22" s="6">
        <f t="shared" si="1"/>
        <v>3.4482889891960058</v>
      </c>
      <c r="M22" s="6">
        <f t="shared" si="2"/>
        <v>4.499809670330265</v>
      </c>
      <c r="N22" s="6">
        <f t="shared" si="3"/>
        <v>2.224082864839088</v>
      </c>
      <c r="O22" s="6">
        <f t="shared" si="4"/>
        <v>2.0523899999999999</v>
      </c>
      <c r="P22" s="6">
        <f t="shared" si="5"/>
        <v>3.8278236709383227</v>
      </c>
      <c r="Q22" s="6">
        <f t="shared" si="6"/>
        <v>2.3374946031754984</v>
      </c>
      <c r="R22" s="6">
        <f t="shared" si="7"/>
        <v>3.1519622187813665</v>
      </c>
      <c r="S22" s="6">
        <f t="shared" si="8"/>
        <v>7.0049818032431199</v>
      </c>
      <c r="T22" s="12">
        <f t="shared" si="9"/>
        <v>0.61953498243826388</v>
      </c>
      <c r="U22" s="6">
        <f t="shared" si="10"/>
        <v>1.8580638086182675</v>
      </c>
      <c r="V22" s="11">
        <f t="shared" si="11"/>
        <v>0.65011278020295471</v>
      </c>
      <c r="W22" s="11">
        <f t="shared" si="12"/>
        <v>-1.0501444055769451</v>
      </c>
      <c r="X22">
        <f t="shared" si="13"/>
        <v>0</v>
      </c>
      <c r="Y22">
        <f t="shared" si="14"/>
        <v>2</v>
      </c>
      <c r="Z22" t="s">
        <v>81</v>
      </c>
      <c r="AA22" s="13">
        <f>AA18</f>
        <v>1.2345679012345678E-2</v>
      </c>
      <c r="AB22" s="13">
        <f t="shared" ref="AB22:AJ22" si="19">AB18</f>
        <v>2.4691358024691357E-2</v>
      </c>
      <c r="AC22" s="13">
        <f t="shared" si="19"/>
        <v>4.9382716049382713E-2</v>
      </c>
      <c r="AD22" s="13">
        <f t="shared" si="19"/>
        <v>7.407407407407407E-2</v>
      </c>
      <c r="AE22" s="13">
        <f t="shared" si="19"/>
        <v>0.12345679012345678</v>
      </c>
      <c r="AF22" s="13">
        <f t="shared" si="19"/>
        <v>0.16049382716049382</v>
      </c>
      <c r="AG22" s="13">
        <f t="shared" si="19"/>
        <v>0.18518518518518517</v>
      </c>
      <c r="AH22" s="13">
        <f t="shared" si="19"/>
        <v>0.23456790123456789</v>
      </c>
      <c r="AI22" s="13">
        <f t="shared" si="19"/>
        <v>0.33333333333333331</v>
      </c>
      <c r="AJ22" s="13">
        <f t="shared" si="19"/>
        <v>0.53086419753086422</v>
      </c>
    </row>
    <row r="23" spans="1:36" x14ac:dyDescent="0.25">
      <c r="A23" s="6">
        <v>35</v>
      </c>
      <c r="B23" s="6">
        <v>35.250761095978206</v>
      </c>
      <c r="C23" s="6">
        <v>90</v>
      </c>
      <c r="D23" s="5">
        <v>6.8170000000000002</v>
      </c>
      <c r="E23" s="5">
        <v>1.5133740000000002</v>
      </c>
      <c r="F23" s="5">
        <v>50.609400000000001</v>
      </c>
      <c r="G23" s="5">
        <v>6.9668949999999992</v>
      </c>
      <c r="H23" s="5">
        <v>22.037029999999998</v>
      </c>
      <c r="I23" s="6">
        <v>667.928</v>
      </c>
      <c r="J23" s="6">
        <v>0</v>
      </c>
      <c r="K23" s="6">
        <f t="shared" si="0"/>
        <v>3.5553480614894135</v>
      </c>
      <c r="L23" s="6">
        <f t="shared" si="1"/>
        <v>3.5624871204004553</v>
      </c>
      <c r="M23" s="6">
        <f t="shared" si="2"/>
        <v>4.499809670330265</v>
      </c>
      <c r="N23" s="6">
        <f t="shared" si="3"/>
        <v>1.9194194923806482</v>
      </c>
      <c r="O23" s="6">
        <f t="shared" si="4"/>
        <v>1.5133740000000002</v>
      </c>
      <c r="P23" s="6">
        <f t="shared" si="5"/>
        <v>3.9241373297911588</v>
      </c>
      <c r="Q23" s="6">
        <f t="shared" si="6"/>
        <v>1.9411696448851803</v>
      </c>
      <c r="R23" s="6">
        <f t="shared" si="7"/>
        <v>3.0927242202135186</v>
      </c>
      <c r="S23" s="6">
        <f t="shared" si="8"/>
        <v>6.5041803832963492</v>
      </c>
      <c r="T23" s="12">
        <f t="shared" si="9"/>
        <v>-0.56940856135342699</v>
      </c>
      <c r="U23" s="6">
        <f t="shared" si="10"/>
        <v>0.56586001122941354</v>
      </c>
      <c r="V23" s="11">
        <f t="shared" si="11"/>
        <v>0.36137330742940188</v>
      </c>
      <c r="W23" s="11">
        <f t="shared" si="12"/>
        <v>-0.4484352009990471</v>
      </c>
      <c r="X23">
        <f t="shared" si="13"/>
        <v>0</v>
      </c>
      <c r="Y23">
        <f t="shared" si="14"/>
        <v>2</v>
      </c>
    </row>
    <row r="24" spans="1:36" x14ac:dyDescent="0.25">
      <c r="A24" s="6">
        <v>36</v>
      </c>
      <c r="B24" s="6">
        <v>34.174889999572812</v>
      </c>
      <c r="C24" s="6">
        <v>80</v>
      </c>
      <c r="D24" s="5">
        <v>6.59</v>
      </c>
      <c r="E24" s="5">
        <v>1.3004266666666668</v>
      </c>
      <c r="F24" s="5">
        <v>10.280899999999999</v>
      </c>
      <c r="G24" s="5">
        <v>5.0659150000000004</v>
      </c>
      <c r="H24" s="5">
        <v>15.721869999999999</v>
      </c>
      <c r="I24" s="6">
        <v>581.31299999999999</v>
      </c>
      <c r="J24" s="6">
        <v>0</v>
      </c>
      <c r="K24" s="6">
        <f t="shared" si="0"/>
        <v>3.5835189384561099</v>
      </c>
      <c r="L24" s="6">
        <f t="shared" si="1"/>
        <v>3.5314911638651934</v>
      </c>
      <c r="M24" s="6">
        <f t="shared" si="2"/>
        <v>4.3820266346738812</v>
      </c>
      <c r="N24" s="6">
        <f t="shared" si="3"/>
        <v>1.8855533485144158</v>
      </c>
      <c r="O24" s="6">
        <f t="shared" si="4"/>
        <v>1.3004266666666668</v>
      </c>
      <c r="P24" s="6">
        <f t="shared" si="5"/>
        <v>2.3302878048329929</v>
      </c>
      <c r="Q24" s="6">
        <f t="shared" si="6"/>
        <v>1.6225347729152326</v>
      </c>
      <c r="R24" s="6">
        <f t="shared" si="7"/>
        <v>2.7550527366692705</v>
      </c>
      <c r="S24" s="6">
        <f t="shared" si="8"/>
        <v>6.3652893381248834</v>
      </c>
      <c r="T24" s="12">
        <f t="shared" si="9"/>
        <v>-2.510655738530307</v>
      </c>
      <c r="U24" s="6">
        <f t="shared" si="10"/>
        <v>8.1214965993700566E-2</v>
      </c>
      <c r="V24" s="11">
        <f t="shared" si="11"/>
        <v>7.5114541093185119E-2</v>
      </c>
      <c r="W24" s="11">
        <f t="shared" si="12"/>
        <v>-7.8085377345906301E-2</v>
      </c>
      <c r="X24">
        <f t="shared" si="13"/>
        <v>0</v>
      </c>
      <c r="Y24">
        <f t="shared" si="14"/>
        <v>2</v>
      </c>
    </row>
    <row r="25" spans="1:36" x14ac:dyDescent="0.25">
      <c r="A25" s="6">
        <v>66</v>
      </c>
      <c r="B25" s="6">
        <v>36.21227887617065</v>
      </c>
      <c r="C25" s="6">
        <v>101</v>
      </c>
      <c r="D25" s="5">
        <v>15.532999999999999</v>
      </c>
      <c r="E25" s="5">
        <v>3.8697880666666671</v>
      </c>
      <c r="F25" s="5">
        <v>74.70689999999999</v>
      </c>
      <c r="G25" s="5">
        <v>7.5395500000000002</v>
      </c>
      <c r="H25" s="5">
        <v>22.320239999999998</v>
      </c>
      <c r="I25" s="6">
        <v>864.96799999999996</v>
      </c>
      <c r="J25" s="6">
        <v>0</v>
      </c>
      <c r="K25" s="6">
        <f t="shared" si="0"/>
        <v>4.1896547420264252</v>
      </c>
      <c r="L25" s="6">
        <f t="shared" si="1"/>
        <v>3.5893982567922729</v>
      </c>
      <c r="M25" s="6">
        <f t="shared" si="2"/>
        <v>4.6151205168412597</v>
      </c>
      <c r="N25" s="6">
        <f t="shared" si="3"/>
        <v>2.74296679300577</v>
      </c>
      <c r="O25" s="6">
        <f t="shared" si="4"/>
        <v>3.8697880666666671</v>
      </c>
      <c r="P25" s="6">
        <f t="shared" si="5"/>
        <v>4.3135724573508858</v>
      </c>
      <c r="Q25" s="6">
        <f t="shared" si="6"/>
        <v>2.0201624985412288</v>
      </c>
      <c r="R25" s="6">
        <f t="shared" si="7"/>
        <v>3.1054938901434723</v>
      </c>
      <c r="S25" s="6">
        <f t="shared" si="8"/>
        <v>6.7626925120279227</v>
      </c>
      <c r="T25" s="12">
        <f t="shared" si="9"/>
        <v>0.40998324786583495</v>
      </c>
      <c r="U25" s="6">
        <f t="shared" si="10"/>
        <v>1.506792542910586</v>
      </c>
      <c r="V25" s="11">
        <f t="shared" si="11"/>
        <v>0.60108386199405228</v>
      </c>
      <c r="W25" s="11">
        <f t="shared" si="12"/>
        <v>-0.91900406461949824</v>
      </c>
      <c r="X25">
        <f t="shared" si="13"/>
        <v>0</v>
      </c>
      <c r="Y25">
        <f t="shared" si="14"/>
        <v>2</v>
      </c>
    </row>
    <row r="26" spans="1:36" x14ac:dyDescent="0.25">
      <c r="A26" s="6">
        <v>53</v>
      </c>
      <c r="B26" s="6">
        <v>36.79016620498615</v>
      </c>
      <c r="C26" s="6">
        <v>101</v>
      </c>
      <c r="D26" s="5">
        <v>10.175000000000001</v>
      </c>
      <c r="E26" s="5">
        <v>2.534931666666667</v>
      </c>
      <c r="F26" s="5">
        <v>27.184100000000001</v>
      </c>
      <c r="G26" s="5">
        <v>20.03</v>
      </c>
      <c r="H26" s="5">
        <v>10.26309</v>
      </c>
      <c r="I26" s="6">
        <v>695.75400000000002</v>
      </c>
      <c r="J26" s="6">
        <v>0</v>
      </c>
      <c r="K26" s="6">
        <f t="shared" si="0"/>
        <v>3.970291913552122</v>
      </c>
      <c r="L26" s="6">
        <f t="shared" si="1"/>
        <v>3.6052305867739465</v>
      </c>
      <c r="M26" s="6">
        <f t="shared" si="2"/>
        <v>4.6151205168412597</v>
      </c>
      <c r="N26" s="6">
        <f t="shared" si="3"/>
        <v>2.3199337313286588</v>
      </c>
      <c r="O26" s="6">
        <f t="shared" si="4"/>
        <v>2.534931666666667</v>
      </c>
      <c r="P26" s="6">
        <f t="shared" si="5"/>
        <v>3.302632243557301</v>
      </c>
      <c r="Q26" s="6">
        <f t="shared" si="6"/>
        <v>2.9972311496777269</v>
      </c>
      <c r="R26" s="6">
        <f t="shared" si="7"/>
        <v>2.3285539639908093</v>
      </c>
      <c r="S26" s="6">
        <f t="shared" si="8"/>
        <v>6.5449961495809932</v>
      </c>
      <c r="T26" s="12">
        <f t="shared" si="9"/>
        <v>-0.6600776635769563</v>
      </c>
      <c r="U26" s="6">
        <f t="shared" si="10"/>
        <v>0.51681119552699595</v>
      </c>
      <c r="V26" s="11">
        <f t="shared" si="11"/>
        <v>0.34072216571913994</v>
      </c>
      <c r="W26" s="11">
        <f t="shared" si="12"/>
        <v>-0.41661023350865117</v>
      </c>
      <c r="X26">
        <f t="shared" si="13"/>
        <v>0</v>
      </c>
      <c r="Y26">
        <f t="shared" si="14"/>
        <v>2</v>
      </c>
    </row>
    <row r="27" spans="1:36" x14ac:dyDescent="0.25">
      <c r="A27" s="6">
        <v>43</v>
      </c>
      <c r="B27" s="6">
        <v>34.42217361683818</v>
      </c>
      <c r="C27" s="6">
        <v>89</v>
      </c>
      <c r="D27" s="5">
        <v>23.193999999999999</v>
      </c>
      <c r="E27" s="5">
        <v>5.0918561333333328</v>
      </c>
      <c r="F27" s="5">
        <v>31.212799999999998</v>
      </c>
      <c r="G27" s="5">
        <v>8.3009550000000001</v>
      </c>
      <c r="H27" s="5">
        <v>6.710259999999999</v>
      </c>
      <c r="I27" s="6">
        <v>960.24599999999998</v>
      </c>
      <c r="J27" s="6">
        <v>0</v>
      </c>
      <c r="K27" s="6">
        <f t="shared" si="0"/>
        <v>3.7612001156935624</v>
      </c>
      <c r="L27" s="6">
        <f t="shared" si="1"/>
        <v>3.5387009386105088</v>
      </c>
      <c r="M27" s="6">
        <f t="shared" si="2"/>
        <v>4.4886363697321396</v>
      </c>
      <c r="N27" s="6">
        <f t="shared" si="3"/>
        <v>3.1438936245345115</v>
      </c>
      <c r="O27" s="6">
        <f t="shared" si="4"/>
        <v>5.0918561333333328</v>
      </c>
      <c r="P27" s="6">
        <f t="shared" si="5"/>
        <v>3.4408282670935417</v>
      </c>
      <c r="Q27" s="6">
        <f t="shared" si="6"/>
        <v>2.1163705684245944</v>
      </c>
      <c r="R27" s="6">
        <f t="shared" si="7"/>
        <v>1.9036376983700094</v>
      </c>
      <c r="S27" s="6">
        <f t="shared" si="8"/>
        <v>6.8671895016354583</v>
      </c>
      <c r="T27" s="12">
        <f t="shared" si="9"/>
        <v>-1.9234933993269454</v>
      </c>
      <c r="U27" s="6">
        <f t="shared" si="10"/>
        <v>0.14609569901058533</v>
      </c>
      <c r="V27" s="11">
        <f t="shared" si="11"/>
        <v>0.12747251310401786</v>
      </c>
      <c r="W27" s="11">
        <f t="shared" si="12"/>
        <v>-0.13636112179607279</v>
      </c>
      <c r="X27">
        <f t="shared" si="13"/>
        <v>0</v>
      </c>
      <c r="Y27">
        <f t="shared" si="14"/>
        <v>2</v>
      </c>
    </row>
    <row r="28" spans="1:36" x14ac:dyDescent="0.25">
      <c r="A28" s="6">
        <v>67</v>
      </c>
      <c r="B28" s="6">
        <v>29.606767261088244</v>
      </c>
      <c r="C28" s="6">
        <v>79</v>
      </c>
      <c r="D28" s="5">
        <v>5.819</v>
      </c>
      <c r="E28" s="5">
        <v>1.1339291333333334</v>
      </c>
      <c r="F28" s="5">
        <v>21.903299999999998</v>
      </c>
      <c r="G28" s="5">
        <v>2.19428</v>
      </c>
      <c r="H28" s="5">
        <v>4.2074999999999996</v>
      </c>
      <c r="I28" s="6">
        <v>585.30700000000002</v>
      </c>
      <c r="J28" s="6">
        <v>0</v>
      </c>
      <c r="K28" s="6">
        <f t="shared" si="0"/>
        <v>4.2046926193909657</v>
      </c>
      <c r="L28" s="6">
        <f t="shared" si="1"/>
        <v>3.388002958885016</v>
      </c>
      <c r="M28" s="6">
        <f t="shared" si="2"/>
        <v>4.3694478524670215</v>
      </c>
      <c r="N28" s="6">
        <f t="shared" si="3"/>
        <v>1.7611284256745328</v>
      </c>
      <c r="O28" s="6">
        <f t="shared" si="4"/>
        <v>1.1339291333333334</v>
      </c>
      <c r="P28" s="6">
        <f t="shared" si="5"/>
        <v>3.0866373104021281</v>
      </c>
      <c r="Q28" s="6">
        <f t="shared" si="6"/>
        <v>0.78585397449415528</v>
      </c>
      <c r="R28" s="6">
        <f t="shared" si="7"/>
        <v>1.436868647082824</v>
      </c>
      <c r="S28" s="6">
        <f t="shared" si="8"/>
        <v>6.3721364959044564</v>
      </c>
      <c r="T28" s="12">
        <f t="shared" si="9"/>
        <v>-5.719803257293238</v>
      </c>
      <c r="U28" s="6">
        <f t="shared" si="10"/>
        <v>3.2803562250230799E-3</v>
      </c>
      <c r="V28" s="11">
        <f t="shared" si="11"/>
        <v>3.2696306716956569E-3</v>
      </c>
      <c r="W28" s="11">
        <f t="shared" si="12"/>
        <v>-3.2749875940190683E-3</v>
      </c>
      <c r="X28">
        <f t="shared" si="13"/>
        <v>0</v>
      </c>
      <c r="Y28">
        <f t="shared" si="14"/>
        <v>2</v>
      </c>
    </row>
    <row r="29" spans="1:36" x14ac:dyDescent="0.25">
      <c r="A29" s="6">
        <v>69</v>
      </c>
      <c r="B29" s="6">
        <v>35.092701529473814</v>
      </c>
      <c r="C29" s="6">
        <v>101</v>
      </c>
      <c r="D29" s="5">
        <v>5.6459999999999999</v>
      </c>
      <c r="E29" s="5">
        <v>1.4066068</v>
      </c>
      <c r="F29" s="5">
        <v>83.482100000000003</v>
      </c>
      <c r="G29" s="5">
        <v>6.7969850000000003</v>
      </c>
      <c r="H29" s="5">
        <v>82.1</v>
      </c>
      <c r="I29" s="6">
        <v>263.49900000000002</v>
      </c>
      <c r="J29" s="6">
        <v>0</v>
      </c>
      <c r="K29" s="6">
        <f t="shared" si="0"/>
        <v>4.2341065045972597</v>
      </c>
      <c r="L29" s="6">
        <f t="shared" si="1"/>
        <v>3.5579931752174003</v>
      </c>
      <c r="M29" s="6">
        <f t="shared" si="2"/>
        <v>4.6151205168412597</v>
      </c>
      <c r="N29" s="6">
        <f t="shared" si="3"/>
        <v>1.7309473298312976</v>
      </c>
      <c r="O29" s="6">
        <f t="shared" si="4"/>
        <v>1.4066068</v>
      </c>
      <c r="P29" s="6">
        <f t="shared" si="5"/>
        <v>4.4246322376185221</v>
      </c>
      <c r="Q29" s="6">
        <f t="shared" si="6"/>
        <v>1.9164791315061003</v>
      </c>
      <c r="R29" s="6">
        <f t="shared" si="7"/>
        <v>4.4079380164583828</v>
      </c>
      <c r="S29" s="6">
        <f t="shared" si="8"/>
        <v>5.5740495729078026</v>
      </c>
      <c r="T29" s="12">
        <f t="shared" si="9"/>
        <v>2.1168113200887575</v>
      </c>
      <c r="U29" s="6">
        <f t="shared" si="10"/>
        <v>8.3046144661290455</v>
      </c>
      <c r="V29" s="11">
        <f t="shared" si="11"/>
        <v>0.8925264444174198</v>
      </c>
      <c r="W29" s="11">
        <f t="shared" si="12"/>
        <v>-2.2305104562566984</v>
      </c>
      <c r="X29">
        <f t="shared" si="13"/>
        <v>1</v>
      </c>
      <c r="Y29">
        <f t="shared" si="14"/>
        <v>-1</v>
      </c>
    </row>
    <row r="30" spans="1:36" x14ac:dyDescent="0.25">
      <c r="A30" s="6">
        <v>60</v>
      </c>
      <c r="B30" s="6">
        <v>26.34929207978087</v>
      </c>
      <c r="C30" s="6">
        <v>103</v>
      </c>
      <c r="D30" s="5">
        <v>5.1379999999999999</v>
      </c>
      <c r="E30" s="5">
        <v>1.3053945333333332</v>
      </c>
      <c r="F30" s="5">
        <v>24.299799999999998</v>
      </c>
      <c r="G30" s="5">
        <v>2.19428</v>
      </c>
      <c r="H30" s="5">
        <v>20.253499999999999</v>
      </c>
      <c r="I30" s="6">
        <v>378.99599999999998</v>
      </c>
      <c r="J30" s="6">
        <v>0</v>
      </c>
      <c r="K30" s="6">
        <f t="shared" si="0"/>
        <v>4.0943445622221004</v>
      </c>
      <c r="L30" s="6">
        <f t="shared" si="1"/>
        <v>3.2714414085840011</v>
      </c>
      <c r="M30" s="6">
        <f t="shared" si="2"/>
        <v>4.6347289882296359</v>
      </c>
      <c r="N30" s="6">
        <f t="shared" si="3"/>
        <v>1.6366638986876918</v>
      </c>
      <c r="O30" s="6">
        <f t="shared" si="4"/>
        <v>1.3053945333333332</v>
      </c>
      <c r="P30" s="6">
        <f t="shared" si="5"/>
        <v>3.1904681198599576</v>
      </c>
      <c r="Q30" s="6">
        <f t="shared" si="6"/>
        <v>0.78585397449415528</v>
      </c>
      <c r="R30" s="6">
        <f t="shared" si="7"/>
        <v>3.0083276181236944</v>
      </c>
      <c r="S30" s="6">
        <f t="shared" si="8"/>
        <v>5.9375256509370216</v>
      </c>
      <c r="T30" s="12">
        <f t="shared" si="9"/>
        <v>0.39664365284528103</v>
      </c>
      <c r="U30" s="6">
        <f t="shared" si="10"/>
        <v>1.4868260094210404</v>
      </c>
      <c r="V30" s="11">
        <f t="shared" si="11"/>
        <v>0.59788099520769822</v>
      </c>
      <c r="W30" s="11">
        <f t="shared" si="12"/>
        <v>-0.91100720235024379</v>
      </c>
      <c r="X30">
        <f t="shared" si="13"/>
        <v>0</v>
      </c>
      <c r="Y30">
        <f t="shared" si="14"/>
        <v>2</v>
      </c>
    </row>
    <row r="31" spans="1:36" x14ac:dyDescent="0.25">
      <c r="A31" s="6">
        <v>77</v>
      </c>
      <c r="B31" s="6">
        <v>35.587929240374606</v>
      </c>
      <c r="C31" s="6">
        <v>76</v>
      </c>
      <c r="D31" s="5">
        <v>3.8809999999999998</v>
      </c>
      <c r="E31" s="5">
        <v>0.7275581333333333</v>
      </c>
      <c r="F31" s="5">
        <v>21.786300000000001</v>
      </c>
      <c r="G31" s="5">
        <v>8.1255499999999987</v>
      </c>
      <c r="H31" s="5">
        <v>17.261500000000002</v>
      </c>
      <c r="I31" s="6">
        <v>618.27200000000005</v>
      </c>
      <c r="J31" s="6">
        <v>0</v>
      </c>
      <c r="K31" s="6">
        <f t="shared" si="0"/>
        <v>4.3438054218536841</v>
      </c>
      <c r="L31" s="6">
        <f t="shared" si="1"/>
        <v>3.572006514080404</v>
      </c>
      <c r="M31" s="6">
        <f t="shared" si="2"/>
        <v>4.3307333402863311</v>
      </c>
      <c r="N31" s="6">
        <f t="shared" si="3"/>
        <v>1.3560928523867692</v>
      </c>
      <c r="O31" s="6">
        <f t="shared" si="4"/>
        <v>0.7275581333333333</v>
      </c>
      <c r="P31" s="6">
        <f t="shared" si="5"/>
        <v>3.081281331876653</v>
      </c>
      <c r="Q31" s="6">
        <f t="shared" si="6"/>
        <v>2.0950134182324724</v>
      </c>
      <c r="R31" s="6">
        <f t="shared" si="7"/>
        <v>2.8484785880205292</v>
      </c>
      <c r="S31" s="6">
        <f t="shared" si="8"/>
        <v>6.4269284900789732</v>
      </c>
      <c r="T31" s="12">
        <f t="shared" si="9"/>
        <v>-3.5772080193531739</v>
      </c>
      <c r="U31" s="6">
        <f t="shared" si="10"/>
        <v>2.7953635414184459E-2</v>
      </c>
      <c r="V31" s="11">
        <f t="shared" si="11"/>
        <v>2.7193478821563134E-2</v>
      </c>
      <c r="W31" s="11">
        <f t="shared" si="12"/>
        <v>-2.7570064278684733E-2</v>
      </c>
      <c r="X31">
        <f t="shared" si="13"/>
        <v>0</v>
      </c>
      <c r="Y31">
        <f t="shared" si="14"/>
        <v>2</v>
      </c>
    </row>
    <row r="32" spans="1:36" x14ac:dyDescent="0.25">
      <c r="A32" s="6">
        <v>76</v>
      </c>
      <c r="B32" s="6">
        <v>27.2</v>
      </c>
      <c r="C32" s="6">
        <v>94</v>
      </c>
      <c r="D32" s="5">
        <v>14.07</v>
      </c>
      <c r="E32" s="5">
        <v>3.2623639999999998</v>
      </c>
      <c r="F32" s="5">
        <v>35.890999999999998</v>
      </c>
      <c r="G32" s="5">
        <v>9.3466300000000011</v>
      </c>
      <c r="H32" s="5">
        <v>8.4156000000000013</v>
      </c>
      <c r="I32" s="6">
        <v>377.22699999999998</v>
      </c>
      <c r="J32" s="6">
        <v>0</v>
      </c>
      <c r="K32" s="6">
        <f t="shared" si="0"/>
        <v>4.3307333402863311</v>
      </c>
      <c r="L32" s="6">
        <f t="shared" si="1"/>
        <v>3.3032169733019514</v>
      </c>
      <c r="M32" s="6">
        <f t="shared" si="2"/>
        <v>4.5432947822700038</v>
      </c>
      <c r="N32" s="6">
        <f t="shared" si="3"/>
        <v>2.6440448711262978</v>
      </c>
      <c r="O32" s="6">
        <f t="shared" si="4"/>
        <v>3.2623639999999998</v>
      </c>
      <c r="P32" s="6">
        <f t="shared" si="5"/>
        <v>3.5804865676858131</v>
      </c>
      <c r="Q32" s="6">
        <f t="shared" si="6"/>
        <v>2.235015850523395</v>
      </c>
      <c r="R32" s="6">
        <f t="shared" si="7"/>
        <v>2.130087126348728</v>
      </c>
      <c r="S32" s="6">
        <f t="shared" si="8"/>
        <v>5.9328471282611988</v>
      </c>
      <c r="T32" s="12">
        <f t="shared" si="9"/>
        <v>-0.26505832433843146</v>
      </c>
      <c r="U32" s="6">
        <f t="shared" si="10"/>
        <v>0.76716120450127046</v>
      </c>
      <c r="V32" s="11">
        <f t="shared" si="11"/>
        <v>0.43412066909751978</v>
      </c>
      <c r="W32" s="11">
        <f t="shared" si="12"/>
        <v>-0.56937441979388348</v>
      </c>
      <c r="X32">
        <f t="shared" si="13"/>
        <v>0</v>
      </c>
      <c r="Y32">
        <f t="shared" si="14"/>
        <v>2</v>
      </c>
    </row>
    <row r="33" spans="1:25" x14ac:dyDescent="0.25">
      <c r="A33" s="6">
        <v>71</v>
      </c>
      <c r="B33" s="6">
        <v>30.3</v>
      </c>
      <c r="C33" s="6">
        <v>102</v>
      </c>
      <c r="D33" s="5">
        <v>8.34</v>
      </c>
      <c r="E33" s="5">
        <v>2.098344</v>
      </c>
      <c r="F33" s="5">
        <v>56.502000000000002</v>
      </c>
      <c r="G33" s="5">
        <v>8.1300000000000008</v>
      </c>
      <c r="H33" s="5">
        <v>4.2988999999999997</v>
      </c>
      <c r="I33" s="6">
        <v>200.976</v>
      </c>
      <c r="J33" s="6">
        <v>0</v>
      </c>
      <c r="K33" s="6">
        <f t="shared" si="0"/>
        <v>4.2626798770413155</v>
      </c>
      <c r="L33" s="6">
        <f t="shared" si="1"/>
        <v>3.4111477125153233</v>
      </c>
      <c r="M33" s="6">
        <f t="shared" si="2"/>
        <v>4.6249728132842707</v>
      </c>
      <c r="N33" s="6">
        <f t="shared" si="3"/>
        <v>2.1210632163706555</v>
      </c>
      <c r="O33" s="6">
        <f t="shared" si="4"/>
        <v>2.098344</v>
      </c>
      <c r="P33" s="6">
        <f t="shared" si="5"/>
        <v>4.0342760357559815</v>
      </c>
      <c r="Q33" s="6">
        <f t="shared" si="6"/>
        <v>2.0955609235597192</v>
      </c>
      <c r="R33" s="6">
        <f t="shared" si="7"/>
        <v>1.4583591760200576</v>
      </c>
      <c r="S33" s="6">
        <f t="shared" si="8"/>
        <v>5.3031854979448969</v>
      </c>
      <c r="T33" s="12">
        <f t="shared" si="9"/>
        <v>-2.5117763439540823</v>
      </c>
      <c r="U33" s="6">
        <f t="shared" si="10"/>
        <v>8.1124007036385282E-2</v>
      </c>
      <c r="V33" s="11">
        <f t="shared" si="11"/>
        <v>7.5036727062203754E-2</v>
      </c>
      <c r="W33" s="11">
        <f t="shared" si="12"/>
        <v>-7.8001247190085721E-2</v>
      </c>
      <c r="X33">
        <f t="shared" si="13"/>
        <v>0</v>
      </c>
      <c r="Y33">
        <f t="shared" si="14"/>
        <v>2</v>
      </c>
    </row>
    <row r="34" spans="1:25" x14ac:dyDescent="0.25">
      <c r="A34" s="6">
        <v>66</v>
      </c>
      <c r="B34" s="6">
        <v>27.7</v>
      </c>
      <c r="C34" s="6">
        <v>90</v>
      </c>
      <c r="D34" s="5">
        <v>6.0419999999999998</v>
      </c>
      <c r="E34" s="5">
        <v>1.341324</v>
      </c>
      <c r="F34" s="5">
        <v>24.846</v>
      </c>
      <c r="G34" s="5">
        <v>7.6520550000000007</v>
      </c>
      <c r="H34" s="5">
        <v>6.7052000000000014</v>
      </c>
      <c r="I34" s="6">
        <v>225.88</v>
      </c>
      <c r="J34" s="6">
        <v>0</v>
      </c>
      <c r="K34" s="6">
        <f t="shared" si="0"/>
        <v>4.1896547420264252</v>
      </c>
      <c r="L34" s="6">
        <f t="shared" si="1"/>
        <v>3.3214324131932926</v>
      </c>
      <c r="M34" s="6">
        <f t="shared" si="2"/>
        <v>4.499809670330265</v>
      </c>
      <c r="N34" s="6">
        <f t="shared" si="3"/>
        <v>1.7987350829644801</v>
      </c>
      <c r="O34" s="6">
        <f t="shared" si="4"/>
        <v>1.341324</v>
      </c>
      <c r="P34" s="6">
        <f t="shared" si="5"/>
        <v>3.2126967737914853</v>
      </c>
      <c r="Q34" s="6">
        <f t="shared" si="6"/>
        <v>2.0349742392155314</v>
      </c>
      <c r="R34" s="6">
        <f t="shared" si="7"/>
        <v>1.902883344774986</v>
      </c>
      <c r="S34" s="6">
        <f t="shared" si="8"/>
        <v>5.4200038848046361</v>
      </c>
      <c r="T34" s="12">
        <f t="shared" si="9"/>
        <v>-2.1517764386532967</v>
      </c>
      <c r="U34" s="6">
        <f t="shared" si="10"/>
        <v>0.1162774145008707</v>
      </c>
      <c r="V34" s="11">
        <f t="shared" si="11"/>
        <v>0.10416533828453627</v>
      </c>
      <c r="W34" s="11">
        <f t="shared" si="12"/>
        <v>-0.10999941237025905</v>
      </c>
      <c r="X34">
        <f t="shared" si="13"/>
        <v>0</v>
      </c>
      <c r="Y34">
        <f t="shared" si="14"/>
        <v>2</v>
      </c>
    </row>
    <row r="35" spans="1:25" x14ac:dyDescent="0.25">
      <c r="A35" s="6">
        <v>75</v>
      </c>
      <c r="B35" s="6">
        <v>25.7</v>
      </c>
      <c r="C35" s="6">
        <v>94</v>
      </c>
      <c r="D35" s="5">
        <v>8.0790000000000006</v>
      </c>
      <c r="E35" s="5">
        <v>1.8732507999999999</v>
      </c>
      <c r="F35" s="5">
        <v>65.926000000000002</v>
      </c>
      <c r="G35" s="5">
        <v>3.7412200000000002</v>
      </c>
      <c r="H35" s="5">
        <v>4.4968500000000002</v>
      </c>
      <c r="I35" s="6">
        <v>206.80199999999999</v>
      </c>
      <c r="J35" s="6">
        <v>0</v>
      </c>
      <c r="K35" s="6">
        <f t="shared" si="0"/>
        <v>4.3174881135363101</v>
      </c>
      <c r="L35" s="6">
        <f t="shared" si="1"/>
        <v>3.2464909919011742</v>
      </c>
      <c r="M35" s="6">
        <f t="shared" si="2"/>
        <v>4.5432947822700038</v>
      </c>
      <c r="N35" s="6">
        <f t="shared" si="3"/>
        <v>2.0892681024975714</v>
      </c>
      <c r="O35" s="6">
        <f t="shared" si="4"/>
        <v>1.8732507999999999</v>
      </c>
      <c r="P35" s="6">
        <f t="shared" si="5"/>
        <v>4.1885329008766758</v>
      </c>
      <c r="Q35" s="6">
        <f t="shared" si="6"/>
        <v>1.3194117614422975</v>
      </c>
      <c r="R35" s="6">
        <f t="shared" si="7"/>
        <v>1.5033771516618808</v>
      </c>
      <c r="S35" s="6">
        <f t="shared" si="8"/>
        <v>5.3317618137673923</v>
      </c>
      <c r="T35" s="12">
        <f t="shared" si="9"/>
        <v>-2.6140104671344186</v>
      </c>
      <c r="U35" s="6">
        <f t="shared" si="10"/>
        <v>7.3240226461462873E-2</v>
      </c>
      <c r="V35" s="11">
        <f t="shared" si="11"/>
        <v>6.8242155535802332E-2</v>
      </c>
      <c r="W35" s="11">
        <f t="shared" si="12"/>
        <v>-7.0682321592797401E-2</v>
      </c>
      <c r="X35">
        <f t="shared" si="13"/>
        <v>0</v>
      </c>
      <c r="Y35">
        <f t="shared" si="14"/>
        <v>2</v>
      </c>
    </row>
    <row r="36" spans="1:25" x14ac:dyDescent="0.25">
      <c r="A36" s="6">
        <v>69</v>
      </c>
      <c r="B36" s="6">
        <v>29.4</v>
      </c>
      <c r="C36" s="6">
        <v>89</v>
      </c>
      <c r="D36" s="5">
        <v>10.704000000000001</v>
      </c>
      <c r="E36" s="5">
        <v>2.3498847999999999</v>
      </c>
      <c r="F36" s="5">
        <v>45.271999999999998</v>
      </c>
      <c r="G36" s="5">
        <v>8.2863000000000007</v>
      </c>
      <c r="H36" s="5">
        <v>4.53</v>
      </c>
      <c r="I36" s="6">
        <v>215.76900000000001</v>
      </c>
      <c r="J36" s="6">
        <v>0</v>
      </c>
      <c r="K36" s="6">
        <f t="shared" si="0"/>
        <v>4.2341065045972597</v>
      </c>
      <c r="L36" s="6">
        <f t="shared" si="1"/>
        <v>3.380994674344636</v>
      </c>
      <c r="M36" s="6">
        <f t="shared" si="2"/>
        <v>4.4886363697321396</v>
      </c>
      <c r="N36" s="6">
        <f t="shared" si="3"/>
        <v>2.3706175033858727</v>
      </c>
      <c r="O36" s="6">
        <f t="shared" si="4"/>
        <v>2.3498847999999999</v>
      </c>
      <c r="P36" s="6">
        <f t="shared" si="5"/>
        <v>3.8126887398402225</v>
      </c>
      <c r="Q36" s="6">
        <f t="shared" si="6"/>
        <v>2.1146035486478825</v>
      </c>
      <c r="R36" s="6">
        <f t="shared" si="7"/>
        <v>1.5107219394949427</v>
      </c>
      <c r="S36" s="6">
        <f t="shared" si="8"/>
        <v>5.374208390975971</v>
      </c>
      <c r="T36" s="12">
        <f t="shared" si="9"/>
        <v>-2.9593165780303003</v>
      </c>
      <c r="U36" s="6">
        <f t="shared" si="10"/>
        <v>5.1854343463341508E-2</v>
      </c>
      <c r="V36" s="11">
        <f t="shared" si="11"/>
        <v>4.9298026657004237E-2</v>
      </c>
      <c r="W36" s="11">
        <f t="shared" si="12"/>
        <v>-5.0554647945596845E-2</v>
      </c>
      <c r="X36">
        <f t="shared" si="13"/>
        <v>0</v>
      </c>
      <c r="Y36">
        <f t="shared" si="14"/>
        <v>2</v>
      </c>
    </row>
    <row r="37" spans="1:25" x14ac:dyDescent="0.25">
      <c r="A37" s="6">
        <v>85</v>
      </c>
      <c r="B37" s="6">
        <v>26.6</v>
      </c>
      <c r="C37" s="6">
        <v>96</v>
      </c>
      <c r="D37" s="5">
        <v>4.4619999999999997</v>
      </c>
      <c r="E37" s="5">
        <v>1.0566016</v>
      </c>
      <c r="F37" s="5">
        <v>7.85</v>
      </c>
      <c r="G37" s="5">
        <v>7.9317000000000002</v>
      </c>
      <c r="H37" s="5">
        <v>9.6135000000000019</v>
      </c>
      <c r="I37" s="6">
        <v>232.006</v>
      </c>
      <c r="J37" s="6">
        <v>0</v>
      </c>
      <c r="K37" s="6">
        <f t="shared" si="0"/>
        <v>4.4426512564903167</v>
      </c>
      <c r="L37" s="6">
        <f t="shared" si="1"/>
        <v>3.2809112157876537</v>
      </c>
      <c r="M37" s="6">
        <f t="shared" si="2"/>
        <v>4.5643481914678361</v>
      </c>
      <c r="N37" s="6">
        <f t="shared" si="3"/>
        <v>1.4955970960103406</v>
      </c>
      <c r="O37" s="6">
        <f t="shared" si="4"/>
        <v>1.0566016</v>
      </c>
      <c r="P37" s="6">
        <f t="shared" si="5"/>
        <v>2.0605135317943168</v>
      </c>
      <c r="Q37" s="6">
        <f t="shared" si="6"/>
        <v>2.0708673884596971</v>
      </c>
      <c r="R37" s="6">
        <f t="shared" si="7"/>
        <v>2.2631683606302544</v>
      </c>
      <c r="S37" s="6">
        <f t="shared" si="8"/>
        <v>5.4467632334008576</v>
      </c>
      <c r="T37" s="12">
        <f t="shared" si="9"/>
        <v>-1.1475318134085324</v>
      </c>
      <c r="U37" s="6">
        <f t="shared" si="10"/>
        <v>0.3174192532684848</v>
      </c>
      <c r="V37" s="11">
        <f t="shared" si="11"/>
        <v>0.24094019613040832</v>
      </c>
      <c r="W37" s="11">
        <f t="shared" si="12"/>
        <v>-0.27567471171344654</v>
      </c>
      <c r="X37">
        <f t="shared" si="13"/>
        <v>0</v>
      </c>
      <c r="Y37">
        <f t="shared" si="14"/>
        <v>2</v>
      </c>
    </row>
    <row r="38" spans="1:25" x14ac:dyDescent="0.25">
      <c r="A38" s="6">
        <v>76</v>
      </c>
      <c r="B38" s="6">
        <v>27.1</v>
      </c>
      <c r="C38" s="6">
        <v>110</v>
      </c>
      <c r="D38" s="5">
        <v>26.210999999999999</v>
      </c>
      <c r="E38" s="5">
        <v>7.1119180000000002</v>
      </c>
      <c r="F38" s="5">
        <v>21.777999999999999</v>
      </c>
      <c r="G38" s="5">
        <v>4.9356349999999996</v>
      </c>
      <c r="H38" s="5">
        <v>8.4939499999999999</v>
      </c>
      <c r="I38" s="6">
        <v>45.843000000000004</v>
      </c>
      <c r="J38" s="6">
        <v>0</v>
      </c>
      <c r="K38" s="6">
        <f t="shared" si="0"/>
        <v>4.3307333402863311</v>
      </c>
      <c r="L38" s="6">
        <f t="shared" si="1"/>
        <v>3.2995337278856551</v>
      </c>
      <c r="M38" s="6">
        <f t="shared" si="2"/>
        <v>4.7004803657924166</v>
      </c>
      <c r="N38" s="6">
        <f t="shared" si="3"/>
        <v>3.266179169984067</v>
      </c>
      <c r="O38" s="6">
        <f t="shared" si="4"/>
        <v>7.1119180000000002</v>
      </c>
      <c r="P38" s="6">
        <f t="shared" si="5"/>
        <v>3.0809002859238692</v>
      </c>
      <c r="Q38" s="6">
        <f t="shared" si="6"/>
        <v>1.5964813373535112</v>
      </c>
      <c r="R38" s="6">
        <f t="shared" si="7"/>
        <v>2.1393541453656306</v>
      </c>
      <c r="S38" s="6">
        <f t="shared" si="8"/>
        <v>3.8252225152912298</v>
      </c>
      <c r="T38" s="12">
        <f t="shared" si="9"/>
        <v>0.2720997153887339</v>
      </c>
      <c r="U38" s="6">
        <f t="shared" si="10"/>
        <v>1.3127178929600385</v>
      </c>
      <c r="V38" s="11">
        <f t="shared" si="11"/>
        <v>0.56760830923476624</v>
      </c>
      <c r="W38" s="11">
        <f t="shared" si="12"/>
        <v>-0.83842340994836195</v>
      </c>
      <c r="X38">
        <f t="shared" si="13"/>
        <v>0</v>
      </c>
      <c r="Y38">
        <f t="shared" si="14"/>
        <v>2</v>
      </c>
    </row>
    <row r="39" spans="1:25" x14ac:dyDescent="0.25">
      <c r="A39" s="6">
        <v>77</v>
      </c>
      <c r="B39" s="6">
        <v>25.9</v>
      </c>
      <c r="C39" s="6">
        <v>85</v>
      </c>
      <c r="D39" s="5">
        <v>4.58</v>
      </c>
      <c r="E39" s="5">
        <v>0.96027333333333342</v>
      </c>
      <c r="F39" s="5">
        <v>13.74</v>
      </c>
      <c r="G39" s="5">
        <v>9.7532600000000009</v>
      </c>
      <c r="H39" s="5">
        <v>11.774000000000001</v>
      </c>
      <c r="I39" s="6">
        <v>488.82900000000001</v>
      </c>
      <c r="J39" s="6">
        <v>0</v>
      </c>
      <c r="K39" s="6">
        <f t="shared" si="0"/>
        <v>4.3438054218536841</v>
      </c>
      <c r="L39" s="6">
        <f t="shared" si="1"/>
        <v>3.2542429687054919</v>
      </c>
      <c r="M39" s="6">
        <f t="shared" si="2"/>
        <v>4.4426512564903167</v>
      </c>
      <c r="N39" s="6">
        <f t="shared" si="3"/>
        <v>1.5216989981260935</v>
      </c>
      <c r="O39" s="6">
        <f t="shared" si="4"/>
        <v>0.96027333333333342</v>
      </c>
      <c r="P39" s="6">
        <f t="shared" si="5"/>
        <v>2.6203112867942031</v>
      </c>
      <c r="Q39" s="6">
        <f t="shared" si="6"/>
        <v>2.27760158809861</v>
      </c>
      <c r="R39" s="6">
        <f t="shared" si="7"/>
        <v>2.4658937106060699</v>
      </c>
      <c r="S39" s="6">
        <f t="shared" si="8"/>
        <v>6.1920127350663954</v>
      </c>
      <c r="T39" s="12">
        <f t="shared" si="9"/>
        <v>-0.87264771126187135</v>
      </c>
      <c r="U39" s="6">
        <f t="shared" si="10"/>
        <v>0.41784375372103516</v>
      </c>
      <c r="V39" s="11">
        <f t="shared" si="11"/>
        <v>0.29470366718789182</v>
      </c>
      <c r="W39" s="11">
        <f t="shared" si="12"/>
        <v>-0.34913723425393223</v>
      </c>
      <c r="X39">
        <f t="shared" si="13"/>
        <v>0</v>
      </c>
      <c r="Y39">
        <f t="shared" si="14"/>
        <v>2</v>
      </c>
    </row>
    <row r="40" spans="1:25" x14ac:dyDescent="0.25">
      <c r="A40" s="6">
        <v>45</v>
      </c>
      <c r="B40" s="6">
        <v>21.30394857667585</v>
      </c>
      <c r="C40" s="6">
        <v>102</v>
      </c>
      <c r="D40" s="5">
        <v>13.852</v>
      </c>
      <c r="E40" s="5">
        <v>3.4851632000000001</v>
      </c>
      <c r="F40" s="5">
        <v>7.6476000000000006</v>
      </c>
      <c r="G40" s="5">
        <v>21.056625</v>
      </c>
      <c r="H40" s="5">
        <v>23.034079999999999</v>
      </c>
      <c r="I40" s="6">
        <v>552.44399999999996</v>
      </c>
      <c r="J40" s="6">
        <v>1</v>
      </c>
      <c r="K40" s="6">
        <f t="shared" si="0"/>
        <v>3.8066624897703196</v>
      </c>
      <c r="L40" s="6">
        <f t="shared" si="1"/>
        <v>3.0588924347214408</v>
      </c>
      <c r="M40" s="6">
        <f t="shared" si="2"/>
        <v>4.6249728132842707</v>
      </c>
      <c r="N40" s="6">
        <f t="shared" si="3"/>
        <v>2.6284296265401754</v>
      </c>
      <c r="O40" s="6">
        <f t="shared" si="4"/>
        <v>3.4851632000000001</v>
      </c>
      <c r="P40" s="6">
        <f t="shared" si="5"/>
        <v>2.0343918731261117</v>
      </c>
      <c r="Q40" s="6">
        <f t="shared" si="6"/>
        <v>3.0472152374531425</v>
      </c>
      <c r="R40" s="6">
        <f t="shared" si="7"/>
        <v>3.1369748583673664</v>
      </c>
      <c r="S40" s="6">
        <f t="shared" si="8"/>
        <v>6.3143520707888294</v>
      </c>
      <c r="T40" s="12">
        <f t="shared" si="9"/>
        <v>5.5876325206280768</v>
      </c>
      <c r="U40" s="6">
        <f t="shared" si="10"/>
        <v>267.10251088860019</v>
      </c>
      <c r="V40" s="11">
        <f t="shared" si="11"/>
        <v>0.99627008342187617</v>
      </c>
      <c r="W40" s="11">
        <f t="shared" si="12"/>
        <v>-3.7368900627081309E-3</v>
      </c>
      <c r="X40">
        <f t="shared" si="13"/>
        <v>1</v>
      </c>
      <c r="Y40">
        <f t="shared" si="14"/>
        <v>1</v>
      </c>
    </row>
    <row r="41" spans="1:25" x14ac:dyDescent="0.25">
      <c r="A41" s="6">
        <v>45</v>
      </c>
      <c r="B41" s="6">
        <v>20.82999519307803</v>
      </c>
      <c r="C41" s="6">
        <v>74</v>
      </c>
      <c r="D41" s="5">
        <v>4.5599999999999996</v>
      </c>
      <c r="E41" s="5">
        <v>0.83235200000000009</v>
      </c>
      <c r="F41" s="5">
        <v>7.7528999999999995</v>
      </c>
      <c r="G41" s="5">
        <v>8.2374050000000008</v>
      </c>
      <c r="H41" s="5">
        <v>28.032299999999999</v>
      </c>
      <c r="I41" s="6">
        <v>382.95499999999998</v>
      </c>
      <c r="J41" s="6">
        <v>1</v>
      </c>
      <c r="K41" s="6">
        <f t="shared" si="0"/>
        <v>3.8066624897703196</v>
      </c>
      <c r="L41" s="6">
        <f t="shared" si="1"/>
        <v>3.0363940245036765</v>
      </c>
      <c r="M41" s="6">
        <f t="shared" si="2"/>
        <v>4.3040650932041702</v>
      </c>
      <c r="N41" s="6">
        <f t="shared" si="3"/>
        <v>1.5173226235262947</v>
      </c>
      <c r="O41" s="6">
        <f t="shared" si="4"/>
        <v>0.83235200000000009</v>
      </c>
      <c r="P41" s="6">
        <f t="shared" si="5"/>
        <v>2.0480669669206968</v>
      </c>
      <c r="Q41" s="6">
        <f t="shared" si="6"/>
        <v>2.108685367136935</v>
      </c>
      <c r="R41" s="6">
        <f t="shared" si="7"/>
        <v>3.3333574167515088</v>
      </c>
      <c r="S41" s="6">
        <f t="shared" si="8"/>
        <v>5.947917488805162</v>
      </c>
      <c r="T41" s="12">
        <f t="shared" si="9"/>
        <v>1.7739185517988254</v>
      </c>
      <c r="U41" s="6">
        <f t="shared" si="10"/>
        <v>5.8939037369328133</v>
      </c>
      <c r="V41" s="11">
        <f t="shared" si="11"/>
        <v>0.85494430468434235</v>
      </c>
      <c r="W41" s="11">
        <f t="shared" si="12"/>
        <v>-0.15671895288719312</v>
      </c>
      <c r="X41">
        <f t="shared" si="13"/>
        <v>1</v>
      </c>
      <c r="Y41">
        <f t="shared" si="14"/>
        <v>1</v>
      </c>
    </row>
    <row r="42" spans="1:25" x14ac:dyDescent="0.25">
      <c r="A42" s="6">
        <v>49</v>
      </c>
      <c r="B42" s="6">
        <v>20.956607495069033</v>
      </c>
      <c r="C42" s="6">
        <v>94</v>
      </c>
      <c r="D42" s="5">
        <v>12.305</v>
      </c>
      <c r="E42" s="5">
        <v>2.8531193333333329</v>
      </c>
      <c r="F42" s="5">
        <v>11.240600000000001</v>
      </c>
      <c r="G42" s="5">
        <v>8.4121749999999995</v>
      </c>
      <c r="H42" s="5">
        <v>23.117699999999999</v>
      </c>
      <c r="I42" s="6">
        <v>573.63</v>
      </c>
      <c r="J42" s="6">
        <v>1</v>
      </c>
      <c r="K42" s="6">
        <f t="shared" si="0"/>
        <v>3.8918202981106265</v>
      </c>
      <c r="L42" s="6">
        <f t="shared" si="1"/>
        <v>3.0424539902014343</v>
      </c>
      <c r="M42" s="6">
        <f t="shared" si="2"/>
        <v>4.5432947822700038</v>
      </c>
      <c r="N42" s="6">
        <f t="shared" si="3"/>
        <v>2.5100056838430191</v>
      </c>
      <c r="O42" s="6">
        <f t="shared" si="4"/>
        <v>2.8531193333333329</v>
      </c>
      <c r="P42" s="6">
        <f t="shared" si="5"/>
        <v>2.4195322238237598</v>
      </c>
      <c r="Q42" s="6">
        <f t="shared" si="6"/>
        <v>2.1296800612379458</v>
      </c>
      <c r="R42" s="6">
        <f t="shared" si="7"/>
        <v>3.1405985578867588</v>
      </c>
      <c r="S42" s="6">
        <f t="shared" si="8"/>
        <v>6.3519845891729778</v>
      </c>
      <c r="T42" s="12">
        <f t="shared" si="9"/>
        <v>4.0394824977538093</v>
      </c>
      <c r="U42" s="6">
        <f t="shared" si="10"/>
        <v>56.796942653402887</v>
      </c>
      <c r="V42" s="11">
        <f t="shared" si="11"/>
        <v>0.98269804674623007</v>
      </c>
      <c r="W42" s="11">
        <f t="shared" si="12"/>
        <v>-1.7453381255672144E-2</v>
      </c>
      <c r="X42">
        <f t="shared" si="13"/>
        <v>1</v>
      </c>
      <c r="Y42">
        <f t="shared" si="14"/>
        <v>1</v>
      </c>
    </row>
    <row r="43" spans="1:25" x14ac:dyDescent="0.25">
      <c r="A43" s="6">
        <v>34</v>
      </c>
      <c r="B43" s="6">
        <v>24.242424242424246</v>
      </c>
      <c r="C43" s="6">
        <v>92</v>
      </c>
      <c r="D43" s="5">
        <v>21.699000000000002</v>
      </c>
      <c r="E43" s="5">
        <v>4.9242264000000002</v>
      </c>
      <c r="F43" s="5">
        <v>16.735299999999999</v>
      </c>
      <c r="G43" s="5">
        <v>21.823744999999999</v>
      </c>
      <c r="H43" s="5">
        <v>12.065340000000001</v>
      </c>
      <c r="I43" s="6">
        <v>481.94900000000001</v>
      </c>
      <c r="J43" s="6">
        <v>1</v>
      </c>
      <c r="K43" s="6">
        <f t="shared" si="0"/>
        <v>3.5263605246161616</v>
      </c>
      <c r="L43" s="6">
        <f t="shared" si="1"/>
        <v>3.1881041662014473</v>
      </c>
      <c r="M43" s="6">
        <f t="shared" si="2"/>
        <v>4.5217885770490405</v>
      </c>
      <c r="N43" s="6">
        <f t="shared" si="3"/>
        <v>3.0772661765352534</v>
      </c>
      <c r="O43" s="6">
        <f t="shared" si="4"/>
        <v>4.9242264000000002</v>
      </c>
      <c r="P43" s="6">
        <f t="shared" si="5"/>
        <v>2.8175202610039567</v>
      </c>
      <c r="Q43" s="6">
        <f t="shared" si="6"/>
        <v>3.0829985972086242</v>
      </c>
      <c r="R43" s="6">
        <f t="shared" si="7"/>
        <v>2.4903368793678675</v>
      </c>
      <c r="S43" s="6">
        <f t="shared" si="8"/>
        <v>6.1778382993237893</v>
      </c>
      <c r="T43" s="12">
        <f t="shared" si="9"/>
        <v>3.1640507490446659</v>
      </c>
      <c r="U43" s="6">
        <f t="shared" si="10"/>
        <v>23.6662681392467</v>
      </c>
      <c r="V43" s="11">
        <f t="shared" si="11"/>
        <v>0.95945880445494336</v>
      </c>
      <c r="W43" s="11">
        <f t="shared" si="12"/>
        <v>-4.1385898843850619E-2</v>
      </c>
      <c r="X43">
        <f t="shared" si="13"/>
        <v>1</v>
      </c>
      <c r="Y43">
        <f t="shared" si="14"/>
        <v>1</v>
      </c>
    </row>
    <row r="44" spans="1:25" x14ac:dyDescent="0.25">
      <c r="A44" s="6">
        <v>42</v>
      </c>
      <c r="B44" s="6">
        <v>21.359914560341757</v>
      </c>
      <c r="C44" s="6">
        <v>93</v>
      </c>
      <c r="D44" s="5">
        <v>2.9990000000000001</v>
      </c>
      <c r="E44" s="5">
        <v>0.68797059999999999</v>
      </c>
      <c r="F44" s="5">
        <v>19.082599999999999</v>
      </c>
      <c r="G44" s="5">
        <v>8.4629150000000006</v>
      </c>
      <c r="H44" s="5">
        <v>17.376150000000003</v>
      </c>
      <c r="I44" s="6">
        <v>321.91899999999998</v>
      </c>
      <c r="J44" s="6">
        <v>1</v>
      </c>
      <c r="K44" s="6">
        <f t="shared" si="0"/>
        <v>3.7376696182833684</v>
      </c>
      <c r="L44" s="6">
        <f t="shared" si="1"/>
        <v>3.0615160140999942</v>
      </c>
      <c r="M44" s="6">
        <f t="shared" si="2"/>
        <v>4.5325994931532563</v>
      </c>
      <c r="N44" s="6">
        <f t="shared" si="3"/>
        <v>1.098278899766872</v>
      </c>
      <c r="O44" s="6">
        <f t="shared" si="4"/>
        <v>0.68797059999999999</v>
      </c>
      <c r="P44" s="6">
        <f t="shared" si="5"/>
        <v>2.9487769250802685</v>
      </c>
      <c r="Q44" s="6">
        <f t="shared" si="6"/>
        <v>2.1356936769178092</v>
      </c>
      <c r="R44" s="6">
        <f t="shared" si="7"/>
        <v>2.8550985763109495</v>
      </c>
      <c r="S44" s="6">
        <f t="shared" si="8"/>
        <v>5.7742999611046661</v>
      </c>
      <c r="T44" s="12">
        <f t="shared" si="9"/>
        <v>2.1073901175448562</v>
      </c>
      <c r="U44" s="6">
        <f t="shared" si="10"/>
        <v>8.2267424113814371</v>
      </c>
      <c r="V44" s="11">
        <f t="shared" si="11"/>
        <v>0.89161938684161457</v>
      </c>
      <c r="W44" s="11">
        <f t="shared" si="12"/>
        <v>-0.11471593382882943</v>
      </c>
      <c r="X44">
        <f t="shared" si="13"/>
        <v>1</v>
      </c>
      <c r="Y44">
        <f t="shared" si="14"/>
        <v>1</v>
      </c>
    </row>
    <row r="45" spans="1:25" x14ac:dyDescent="0.25">
      <c r="A45" s="6">
        <v>68</v>
      </c>
      <c r="B45" s="6">
        <v>21.0828132906055</v>
      </c>
      <c r="C45" s="6">
        <v>102</v>
      </c>
      <c r="D45" s="5">
        <v>6.2</v>
      </c>
      <c r="E45" s="5">
        <v>1.5599200000000002</v>
      </c>
      <c r="F45" s="5">
        <v>9.6993999999999989</v>
      </c>
      <c r="G45" s="5">
        <v>8.5746549999999999</v>
      </c>
      <c r="H45" s="5">
        <v>13.742439999999998</v>
      </c>
      <c r="I45" s="6">
        <v>448.79899999999998</v>
      </c>
      <c r="J45" s="6">
        <v>1</v>
      </c>
      <c r="K45" s="6">
        <f t="shared" si="0"/>
        <v>4.219507705176107</v>
      </c>
      <c r="L45" s="6">
        <f t="shared" si="1"/>
        <v>3.0484581725770705</v>
      </c>
      <c r="M45" s="6">
        <f t="shared" si="2"/>
        <v>4.6249728132842707</v>
      </c>
      <c r="N45" s="6">
        <f t="shared" si="3"/>
        <v>1.824549292051046</v>
      </c>
      <c r="O45" s="6">
        <f t="shared" si="4"/>
        <v>1.5599200000000002</v>
      </c>
      <c r="P45" s="6">
        <f t="shared" si="5"/>
        <v>2.2720640279260933</v>
      </c>
      <c r="Q45" s="6">
        <f t="shared" si="6"/>
        <v>2.1488107590064738</v>
      </c>
      <c r="R45" s="6">
        <f t="shared" si="7"/>
        <v>2.6204888547253193</v>
      </c>
      <c r="S45" s="6">
        <f t="shared" si="8"/>
        <v>6.1065751260420109</v>
      </c>
      <c r="T45" s="12">
        <f t="shared" si="9"/>
        <v>2.5955447889711003</v>
      </c>
      <c r="U45" s="6">
        <f t="shared" si="10"/>
        <v>13.403887662834014</v>
      </c>
      <c r="V45" s="11">
        <f t="shared" si="11"/>
        <v>0.93057429886930632</v>
      </c>
      <c r="W45" s="11">
        <f t="shared" si="12"/>
        <v>-7.1953357759429709E-2</v>
      </c>
      <c r="X45">
        <f t="shared" si="13"/>
        <v>1</v>
      </c>
      <c r="Y45">
        <f t="shared" si="14"/>
        <v>1</v>
      </c>
    </row>
    <row r="46" spans="1:25" x14ac:dyDescent="0.25">
      <c r="A46" s="6">
        <v>38</v>
      </c>
      <c r="B46" s="6">
        <v>22.499637102627378</v>
      </c>
      <c r="C46" s="6">
        <v>95</v>
      </c>
      <c r="D46" s="5">
        <v>5.2610000000000001</v>
      </c>
      <c r="E46" s="5">
        <v>1.2328276666666667</v>
      </c>
      <c r="F46" s="5">
        <v>8.4380000000000006</v>
      </c>
      <c r="G46" s="5">
        <v>4.7719199999999997</v>
      </c>
      <c r="H46" s="5">
        <v>15.73606</v>
      </c>
      <c r="I46" s="6">
        <v>199.05500000000001</v>
      </c>
      <c r="J46" s="6">
        <v>1</v>
      </c>
      <c r="K46" s="6">
        <f t="shared" si="0"/>
        <v>3.6375861597263857</v>
      </c>
      <c r="L46" s="6">
        <f t="shared" si="1"/>
        <v>3.113499180308188</v>
      </c>
      <c r="M46" s="6">
        <f t="shared" si="2"/>
        <v>4.5538768916005408</v>
      </c>
      <c r="N46" s="6">
        <f t="shared" si="3"/>
        <v>1.6603211227486703</v>
      </c>
      <c r="O46" s="6">
        <f t="shared" si="4"/>
        <v>1.2328276666666667</v>
      </c>
      <c r="P46" s="6">
        <f t="shared" si="5"/>
        <v>2.1327453137021468</v>
      </c>
      <c r="Q46" s="6">
        <f t="shared" si="6"/>
        <v>1.5627487396357984</v>
      </c>
      <c r="R46" s="6">
        <f t="shared" si="7"/>
        <v>2.7559548939925542</v>
      </c>
      <c r="S46" s="6">
        <f t="shared" si="8"/>
        <v>5.293581168447596</v>
      </c>
      <c r="T46" s="12">
        <f t="shared" si="9"/>
        <v>1.4257142293080349</v>
      </c>
      <c r="U46" s="6">
        <f t="shared" si="10"/>
        <v>4.1608285674489816</v>
      </c>
      <c r="V46" s="11">
        <f t="shared" si="11"/>
        <v>0.80623266459433973</v>
      </c>
      <c r="W46" s="11">
        <f t="shared" si="12"/>
        <v>-0.21538291238164892</v>
      </c>
      <c r="X46">
        <f t="shared" si="13"/>
        <v>1</v>
      </c>
      <c r="Y46">
        <f t="shared" si="14"/>
        <v>1</v>
      </c>
    </row>
    <row r="47" spans="1:25" x14ac:dyDescent="0.25">
      <c r="A47" s="6">
        <v>69</v>
      </c>
      <c r="B47" s="6">
        <v>21.513858510523864</v>
      </c>
      <c r="C47" s="6">
        <v>112</v>
      </c>
      <c r="D47" s="5">
        <v>6.6829999999999998</v>
      </c>
      <c r="E47" s="5">
        <v>1.8462901333333332</v>
      </c>
      <c r="F47" s="5">
        <v>32.58</v>
      </c>
      <c r="G47" s="5">
        <v>4.1380249999999998</v>
      </c>
      <c r="H47" s="5">
        <v>15.69876</v>
      </c>
      <c r="I47" s="6">
        <v>713.23900000000003</v>
      </c>
      <c r="J47" s="6">
        <v>1</v>
      </c>
      <c r="K47" s="6">
        <f t="shared" si="0"/>
        <v>4.2341065045972597</v>
      </c>
      <c r="L47" s="6">
        <f t="shared" si="1"/>
        <v>3.0686973093647731</v>
      </c>
      <c r="M47" s="6">
        <f t="shared" si="2"/>
        <v>4.7184988712950942</v>
      </c>
      <c r="N47" s="6">
        <f t="shared" si="3"/>
        <v>1.899566988528933</v>
      </c>
      <c r="O47" s="6">
        <f t="shared" si="4"/>
        <v>1.8462901333333332</v>
      </c>
      <c r="P47" s="6">
        <f t="shared" si="5"/>
        <v>3.4836986031738992</v>
      </c>
      <c r="Q47" s="6">
        <f t="shared" si="6"/>
        <v>1.420218620871075</v>
      </c>
      <c r="R47" s="6">
        <f t="shared" si="7"/>
        <v>2.7535817283433879</v>
      </c>
      <c r="S47" s="6">
        <f t="shared" si="8"/>
        <v>6.569816567612258</v>
      </c>
      <c r="T47" s="12">
        <f t="shared" si="9"/>
        <v>2.978967804259284</v>
      </c>
      <c r="U47" s="6">
        <f t="shared" si="10"/>
        <v>19.667505448646082</v>
      </c>
      <c r="V47" s="11">
        <f t="shared" si="11"/>
        <v>0.95161486699569209</v>
      </c>
      <c r="W47" s="11">
        <f t="shared" si="12"/>
        <v>-4.9594877518909689E-2</v>
      </c>
      <c r="X47">
        <f t="shared" si="13"/>
        <v>1</v>
      </c>
      <c r="Y47">
        <f t="shared" si="14"/>
        <v>1</v>
      </c>
    </row>
    <row r="48" spans="1:25" x14ac:dyDescent="0.25">
      <c r="A48" s="6">
        <v>49</v>
      </c>
      <c r="B48" s="6">
        <v>21.367521367521366</v>
      </c>
      <c r="C48" s="6">
        <v>78</v>
      </c>
      <c r="D48" s="5">
        <v>2.64</v>
      </c>
      <c r="E48" s="5">
        <v>0.50793599999999994</v>
      </c>
      <c r="F48" s="5">
        <v>6.3338999999999999</v>
      </c>
      <c r="G48" s="5">
        <v>3.886145</v>
      </c>
      <c r="H48" s="5">
        <v>22.942540000000001</v>
      </c>
      <c r="I48" s="6">
        <v>737.67200000000003</v>
      </c>
      <c r="J48" s="6">
        <v>1</v>
      </c>
      <c r="K48" s="6">
        <f t="shared" si="0"/>
        <v>3.8918202981106265</v>
      </c>
      <c r="L48" s="6">
        <f t="shared" si="1"/>
        <v>3.0618720760585361</v>
      </c>
      <c r="M48" s="6">
        <f t="shared" si="2"/>
        <v>4.3567088266895917</v>
      </c>
      <c r="N48" s="6">
        <f t="shared" si="3"/>
        <v>0.97077891715822484</v>
      </c>
      <c r="O48" s="6">
        <f t="shared" si="4"/>
        <v>0.50793599999999994</v>
      </c>
      <c r="P48" s="6">
        <f t="shared" si="5"/>
        <v>1.84591616018001</v>
      </c>
      <c r="Q48" s="6">
        <f t="shared" si="6"/>
        <v>1.3574176636919553</v>
      </c>
      <c r="R48" s="6">
        <f t="shared" si="7"/>
        <v>3.1329928291986691</v>
      </c>
      <c r="S48" s="6">
        <f t="shared" si="8"/>
        <v>6.603499281361322</v>
      </c>
      <c r="T48" s="12">
        <f t="shared" si="9"/>
        <v>0.41419338721052412</v>
      </c>
      <c r="U48" s="6">
        <f t="shared" si="10"/>
        <v>1.5131497223952872</v>
      </c>
      <c r="V48" s="11">
        <f t="shared" si="11"/>
        <v>0.60209294691487847</v>
      </c>
      <c r="W48" s="11">
        <f t="shared" si="12"/>
        <v>-0.50734344872271697</v>
      </c>
      <c r="X48">
        <f t="shared" si="13"/>
        <v>0</v>
      </c>
      <c r="Y48">
        <f t="shared" si="14"/>
        <v>-2</v>
      </c>
    </row>
    <row r="49" spans="1:25" x14ac:dyDescent="0.25">
      <c r="A49" s="6">
        <v>45</v>
      </c>
      <c r="B49" s="6">
        <v>23.140495867768596</v>
      </c>
      <c r="C49" s="6">
        <v>116</v>
      </c>
      <c r="D49" s="5">
        <v>4.9020000000000001</v>
      </c>
      <c r="E49" s="5">
        <v>1.4026256000000001</v>
      </c>
      <c r="F49" s="5">
        <v>17.997300000000003</v>
      </c>
      <c r="G49" s="5">
        <v>4.2947050000000004</v>
      </c>
      <c r="H49" s="5">
        <v>5.2633000000000001</v>
      </c>
      <c r="I49" s="6">
        <v>518.58600000000001</v>
      </c>
      <c r="J49" s="6">
        <v>1</v>
      </c>
      <c r="K49" s="6">
        <f t="shared" si="0"/>
        <v>3.8066624897703196</v>
      </c>
      <c r="L49" s="6">
        <f t="shared" si="1"/>
        <v>3.1415841505665543</v>
      </c>
      <c r="M49" s="6">
        <f t="shared" si="2"/>
        <v>4.7535901911063645</v>
      </c>
      <c r="N49" s="6">
        <f t="shared" si="3"/>
        <v>1.5896432851059208</v>
      </c>
      <c r="O49" s="6">
        <f t="shared" si="4"/>
        <v>1.4026256000000001</v>
      </c>
      <c r="P49" s="6">
        <f t="shared" si="5"/>
        <v>2.8902217466450395</v>
      </c>
      <c r="Q49" s="6">
        <f t="shared" si="6"/>
        <v>1.4573828685604493</v>
      </c>
      <c r="R49" s="6">
        <f t="shared" si="7"/>
        <v>1.6607582064571575</v>
      </c>
      <c r="S49" s="6">
        <f t="shared" si="8"/>
        <v>6.2511058769823622</v>
      </c>
      <c r="T49" s="12">
        <f t="shared" si="9"/>
        <v>0.42328481197201029</v>
      </c>
      <c r="U49" s="6">
        <f t="shared" si="10"/>
        <v>1.5269691331301078</v>
      </c>
      <c r="V49" s="11">
        <f t="shared" si="11"/>
        <v>0.60426900871506906</v>
      </c>
      <c r="W49" s="11">
        <f t="shared" si="12"/>
        <v>-0.503735801531629</v>
      </c>
      <c r="X49">
        <f t="shared" si="13"/>
        <v>0</v>
      </c>
      <c r="Y49">
        <f t="shared" si="14"/>
        <v>-2</v>
      </c>
    </row>
    <row r="50" spans="1:25" x14ac:dyDescent="0.25">
      <c r="A50" s="6">
        <v>64</v>
      </c>
      <c r="B50" s="6">
        <v>22.222222222222221</v>
      </c>
      <c r="C50" s="6">
        <v>98</v>
      </c>
      <c r="D50" s="5">
        <v>5.7</v>
      </c>
      <c r="E50" s="5">
        <v>1.37788</v>
      </c>
      <c r="F50" s="5">
        <v>12.1905</v>
      </c>
      <c r="G50" s="5">
        <v>4.7839850000000004</v>
      </c>
      <c r="H50" s="5">
        <v>13.912450000000002</v>
      </c>
      <c r="I50" s="6">
        <v>395.976</v>
      </c>
      <c r="J50" s="6">
        <v>1</v>
      </c>
      <c r="K50" s="6">
        <f t="shared" si="0"/>
        <v>4.1588830833596715</v>
      </c>
      <c r="L50" s="6">
        <f t="shared" si="1"/>
        <v>3.1010927892118172</v>
      </c>
      <c r="M50" s="6">
        <f t="shared" si="2"/>
        <v>4.5849674786705723</v>
      </c>
      <c r="N50" s="6">
        <f t="shared" si="3"/>
        <v>1.7404661748405046</v>
      </c>
      <c r="O50" s="6">
        <f t="shared" si="4"/>
        <v>1.37788</v>
      </c>
      <c r="P50" s="6">
        <f t="shared" si="5"/>
        <v>2.5006569598792323</v>
      </c>
      <c r="Q50" s="6">
        <f t="shared" si="6"/>
        <v>1.5652738811919102</v>
      </c>
      <c r="R50" s="6">
        <f t="shared" si="7"/>
        <v>2.6327841227048188</v>
      </c>
      <c r="S50" s="6">
        <f t="shared" si="8"/>
        <v>5.9813536033572534</v>
      </c>
      <c r="T50" s="12">
        <f t="shared" si="9"/>
        <v>1.297910785695759</v>
      </c>
      <c r="U50" s="6">
        <f t="shared" si="10"/>
        <v>3.6616387228640721</v>
      </c>
      <c r="V50" s="11">
        <f t="shared" si="11"/>
        <v>0.78548316172695409</v>
      </c>
      <c r="W50" s="11">
        <f t="shared" si="12"/>
        <v>-0.241456257891839</v>
      </c>
      <c r="X50">
        <f t="shared" si="13"/>
        <v>1</v>
      </c>
      <c r="Y50">
        <f t="shared" si="14"/>
        <v>1</v>
      </c>
    </row>
    <row r="51" spans="1:25" x14ac:dyDescent="0.25">
      <c r="A51" s="6">
        <v>46</v>
      </c>
      <c r="B51" s="6">
        <v>20.83</v>
      </c>
      <c r="C51" s="6">
        <v>88</v>
      </c>
      <c r="D51" s="5">
        <v>3.42</v>
      </c>
      <c r="E51" s="5">
        <v>0.74236800000000003</v>
      </c>
      <c r="F51" s="5">
        <v>12.87</v>
      </c>
      <c r="G51" s="5">
        <v>18.55</v>
      </c>
      <c r="H51" s="5">
        <v>13.56</v>
      </c>
      <c r="I51" s="6">
        <v>301.20999999999998</v>
      </c>
      <c r="J51" s="6">
        <v>1</v>
      </c>
      <c r="K51" s="6">
        <f t="shared" si="0"/>
        <v>3.8286413964890951</v>
      </c>
      <c r="L51" s="6">
        <f t="shared" si="1"/>
        <v>3.0363942552728806</v>
      </c>
      <c r="M51" s="6">
        <f t="shared" si="2"/>
        <v>4.4773368144782069</v>
      </c>
      <c r="N51" s="6">
        <f t="shared" si="3"/>
        <v>1.2296405510745139</v>
      </c>
      <c r="O51" s="6">
        <f t="shared" si="4"/>
        <v>0.74236800000000003</v>
      </c>
      <c r="P51" s="6">
        <f t="shared" si="5"/>
        <v>2.5548990216080352</v>
      </c>
      <c r="Q51" s="6">
        <f t="shared" si="6"/>
        <v>2.9204697890534441</v>
      </c>
      <c r="R51" s="6">
        <f t="shared" si="7"/>
        <v>2.6071242825122494</v>
      </c>
      <c r="S51" s="6">
        <f t="shared" si="8"/>
        <v>5.7078076959058217</v>
      </c>
      <c r="T51" s="12">
        <f t="shared" si="9"/>
        <v>2.1234839844365148</v>
      </c>
      <c r="U51" s="6">
        <f t="shared" si="10"/>
        <v>8.3602136620919065</v>
      </c>
      <c r="V51" s="11">
        <f t="shared" si="11"/>
        <v>0.89316483190443419</v>
      </c>
      <c r="W51" s="11">
        <f t="shared" si="12"/>
        <v>-0.11298413293902194</v>
      </c>
      <c r="X51">
        <f t="shared" si="13"/>
        <v>1</v>
      </c>
      <c r="Y51">
        <f t="shared" si="14"/>
        <v>1</v>
      </c>
    </row>
    <row r="52" spans="1:25" x14ac:dyDescent="0.25">
      <c r="A52" s="6">
        <v>45</v>
      </c>
      <c r="B52" s="6">
        <v>20.260000000000002</v>
      </c>
      <c r="C52" s="6">
        <v>92</v>
      </c>
      <c r="D52" s="5">
        <v>3.44</v>
      </c>
      <c r="E52" s="5">
        <v>0.78065066666666671</v>
      </c>
      <c r="F52" s="5">
        <v>7.65</v>
      </c>
      <c r="G52" s="5">
        <v>16.670000000000002</v>
      </c>
      <c r="H52" s="5">
        <v>7.84</v>
      </c>
      <c r="I52" s="6">
        <v>193.87</v>
      </c>
      <c r="J52" s="6">
        <v>1</v>
      </c>
      <c r="K52" s="6">
        <f t="shared" si="0"/>
        <v>3.8066624897703196</v>
      </c>
      <c r="L52" s="6">
        <f t="shared" si="1"/>
        <v>3.0086484988205373</v>
      </c>
      <c r="M52" s="6">
        <f t="shared" si="2"/>
        <v>4.5217885770490405</v>
      </c>
      <c r="N52" s="6">
        <f t="shared" si="3"/>
        <v>1.235471471385307</v>
      </c>
      <c r="O52" s="6">
        <f t="shared" si="4"/>
        <v>0.78065066666666671</v>
      </c>
      <c r="P52" s="6">
        <f t="shared" si="5"/>
        <v>2.0347056478384444</v>
      </c>
      <c r="Q52" s="6">
        <f t="shared" si="6"/>
        <v>2.8136106967627028</v>
      </c>
      <c r="R52" s="6">
        <f t="shared" si="7"/>
        <v>2.0592388343623163</v>
      </c>
      <c r="S52" s="6">
        <f t="shared" si="8"/>
        <v>5.2671878313511158</v>
      </c>
      <c r="T52" s="12">
        <f t="shared" si="9"/>
        <v>1.2746506428014612</v>
      </c>
      <c r="U52" s="6">
        <f t="shared" si="10"/>
        <v>3.5774513833681723</v>
      </c>
      <c r="V52" s="11">
        <f t="shared" si="11"/>
        <v>0.78153782175963116</v>
      </c>
      <c r="W52" s="11">
        <f t="shared" si="12"/>
        <v>-0.24649173392618115</v>
      </c>
      <c r="X52">
        <f t="shared" si="13"/>
        <v>1</v>
      </c>
      <c r="Y52">
        <f t="shared" si="14"/>
        <v>1</v>
      </c>
    </row>
    <row r="53" spans="1:25" x14ac:dyDescent="0.25">
      <c r="A53" s="6">
        <v>51</v>
      </c>
      <c r="B53" s="6">
        <v>18.37</v>
      </c>
      <c r="C53" s="6">
        <v>105</v>
      </c>
      <c r="D53" s="5">
        <v>6.03</v>
      </c>
      <c r="E53" s="5">
        <v>1.5617700000000001</v>
      </c>
      <c r="F53" s="5">
        <v>9.6199999999999992</v>
      </c>
      <c r="G53" s="5">
        <v>12.76</v>
      </c>
      <c r="H53" s="5">
        <v>3.21</v>
      </c>
      <c r="I53" s="6">
        <v>513.66</v>
      </c>
      <c r="J53" s="6">
        <v>1</v>
      </c>
      <c r="K53" s="6">
        <f t="shared" si="0"/>
        <v>3.9318256327243257</v>
      </c>
      <c r="L53" s="6">
        <f t="shared" si="1"/>
        <v>2.9107188992270343</v>
      </c>
      <c r="M53" s="6">
        <f t="shared" si="2"/>
        <v>4.6539603501575231</v>
      </c>
      <c r="N53" s="6">
        <f t="shared" si="3"/>
        <v>1.7967470107390942</v>
      </c>
      <c r="O53" s="6">
        <f t="shared" si="4"/>
        <v>1.5617700000000001</v>
      </c>
      <c r="P53" s="6">
        <f t="shared" si="5"/>
        <v>2.2638442646776151</v>
      </c>
      <c r="Q53" s="6">
        <f t="shared" si="6"/>
        <v>2.5463152779166438</v>
      </c>
      <c r="R53" s="6">
        <f t="shared" si="7"/>
        <v>1.1662709371419244</v>
      </c>
      <c r="S53" s="6">
        <f t="shared" si="8"/>
        <v>6.2415615679824494</v>
      </c>
      <c r="T53" s="12">
        <f t="shared" si="9"/>
        <v>1.497411309132012</v>
      </c>
      <c r="U53" s="6">
        <f t="shared" si="10"/>
        <v>4.4701023664363264</v>
      </c>
      <c r="V53" s="11">
        <f t="shared" si="11"/>
        <v>0.81718806468123151</v>
      </c>
      <c r="W53" s="11">
        <f t="shared" si="12"/>
        <v>-0.20188602128331987</v>
      </c>
      <c r="X53">
        <f t="shared" si="13"/>
        <v>1</v>
      </c>
      <c r="Y53">
        <f t="shared" si="14"/>
        <v>1</v>
      </c>
    </row>
    <row r="54" spans="1:25" x14ac:dyDescent="0.25">
      <c r="A54" s="6">
        <v>72</v>
      </c>
      <c r="B54" s="6">
        <v>23.62</v>
      </c>
      <c r="C54" s="6">
        <v>105</v>
      </c>
      <c r="D54" s="5">
        <v>4.42</v>
      </c>
      <c r="E54" s="5">
        <v>1.1447799999999999</v>
      </c>
      <c r="F54" s="5">
        <v>21.78</v>
      </c>
      <c r="G54" s="5">
        <v>17.86</v>
      </c>
      <c r="H54" s="5">
        <v>4.82</v>
      </c>
      <c r="I54" s="6">
        <v>195.94</v>
      </c>
      <c r="J54" s="6">
        <v>1</v>
      </c>
      <c r="K54" s="6">
        <f t="shared" si="0"/>
        <v>4.2766661190160553</v>
      </c>
      <c r="L54" s="6">
        <f t="shared" si="1"/>
        <v>3.1620938107692163</v>
      </c>
      <c r="M54" s="6">
        <f t="shared" si="2"/>
        <v>4.6539603501575231</v>
      </c>
      <c r="N54" s="6">
        <f t="shared" si="3"/>
        <v>1.4861396960896067</v>
      </c>
      <c r="O54" s="6">
        <f t="shared" si="4"/>
        <v>1.1447799999999999</v>
      </c>
      <c r="P54" s="6">
        <f t="shared" si="5"/>
        <v>3.0809921175048145</v>
      </c>
      <c r="Q54" s="6">
        <f t="shared" si="6"/>
        <v>2.8825635754483532</v>
      </c>
      <c r="R54" s="6">
        <f t="shared" si="7"/>
        <v>1.572773928062509</v>
      </c>
      <c r="S54" s="6">
        <f t="shared" si="8"/>
        <v>5.2778084899164961</v>
      </c>
      <c r="T54" s="12">
        <f t="shared" si="9"/>
        <v>2.6608045751171261E-2</v>
      </c>
      <c r="U54" s="6">
        <f t="shared" si="10"/>
        <v>1.0269652004940757</v>
      </c>
      <c r="V54" s="11">
        <f t="shared" si="11"/>
        <v>0.5066516190034992</v>
      </c>
      <c r="W54" s="11">
        <f t="shared" si="12"/>
        <v>-0.67993165358615759</v>
      </c>
      <c r="X54">
        <f t="shared" si="13"/>
        <v>0</v>
      </c>
      <c r="Y54">
        <f t="shared" si="14"/>
        <v>-2</v>
      </c>
    </row>
    <row r="55" spans="1:25" x14ac:dyDescent="0.25">
      <c r="A55" s="6">
        <v>55</v>
      </c>
      <c r="B55" s="6">
        <v>31.975014872099948</v>
      </c>
      <c r="C55" s="6">
        <v>92</v>
      </c>
      <c r="D55" s="5">
        <v>16.635000000000002</v>
      </c>
      <c r="E55" s="5">
        <v>3.7750360000000001</v>
      </c>
      <c r="F55" s="5">
        <v>37.223399999999998</v>
      </c>
      <c r="G55" s="5">
        <v>11.018454999999998</v>
      </c>
      <c r="H55" s="5">
        <v>7.1651400000000001</v>
      </c>
      <c r="I55" s="6">
        <v>483.37700000000001</v>
      </c>
      <c r="J55" s="6">
        <v>1</v>
      </c>
      <c r="K55" s="6">
        <f t="shared" si="0"/>
        <v>4.0073331852324712</v>
      </c>
      <c r="L55" s="6">
        <f t="shared" si="1"/>
        <v>3.4649548125812939</v>
      </c>
      <c r="M55" s="6">
        <f t="shared" si="2"/>
        <v>4.5217885770490405</v>
      </c>
      <c r="N55" s="6">
        <f t="shared" si="3"/>
        <v>2.8115089094704402</v>
      </c>
      <c r="O55" s="6">
        <f t="shared" si="4"/>
        <v>3.7750360000000001</v>
      </c>
      <c r="P55" s="6">
        <f t="shared" si="5"/>
        <v>3.6169375957793011</v>
      </c>
      <c r="Q55" s="6">
        <f t="shared" si="6"/>
        <v>2.3995715942588567</v>
      </c>
      <c r="R55" s="6">
        <f t="shared" si="7"/>
        <v>1.9692276005170168</v>
      </c>
      <c r="S55" s="6">
        <f t="shared" si="8"/>
        <v>6.1807968874932486</v>
      </c>
      <c r="T55" s="12">
        <f t="shared" si="9"/>
        <v>-1.3397603514390166</v>
      </c>
      <c r="U55" s="6">
        <f t="shared" si="10"/>
        <v>0.26190842703768763</v>
      </c>
      <c r="V55" s="11">
        <f t="shared" si="11"/>
        <v>0.20754947144026448</v>
      </c>
      <c r="W55" s="11">
        <f t="shared" si="12"/>
        <v>-1.5723855511485123</v>
      </c>
      <c r="X55">
        <f t="shared" si="13"/>
        <v>0</v>
      </c>
      <c r="Y55">
        <f t="shared" si="14"/>
        <v>-2</v>
      </c>
    </row>
    <row r="56" spans="1:25" x14ac:dyDescent="0.25">
      <c r="A56" s="6">
        <v>43</v>
      </c>
      <c r="B56" s="6">
        <v>31.249999999999993</v>
      </c>
      <c r="C56" s="6">
        <v>103</v>
      </c>
      <c r="D56" s="5">
        <v>4.3280000000000003</v>
      </c>
      <c r="E56" s="5">
        <v>1.0996005333333334</v>
      </c>
      <c r="F56" s="5">
        <v>25.781599999999997</v>
      </c>
      <c r="G56" s="5">
        <v>12.718959999999999</v>
      </c>
      <c r="H56" s="5">
        <v>38.653100000000002</v>
      </c>
      <c r="I56" s="6">
        <v>775.322</v>
      </c>
      <c r="J56" s="6">
        <v>1</v>
      </c>
      <c r="K56" s="6">
        <f t="shared" si="0"/>
        <v>3.7612001156935624</v>
      </c>
      <c r="L56" s="6">
        <f t="shared" si="1"/>
        <v>3.4420193761824103</v>
      </c>
      <c r="M56" s="6">
        <f t="shared" si="2"/>
        <v>4.6347289882296359</v>
      </c>
      <c r="N56" s="6">
        <f t="shared" si="3"/>
        <v>1.4651055415441805</v>
      </c>
      <c r="O56" s="6">
        <f t="shared" si="4"/>
        <v>1.0996005333333334</v>
      </c>
      <c r="P56" s="6">
        <f t="shared" si="5"/>
        <v>3.2496610592003803</v>
      </c>
      <c r="Q56" s="6">
        <f t="shared" si="6"/>
        <v>2.5430937935630733</v>
      </c>
      <c r="R56" s="6">
        <f t="shared" si="7"/>
        <v>3.6546269788027925</v>
      </c>
      <c r="S56" s="6">
        <f t="shared" si="8"/>
        <v>6.6532784269347918</v>
      </c>
      <c r="T56" s="12">
        <f t="shared" si="9"/>
        <v>2.5824824330455911</v>
      </c>
      <c r="U56" s="6">
        <f t="shared" si="10"/>
        <v>13.229939868711407</v>
      </c>
      <c r="V56" s="11">
        <f t="shared" si="11"/>
        <v>0.92972563417511089</v>
      </c>
      <c r="W56" s="11">
        <f t="shared" si="12"/>
        <v>-7.2865753376925926E-2</v>
      </c>
      <c r="X56">
        <f t="shared" si="13"/>
        <v>1</v>
      </c>
      <c r="Y56">
        <f t="shared" si="14"/>
        <v>1</v>
      </c>
    </row>
    <row r="57" spans="1:25" x14ac:dyDescent="0.25">
      <c r="A57" s="6">
        <v>86</v>
      </c>
      <c r="B57" s="6">
        <v>26.666666666666668</v>
      </c>
      <c r="C57" s="6">
        <v>201</v>
      </c>
      <c r="D57" s="5">
        <v>41.610999999999997</v>
      </c>
      <c r="E57" s="5">
        <v>20.630733799999998</v>
      </c>
      <c r="F57" s="5">
        <v>47.646999999999998</v>
      </c>
      <c r="G57" s="5">
        <v>5.3571350000000004</v>
      </c>
      <c r="H57" s="5">
        <v>24.370099999999997</v>
      </c>
      <c r="I57" s="6">
        <v>1698.44</v>
      </c>
      <c r="J57" s="6">
        <v>1</v>
      </c>
      <c r="K57" s="6">
        <f t="shared" si="0"/>
        <v>4.4543472962535073</v>
      </c>
      <c r="L57" s="6">
        <f t="shared" si="1"/>
        <v>3.2834143460057721</v>
      </c>
      <c r="M57" s="6">
        <f t="shared" si="2"/>
        <v>5.3033049080590757</v>
      </c>
      <c r="N57" s="6">
        <f t="shared" si="3"/>
        <v>3.7283645553905203</v>
      </c>
      <c r="O57" s="6">
        <f t="shared" si="4"/>
        <v>20.630733799999998</v>
      </c>
      <c r="P57" s="6">
        <f t="shared" si="5"/>
        <v>3.8638196690416051</v>
      </c>
      <c r="Q57" s="6">
        <f t="shared" si="6"/>
        <v>1.6784293172533096</v>
      </c>
      <c r="R57" s="6">
        <f t="shared" si="7"/>
        <v>3.1933569710345227</v>
      </c>
      <c r="S57" s="6">
        <f t="shared" si="8"/>
        <v>7.4374654616896683</v>
      </c>
      <c r="T57" s="12">
        <f t="shared" si="9"/>
        <v>8.6121888928294794</v>
      </c>
      <c r="U57" s="6">
        <f t="shared" si="10"/>
        <v>5498.2706407863479</v>
      </c>
      <c r="V57" s="11">
        <f t="shared" si="11"/>
        <v>0.99981815770393567</v>
      </c>
      <c r="W57" s="11">
        <f>J57*LN(V57)+LN(1-V57)*(1-J57)</f>
        <v>-1.8185883137922311E-4</v>
      </c>
      <c r="X57">
        <f t="shared" si="13"/>
        <v>1</v>
      </c>
      <c r="Y57">
        <f t="shared" si="14"/>
        <v>1</v>
      </c>
    </row>
    <row r="58" spans="1:25" x14ac:dyDescent="0.25">
      <c r="A58" s="6">
        <v>41</v>
      </c>
      <c r="B58" s="6">
        <v>26.672763298277697</v>
      </c>
      <c r="C58" s="6">
        <v>97</v>
      </c>
      <c r="D58" s="5">
        <v>22.033000000000001</v>
      </c>
      <c r="E58" s="5">
        <v>5.2717624666666669</v>
      </c>
      <c r="F58" s="5">
        <v>44.7059</v>
      </c>
      <c r="G58" s="5">
        <v>13.494865000000001</v>
      </c>
      <c r="H58" s="5">
        <v>27.8325</v>
      </c>
      <c r="I58" s="6">
        <v>783.79600000000005</v>
      </c>
      <c r="J58" s="6">
        <v>1</v>
      </c>
      <c r="K58" s="6">
        <f t="shared" si="0"/>
        <v>3.713572066704308</v>
      </c>
      <c r="L58" s="6">
        <f t="shared" si="1"/>
        <v>3.2836429435607735</v>
      </c>
      <c r="M58" s="6">
        <f t="shared" si="2"/>
        <v>4.5747109785033828</v>
      </c>
      <c r="N58" s="6">
        <f t="shared" si="3"/>
        <v>3.0925413294820516</v>
      </c>
      <c r="O58" s="6">
        <f t="shared" si="4"/>
        <v>5.2717624666666669</v>
      </c>
      <c r="P58" s="6">
        <f t="shared" si="5"/>
        <v>3.800105483960925</v>
      </c>
      <c r="Q58" s="6">
        <f t="shared" si="6"/>
        <v>2.6023092427148549</v>
      </c>
      <c r="R58" s="6">
        <f t="shared" si="7"/>
        <v>3.3262044026207254</v>
      </c>
      <c r="S58" s="6">
        <f t="shared" si="8"/>
        <v>6.6641487824098196</v>
      </c>
      <c r="T58" s="12">
        <f t="shared" si="9"/>
        <v>4.164901005826021</v>
      </c>
      <c r="U58" s="6">
        <f t="shared" si="10"/>
        <v>64.386308258562408</v>
      </c>
      <c r="V58" s="11">
        <f t="shared" si="11"/>
        <v>0.98470627832289259</v>
      </c>
      <c r="W58" s="11">
        <f t="shared" si="12"/>
        <v>-1.5411876874945324E-2</v>
      </c>
      <c r="X58">
        <f t="shared" si="13"/>
        <v>1</v>
      </c>
      <c r="Y58">
        <f t="shared" si="14"/>
        <v>1</v>
      </c>
    </row>
    <row r="59" spans="1:25" x14ac:dyDescent="0.25">
      <c r="A59" s="6">
        <v>59</v>
      </c>
      <c r="B59" s="6">
        <v>28.67262607522348</v>
      </c>
      <c r="C59" s="6">
        <v>77</v>
      </c>
      <c r="D59" s="5">
        <v>3.1880000000000002</v>
      </c>
      <c r="E59" s="5">
        <v>0.60550746666666677</v>
      </c>
      <c r="F59" s="5">
        <v>17.021999999999998</v>
      </c>
      <c r="G59" s="5">
        <v>16.440480000000001</v>
      </c>
      <c r="H59" s="5">
        <v>31.6904</v>
      </c>
      <c r="I59" s="6">
        <v>910.48900000000003</v>
      </c>
      <c r="J59" s="6">
        <v>1</v>
      </c>
      <c r="K59" s="6">
        <f t="shared" si="0"/>
        <v>4.0775374439057197</v>
      </c>
      <c r="L59" s="6">
        <f t="shared" si="1"/>
        <v>3.3559428723250311</v>
      </c>
      <c r="M59" s="6">
        <f t="shared" si="2"/>
        <v>4.3438054218536841</v>
      </c>
      <c r="N59" s="6">
        <f t="shared" si="3"/>
        <v>1.1593937609279688</v>
      </c>
      <c r="O59" s="6">
        <f t="shared" si="4"/>
        <v>0.60550746666666677</v>
      </c>
      <c r="P59" s="6">
        <f t="shared" si="5"/>
        <v>2.834506625054769</v>
      </c>
      <c r="Q59" s="6">
        <f t="shared" si="6"/>
        <v>2.7997465862820996</v>
      </c>
      <c r="R59" s="6">
        <f t="shared" si="7"/>
        <v>3.4560137959014905</v>
      </c>
      <c r="S59" s="6">
        <f t="shared" si="8"/>
        <v>6.8139818178206584</v>
      </c>
      <c r="T59" s="12">
        <f t="shared" si="9"/>
        <v>0.33521993457664578</v>
      </c>
      <c r="U59" s="6">
        <f t="shared" si="10"/>
        <v>1.3982478744617854</v>
      </c>
      <c r="V59" s="11">
        <f t="shared" si="11"/>
        <v>0.58302892263610584</v>
      </c>
      <c r="W59" s="11">
        <f t="shared" si="12"/>
        <v>-0.53951848385170742</v>
      </c>
      <c r="X59">
        <f t="shared" si="13"/>
        <v>0</v>
      </c>
      <c r="Y59">
        <f t="shared" si="14"/>
        <v>-2</v>
      </c>
    </row>
    <row r="60" spans="1:25" x14ac:dyDescent="0.25">
      <c r="A60" s="6">
        <v>71</v>
      </c>
      <c r="B60" s="6">
        <v>25.510204081632658</v>
      </c>
      <c r="C60" s="6">
        <v>112</v>
      </c>
      <c r="D60" s="5">
        <v>10.395</v>
      </c>
      <c r="E60" s="5">
        <v>2.8717919999999997</v>
      </c>
      <c r="F60" s="5">
        <v>19.065300000000001</v>
      </c>
      <c r="G60" s="5">
        <v>5.4861000000000004</v>
      </c>
      <c r="H60" s="5">
        <v>42.744699999999995</v>
      </c>
      <c r="I60" s="6">
        <v>799.89800000000002</v>
      </c>
      <c r="J60" s="6">
        <v>1</v>
      </c>
      <c r="K60" s="6">
        <f t="shared" si="0"/>
        <v>4.2626798770413155</v>
      </c>
      <c r="L60" s="6">
        <f t="shared" si="1"/>
        <v>3.2390785321857205</v>
      </c>
      <c r="M60" s="6">
        <f t="shared" si="2"/>
        <v>4.7184988712950942</v>
      </c>
      <c r="N60" s="6">
        <f t="shared" si="3"/>
        <v>2.341324921309976</v>
      </c>
      <c r="O60" s="6">
        <f t="shared" si="4"/>
        <v>2.8717919999999997</v>
      </c>
      <c r="P60" s="6">
        <f t="shared" si="5"/>
        <v>2.9478699288269508</v>
      </c>
      <c r="Q60" s="6">
        <f t="shared" si="6"/>
        <v>1.70221762056656</v>
      </c>
      <c r="R60" s="6">
        <f t="shared" si="7"/>
        <v>3.7552452110888472</v>
      </c>
      <c r="S60" s="6">
        <f t="shared" si="8"/>
        <v>6.6844842195391116</v>
      </c>
      <c r="T60" s="12">
        <f t="shared" si="9"/>
        <v>4.3742121868613282</v>
      </c>
      <c r="U60" s="6">
        <f t="shared" si="10"/>
        <v>79.377280448605589</v>
      </c>
      <c r="V60" s="11">
        <f t="shared" si="11"/>
        <v>0.98755867336617076</v>
      </c>
      <c r="W60" s="11">
        <f t="shared" si="12"/>
        <v>-1.251936790491635E-2</v>
      </c>
      <c r="X60">
        <f t="shared" si="13"/>
        <v>1</v>
      </c>
      <c r="Y60">
        <f t="shared" si="14"/>
        <v>1</v>
      </c>
    </row>
    <row r="61" spans="1:25" x14ac:dyDescent="0.25">
      <c r="A61" s="6">
        <v>42</v>
      </c>
      <c r="B61" s="6">
        <v>29.296874999999993</v>
      </c>
      <c r="C61" s="6">
        <v>98</v>
      </c>
      <c r="D61" s="5">
        <v>4.1719999999999997</v>
      </c>
      <c r="E61" s="5">
        <v>1.0085114666666666</v>
      </c>
      <c r="F61" s="5">
        <v>12.261700000000001</v>
      </c>
      <c r="G61" s="5">
        <v>6.6955850000000003</v>
      </c>
      <c r="H61" s="5">
        <v>53.671699999999994</v>
      </c>
      <c r="I61" s="6">
        <v>1041.8430000000001</v>
      </c>
      <c r="J61" s="6">
        <v>1</v>
      </c>
      <c r="K61" s="6">
        <f t="shared" si="0"/>
        <v>3.7376696182833684</v>
      </c>
      <c r="L61" s="6">
        <f t="shared" si="1"/>
        <v>3.3774808550448392</v>
      </c>
      <c r="M61" s="6">
        <f t="shared" si="2"/>
        <v>4.5849674786705723</v>
      </c>
      <c r="N61" s="6">
        <f t="shared" si="3"/>
        <v>1.428395537138526</v>
      </c>
      <c r="O61" s="6">
        <f t="shared" si="4"/>
        <v>1.0085114666666666</v>
      </c>
      <c r="P61" s="6">
        <f t="shared" si="5"/>
        <v>2.5064805832118116</v>
      </c>
      <c r="Q61" s="6">
        <f t="shared" si="6"/>
        <v>1.9014483539666216</v>
      </c>
      <c r="R61" s="6">
        <f t="shared" si="7"/>
        <v>3.9828858607383326</v>
      </c>
      <c r="S61" s="6">
        <f t="shared" si="8"/>
        <v>6.9487465391761498</v>
      </c>
      <c r="T61" s="12">
        <f t="shared" si="9"/>
        <v>2.7299850667288013</v>
      </c>
      <c r="U61" s="6">
        <f t="shared" si="10"/>
        <v>15.332658051456695</v>
      </c>
      <c r="V61" s="11">
        <f t="shared" si="11"/>
        <v>0.93877297884707678</v>
      </c>
      <c r="W61" s="11">
        <f t="shared" si="12"/>
        <v>-6.3181598070672196E-2</v>
      </c>
      <c r="X61">
        <f t="shared" si="13"/>
        <v>1</v>
      </c>
      <c r="Y61">
        <f t="shared" si="14"/>
        <v>1</v>
      </c>
    </row>
    <row r="62" spans="1:25" x14ac:dyDescent="0.25">
      <c r="A62" s="6">
        <v>65</v>
      </c>
      <c r="B62" s="6">
        <v>29.666548000474663</v>
      </c>
      <c r="C62" s="6">
        <v>85</v>
      </c>
      <c r="D62" s="5">
        <v>14.648999999999999</v>
      </c>
      <c r="E62" s="5">
        <v>3.0714069999999998</v>
      </c>
      <c r="F62" s="5">
        <v>26.516599999999997</v>
      </c>
      <c r="G62" s="5">
        <v>7.28287</v>
      </c>
      <c r="H62" s="5">
        <v>19.463240000000003</v>
      </c>
      <c r="I62" s="6">
        <v>1698.44</v>
      </c>
      <c r="J62" s="6">
        <v>1</v>
      </c>
      <c r="K62" s="6">
        <f t="shared" si="0"/>
        <v>4.1743872698956368</v>
      </c>
      <c r="L62" s="6">
        <f t="shared" si="1"/>
        <v>3.3900200810720302</v>
      </c>
      <c r="M62" s="6">
        <f t="shared" si="2"/>
        <v>4.4426512564903167</v>
      </c>
      <c r="N62" s="6">
        <f t="shared" si="3"/>
        <v>2.6843720737476326</v>
      </c>
      <c r="O62" s="6">
        <f t="shared" si="4"/>
        <v>3.0714069999999998</v>
      </c>
      <c r="P62" s="6">
        <f t="shared" si="5"/>
        <v>3.2777709519704765</v>
      </c>
      <c r="Q62" s="6">
        <f t="shared" si="6"/>
        <v>1.9855250152892931</v>
      </c>
      <c r="R62" s="6">
        <f t="shared" si="7"/>
        <v>2.9685275582741708</v>
      </c>
      <c r="S62" s="6">
        <f t="shared" si="8"/>
        <v>7.4374654616896683</v>
      </c>
      <c r="T62" s="12">
        <f t="shared" si="9"/>
        <v>0.33835340380548473</v>
      </c>
      <c r="U62" s="6">
        <f t="shared" si="10"/>
        <v>1.4026361127650069</v>
      </c>
      <c r="V62" s="11">
        <f t="shared" si="11"/>
        <v>0.58379048966795977</v>
      </c>
      <c r="W62" s="11">
        <f t="shared" si="12"/>
        <v>-0.53821311108885206</v>
      </c>
      <c r="X62">
        <f t="shared" si="13"/>
        <v>0</v>
      </c>
      <c r="Y62">
        <f t="shared" si="14"/>
        <v>-2</v>
      </c>
    </row>
    <row r="63" spans="1:25" x14ac:dyDescent="0.25">
      <c r="A63" s="6">
        <v>48</v>
      </c>
      <c r="B63" s="6">
        <v>28.124999999999993</v>
      </c>
      <c r="C63" s="6">
        <v>90</v>
      </c>
      <c r="D63" s="5">
        <v>2.54</v>
      </c>
      <c r="E63" s="5">
        <v>0.56388000000000005</v>
      </c>
      <c r="F63" s="5">
        <v>15.532499999999999</v>
      </c>
      <c r="G63" s="5">
        <v>10.22231</v>
      </c>
      <c r="H63" s="5">
        <v>16.110319999999998</v>
      </c>
      <c r="I63" s="6">
        <v>1698.44</v>
      </c>
      <c r="J63" s="6">
        <v>1</v>
      </c>
      <c r="K63" s="6">
        <f t="shared" si="0"/>
        <v>3.8712010109078911</v>
      </c>
      <c r="L63" s="6">
        <f t="shared" si="1"/>
        <v>3.3366588605245839</v>
      </c>
      <c r="M63" s="6">
        <f t="shared" si="2"/>
        <v>4.499809670330265</v>
      </c>
      <c r="N63" s="6">
        <f t="shared" si="3"/>
        <v>0.93216408103044524</v>
      </c>
      <c r="O63" s="6">
        <f t="shared" si="4"/>
        <v>0.56388000000000005</v>
      </c>
      <c r="P63" s="6">
        <f t="shared" si="5"/>
        <v>2.742934602955712</v>
      </c>
      <c r="Q63" s="6">
        <f t="shared" si="6"/>
        <v>2.3245725866324749</v>
      </c>
      <c r="R63" s="6">
        <f t="shared" si="7"/>
        <v>2.7794600604304653</v>
      </c>
      <c r="S63" s="6">
        <f t="shared" si="8"/>
        <v>7.4374654616896683</v>
      </c>
      <c r="T63" s="12">
        <f t="shared" si="9"/>
        <v>-8.3551882095903807E-2</v>
      </c>
      <c r="U63" s="6">
        <f t="shared" si="10"/>
        <v>0.91984336203169459</v>
      </c>
      <c r="V63" s="11">
        <f t="shared" si="11"/>
        <v>0.47912417243157829</v>
      </c>
      <c r="W63" s="11">
        <f t="shared" si="12"/>
        <v>-0.73579548253242011</v>
      </c>
      <c r="X63">
        <f t="shared" si="13"/>
        <v>0</v>
      </c>
      <c r="Y63">
        <f t="shared" si="14"/>
        <v>-2</v>
      </c>
    </row>
    <row r="64" spans="1:25" x14ac:dyDescent="0.25">
      <c r="A64" s="6">
        <v>48</v>
      </c>
      <c r="B64" s="6">
        <v>31.249999999999993</v>
      </c>
      <c r="C64" s="6">
        <v>199</v>
      </c>
      <c r="D64" s="5">
        <v>12.162000000000001</v>
      </c>
      <c r="E64" s="5">
        <v>5.9699203999999995</v>
      </c>
      <c r="F64" s="5">
        <v>18.131399999999999</v>
      </c>
      <c r="G64" s="5">
        <v>4.1041049999999997</v>
      </c>
      <c r="H64" s="5">
        <v>53.630800000000001</v>
      </c>
      <c r="I64" s="6">
        <v>1698.44</v>
      </c>
      <c r="J64" s="6">
        <v>1</v>
      </c>
      <c r="K64" s="6">
        <f t="shared" si="0"/>
        <v>3.8712010109078911</v>
      </c>
      <c r="L64" s="6">
        <f t="shared" si="1"/>
        <v>3.4420193761824103</v>
      </c>
      <c r="M64" s="6">
        <f t="shared" si="2"/>
        <v>5.2933048247244923</v>
      </c>
      <c r="N64" s="6">
        <f t="shared" si="3"/>
        <v>2.498316336697918</v>
      </c>
      <c r="O64" s="6">
        <f t="shared" si="4"/>
        <v>5.9699203999999995</v>
      </c>
      <c r="P64" s="6">
        <f t="shared" si="5"/>
        <v>2.897645241862663</v>
      </c>
      <c r="Q64" s="6">
        <f t="shared" si="6"/>
        <v>1.4119876923365047</v>
      </c>
      <c r="R64" s="6">
        <f t="shared" si="7"/>
        <v>3.9821235299076299</v>
      </c>
      <c r="S64" s="6">
        <f t="shared" si="8"/>
        <v>7.4374654616896683</v>
      </c>
      <c r="T64" s="12">
        <f t="shared" si="9"/>
        <v>8.0517446332261358</v>
      </c>
      <c r="U64" s="6">
        <f t="shared" si="10"/>
        <v>3139.2670661302973</v>
      </c>
      <c r="V64" s="11">
        <f t="shared" si="11"/>
        <v>0.9996815557470301</v>
      </c>
      <c r="W64" s="11">
        <f t="shared" si="12"/>
        <v>-3.1849496710772377E-4</v>
      </c>
      <c r="X64">
        <f t="shared" si="13"/>
        <v>1</v>
      </c>
      <c r="Y64">
        <f t="shared" si="14"/>
        <v>1</v>
      </c>
    </row>
    <row r="65" spans="1:25" x14ac:dyDescent="0.25">
      <c r="A65" s="6">
        <v>58</v>
      </c>
      <c r="B65" s="6">
        <v>29.154518950437321</v>
      </c>
      <c r="C65" s="6">
        <v>139</v>
      </c>
      <c r="D65" s="5">
        <v>16.582000000000001</v>
      </c>
      <c r="E65" s="5">
        <v>5.6854150666666667</v>
      </c>
      <c r="F65" s="5">
        <v>22.888399999999997</v>
      </c>
      <c r="G65" s="5">
        <v>10.26266</v>
      </c>
      <c r="H65" s="5">
        <v>13.973989999999999</v>
      </c>
      <c r="I65" s="6">
        <v>923.88599999999997</v>
      </c>
      <c r="J65" s="6">
        <v>1</v>
      </c>
      <c r="K65" s="6">
        <f t="shared" si="0"/>
        <v>4.0604430105464191</v>
      </c>
      <c r="L65" s="6">
        <f t="shared" si="1"/>
        <v>3.3726099248102428</v>
      </c>
      <c r="M65" s="6">
        <f t="shared" si="2"/>
        <v>4.9344739331306915</v>
      </c>
      <c r="N65" s="6">
        <f t="shared" si="3"/>
        <v>2.8083177696940269</v>
      </c>
      <c r="O65" s="6">
        <f t="shared" si="4"/>
        <v>5.6854150666666667</v>
      </c>
      <c r="P65" s="6">
        <f t="shared" si="5"/>
        <v>3.1306302320019492</v>
      </c>
      <c r="Q65" s="6">
        <f t="shared" si="6"/>
        <v>2.3285120654000084</v>
      </c>
      <c r="R65" s="6">
        <f t="shared" si="7"/>
        <v>2.6371977445152899</v>
      </c>
      <c r="S65" s="6">
        <f t="shared" si="8"/>
        <v>6.8285886874067856</v>
      </c>
      <c r="T65" s="12">
        <f t="shared" si="9"/>
        <v>3.9104758953020138</v>
      </c>
      <c r="U65" s="6">
        <f t="shared" si="10"/>
        <v>49.922704301589839</v>
      </c>
      <c r="V65" s="11">
        <f t="shared" si="11"/>
        <v>0.98036239406930359</v>
      </c>
      <c r="W65" s="11">
        <f t="shared" si="12"/>
        <v>-1.9832985806304958E-2</v>
      </c>
      <c r="X65">
        <f t="shared" si="13"/>
        <v>1</v>
      </c>
      <c r="Y65">
        <f t="shared" si="14"/>
        <v>1</v>
      </c>
    </row>
    <row r="66" spans="1:25" x14ac:dyDescent="0.25">
      <c r="A66" s="6">
        <v>40</v>
      </c>
      <c r="B66" s="6">
        <v>30.836530531750871</v>
      </c>
      <c r="C66" s="6">
        <v>128</v>
      </c>
      <c r="D66" s="5">
        <v>41.893999999999998</v>
      </c>
      <c r="E66" s="5">
        <v>13.227332266666668</v>
      </c>
      <c r="F66" s="5">
        <v>31.038499999999999</v>
      </c>
      <c r="G66" s="5">
        <v>6.1609949999999998</v>
      </c>
      <c r="H66" s="5">
        <v>17.555029999999999</v>
      </c>
      <c r="I66" s="6">
        <v>638.26099999999997</v>
      </c>
      <c r="J66" s="6">
        <v>1</v>
      </c>
      <c r="K66" s="6">
        <f t="shared" si="0"/>
        <v>3.6888794541139363</v>
      </c>
      <c r="L66" s="6">
        <f t="shared" si="1"/>
        <v>3.4287000433961805</v>
      </c>
      <c r="M66" s="6">
        <f t="shared" si="2"/>
        <v>4.8520302639196169</v>
      </c>
      <c r="N66" s="6">
        <f t="shared" si="3"/>
        <v>3.7351426185835743</v>
      </c>
      <c r="O66" s="6">
        <f t="shared" si="4"/>
        <v>13.227332266666668</v>
      </c>
      <c r="P66" s="6">
        <f t="shared" si="5"/>
        <v>3.4352283694050718</v>
      </c>
      <c r="Q66" s="6">
        <f t="shared" si="6"/>
        <v>1.8182382904755388</v>
      </c>
      <c r="R66" s="6">
        <f t="shared" si="7"/>
        <v>2.8653405185337744</v>
      </c>
      <c r="S66" s="6">
        <f t="shared" si="8"/>
        <v>6.4587472905990087</v>
      </c>
      <c r="T66" s="12">
        <f t="shared" si="9"/>
        <v>3.8941763492072319</v>
      </c>
      <c r="U66" s="6">
        <f t="shared" si="10"/>
        <v>49.115582609534272</v>
      </c>
      <c r="V66" s="11">
        <f t="shared" si="11"/>
        <v>0.98004612641558408</v>
      </c>
      <c r="W66" s="11">
        <f t="shared" si="12"/>
        <v>-2.0155640654168059E-2</v>
      </c>
      <c r="X66">
        <f t="shared" si="13"/>
        <v>1</v>
      </c>
      <c r="Y66">
        <f t="shared" si="14"/>
        <v>1</v>
      </c>
    </row>
    <row r="67" spans="1:25" x14ac:dyDescent="0.25">
      <c r="A67" s="6">
        <v>82</v>
      </c>
      <c r="B67" s="6">
        <v>31.217481789802285</v>
      </c>
      <c r="C67" s="6">
        <v>100</v>
      </c>
      <c r="D67" s="5">
        <v>18.077000000000002</v>
      </c>
      <c r="E67" s="5">
        <v>4.4589933333333338</v>
      </c>
      <c r="F67" s="5">
        <v>31.645299999999995</v>
      </c>
      <c r="G67" s="5">
        <v>9.9236500000000003</v>
      </c>
      <c r="H67" s="5">
        <v>19.946870000000001</v>
      </c>
      <c r="I67" s="6">
        <v>994.31600000000003</v>
      </c>
      <c r="J67" s="6">
        <v>1</v>
      </c>
      <c r="K67" s="6">
        <f t="shared" ref="K67:K82" si="20">LN(A67)</f>
        <v>4.4067192472642533</v>
      </c>
      <c r="L67" s="6">
        <f t="shared" ref="L67:L82" si="21">LN(B67)</f>
        <v>3.4409782516739997</v>
      </c>
      <c r="M67" s="6">
        <f t="shared" ref="M67:M82" si="22">LN(C67)</f>
        <v>4.6051701859880918</v>
      </c>
      <c r="N67" s="6">
        <f t="shared" ref="N67:N82" si="23">LN(D67)</f>
        <v>2.8946404119927176</v>
      </c>
      <c r="O67" s="6">
        <f t="shared" ref="O67:O82" si="24">E67</f>
        <v>4.4589933333333338</v>
      </c>
      <c r="P67" s="6">
        <f t="shared" ref="P67:P82" si="25">LN(F67)</f>
        <v>3.4545896383529753</v>
      </c>
      <c r="Q67" s="6">
        <f t="shared" ref="Q67:Q82" si="26">LN(G67)</f>
        <v>2.294920797170541</v>
      </c>
      <c r="R67" s="6">
        <f t="shared" ref="R67:S82" si="27">LN(H67)</f>
        <v>2.9930722387964224</v>
      </c>
      <c r="S67" s="6">
        <f t="shared" si="27"/>
        <v>6.902055063579378</v>
      </c>
      <c r="T67" s="12">
        <f t="shared" ref="T67:T82" si="28">SUMPRODUCT($Z$5:$AH$5,K67:S67)+$AI$5</f>
        <v>1.3937810301876326</v>
      </c>
      <c r="U67" s="6">
        <f t="shared" ref="U67:U82" si="29">EXP(T67)</f>
        <v>4.0300590569757508</v>
      </c>
      <c r="V67" s="11">
        <f t="shared" ref="V67:V82" si="30">U67/(U67+1)</f>
        <v>0.80119517709972266</v>
      </c>
      <c r="W67" s="11">
        <f t="shared" ref="W67:W82" si="31">J67*LN(V67)+LN(1-V67)*(1-J67)</f>
        <v>-0.22165069480454447</v>
      </c>
      <c r="X67">
        <f t="shared" ref="X67:X82" si="32">IF(V67&gt;$Z$7,1,0)</f>
        <v>1</v>
      </c>
      <c r="Y67">
        <f t="shared" ref="Y67:Y82" si="33">IF(AND(X67=1,J67=1),1,IF(AND(X67=1,J67=0),-1,IF(AND(X67=0,J67=0),2,IF(AND(X67=0,J67=1),-2,"error"))))</f>
        <v>1</v>
      </c>
    </row>
    <row r="68" spans="1:25" x14ac:dyDescent="0.25">
      <c r="A68" s="6">
        <v>52</v>
      </c>
      <c r="B68" s="6">
        <v>30.801248699271589</v>
      </c>
      <c r="C68" s="6">
        <v>87</v>
      </c>
      <c r="D68" s="5">
        <v>30.212</v>
      </c>
      <c r="E68" s="5">
        <v>6.4834951999999992</v>
      </c>
      <c r="F68" s="5">
        <v>29.273899999999998</v>
      </c>
      <c r="G68" s="5">
        <v>6.2685399999999998</v>
      </c>
      <c r="H68" s="5">
        <v>24.245909999999999</v>
      </c>
      <c r="I68" s="6">
        <v>764.66700000000003</v>
      </c>
      <c r="J68" s="6">
        <v>1</v>
      </c>
      <c r="K68" s="6">
        <f t="shared" si="20"/>
        <v>3.9512437185814275</v>
      </c>
      <c r="L68" s="6">
        <f t="shared" si="21"/>
        <v>3.4275552313418594</v>
      </c>
      <c r="M68" s="6">
        <f t="shared" si="22"/>
        <v>4.4659081186545837</v>
      </c>
      <c r="N68" s="6">
        <f t="shared" si="23"/>
        <v>3.4082391964512015</v>
      </c>
      <c r="O68" s="6">
        <f t="shared" si="24"/>
        <v>6.4834951999999992</v>
      </c>
      <c r="P68" s="6">
        <f t="shared" si="25"/>
        <v>3.3766963340553739</v>
      </c>
      <c r="Q68" s="6">
        <f t="shared" si="26"/>
        <v>1.8355434726654922</v>
      </c>
      <c r="R68" s="6">
        <f t="shared" si="27"/>
        <v>3.188247943365015</v>
      </c>
      <c r="S68" s="6">
        <f t="shared" si="27"/>
        <v>6.6394404449409024</v>
      </c>
      <c r="T68" s="12">
        <f t="shared" si="28"/>
        <v>1.1585386040873438</v>
      </c>
      <c r="U68" s="6">
        <f t="shared" si="29"/>
        <v>3.1852749253412749</v>
      </c>
      <c r="V68" s="11">
        <f t="shared" si="30"/>
        <v>0.76106707018333841</v>
      </c>
      <c r="W68" s="11">
        <f t="shared" si="31"/>
        <v>-0.27303379072896494</v>
      </c>
      <c r="X68">
        <f t="shared" si="32"/>
        <v>1</v>
      </c>
      <c r="Y68">
        <f t="shared" si="33"/>
        <v>1</v>
      </c>
    </row>
    <row r="69" spans="1:25" x14ac:dyDescent="0.25">
      <c r="A69" s="6">
        <v>60</v>
      </c>
      <c r="B69" s="6">
        <v>31.231409875074366</v>
      </c>
      <c r="C69" s="6">
        <v>131</v>
      </c>
      <c r="D69" s="5">
        <v>30.13</v>
      </c>
      <c r="E69" s="5">
        <v>9.7360073333333332</v>
      </c>
      <c r="F69" s="5">
        <v>37.843000000000004</v>
      </c>
      <c r="G69" s="5">
        <v>8.4044299999999996</v>
      </c>
      <c r="H69" s="5">
        <v>11.500050000000002</v>
      </c>
      <c r="I69" s="6">
        <v>396.02100000000002</v>
      </c>
      <c r="J69" s="6">
        <v>1</v>
      </c>
      <c r="K69" s="6">
        <f t="shared" si="20"/>
        <v>4.0943445622221004</v>
      </c>
      <c r="L69" s="6">
        <f t="shared" si="21"/>
        <v>3.4414243151710995</v>
      </c>
      <c r="M69" s="6">
        <f t="shared" si="22"/>
        <v>4.8751973232011512</v>
      </c>
      <c r="N69" s="6">
        <f t="shared" si="23"/>
        <v>3.4055213531422099</v>
      </c>
      <c r="O69" s="6">
        <f t="shared" si="24"/>
        <v>9.7360073333333332</v>
      </c>
      <c r="P69" s="6">
        <f t="shared" si="25"/>
        <v>3.6334460222250229</v>
      </c>
      <c r="Q69" s="6">
        <f t="shared" si="26"/>
        <v>2.1287589477851885</v>
      </c>
      <c r="R69" s="6">
        <f t="shared" si="27"/>
        <v>2.4423513831858399</v>
      </c>
      <c r="S69" s="6">
        <f t="shared" si="27"/>
        <v>5.9814672401514537</v>
      </c>
      <c r="T69" s="12">
        <f t="shared" si="28"/>
        <v>2.6343710389585624</v>
      </c>
      <c r="U69" s="6">
        <f t="shared" si="29"/>
        <v>13.934545420188195</v>
      </c>
      <c r="V69" s="11">
        <f t="shared" si="30"/>
        <v>0.93304114910332514</v>
      </c>
      <c r="W69" s="11">
        <f>J69*LN(V69)+LN(1-V69)*(1-J69)</f>
        <v>-6.9305975030902314E-2</v>
      </c>
      <c r="X69">
        <f t="shared" si="32"/>
        <v>1</v>
      </c>
      <c r="Y69">
        <f t="shared" si="33"/>
        <v>1</v>
      </c>
    </row>
    <row r="70" spans="1:25" x14ac:dyDescent="0.25">
      <c r="A70" s="6">
        <v>49</v>
      </c>
      <c r="B70" s="6">
        <v>29.777777777777779</v>
      </c>
      <c r="C70" s="6">
        <v>70</v>
      </c>
      <c r="D70" s="5">
        <v>8.3960000000000008</v>
      </c>
      <c r="E70" s="5">
        <v>1.4497093333333335</v>
      </c>
      <c r="F70" s="5">
        <v>51.338699999999996</v>
      </c>
      <c r="G70" s="5">
        <v>10.73174</v>
      </c>
      <c r="H70" s="5">
        <v>20.768009999999997</v>
      </c>
      <c r="I70" s="6">
        <v>602.48599999999999</v>
      </c>
      <c r="J70" s="6">
        <v>1</v>
      </c>
      <c r="K70" s="6">
        <f t="shared" si="20"/>
        <v>3.8918202981106265</v>
      </c>
      <c r="L70" s="6">
        <f t="shared" si="21"/>
        <v>3.3937624031746374</v>
      </c>
      <c r="M70" s="6">
        <f t="shared" si="22"/>
        <v>4.2484952420493594</v>
      </c>
      <c r="N70" s="6">
        <f t="shared" si="23"/>
        <v>2.1277554019583866</v>
      </c>
      <c r="O70" s="6">
        <f t="shared" si="24"/>
        <v>1.4497093333333335</v>
      </c>
      <c r="P70" s="6">
        <f t="shared" si="25"/>
        <v>3.9384448537355699</v>
      </c>
      <c r="Q70" s="6">
        <f t="shared" si="26"/>
        <v>2.3732057056579072</v>
      </c>
      <c r="R70" s="6">
        <f t="shared" si="27"/>
        <v>3.0334138220315787</v>
      </c>
      <c r="S70" s="6">
        <f t="shared" si="27"/>
        <v>6.4010644285803151</v>
      </c>
      <c r="T70" s="12">
        <f t="shared" si="28"/>
        <v>-1.0308860691059341</v>
      </c>
      <c r="U70" s="6">
        <f t="shared" si="29"/>
        <v>0.3566907678357773</v>
      </c>
      <c r="V70" s="11">
        <f t="shared" si="30"/>
        <v>0.26291235725350898</v>
      </c>
      <c r="W70" s="11">
        <f t="shared" si="31"/>
        <v>-1.3359345447240489</v>
      </c>
      <c r="X70">
        <f t="shared" si="32"/>
        <v>0</v>
      </c>
      <c r="Y70">
        <f t="shared" si="33"/>
        <v>-2</v>
      </c>
    </row>
    <row r="71" spans="1:25" x14ac:dyDescent="0.25">
      <c r="A71" s="6">
        <v>44</v>
      </c>
      <c r="B71" s="6">
        <v>27.887617065556707</v>
      </c>
      <c r="C71" s="6">
        <v>99</v>
      </c>
      <c r="D71" s="5">
        <v>9.2080000000000002</v>
      </c>
      <c r="E71" s="5">
        <v>2.2485936000000004</v>
      </c>
      <c r="F71" s="5">
        <v>12.675700000000001</v>
      </c>
      <c r="G71" s="5">
        <v>5.4781700000000004</v>
      </c>
      <c r="H71" s="5">
        <v>23.033060000000003</v>
      </c>
      <c r="I71" s="6">
        <v>407.20600000000002</v>
      </c>
      <c r="J71" s="6">
        <v>1</v>
      </c>
      <c r="K71" s="6">
        <f t="shared" si="20"/>
        <v>3.784189633918261</v>
      </c>
      <c r="L71" s="6">
        <f t="shared" si="21"/>
        <v>3.3281827575286553</v>
      </c>
      <c r="M71" s="6">
        <f t="shared" si="22"/>
        <v>4.5951198501345898</v>
      </c>
      <c r="N71" s="6">
        <f t="shared" si="23"/>
        <v>2.2200726714195818</v>
      </c>
      <c r="O71" s="6">
        <f t="shared" si="24"/>
        <v>2.2485936000000004</v>
      </c>
      <c r="P71" s="6">
        <f t="shared" si="25"/>
        <v>2.5396867747767597</v>
      </c>
      <c r="Q71" s="6">
        <f t="shared" si="26"/>
        <v>1.7007711035831703</v>
      </c>
      <c r="R71" s="6">
        <f t="shared" si="27"/>
        <v>3.1369305751754792</v>
      </c>
      <c r="S71" s="6">
        <f t="shared" si="27"/>
        <v>6.0093191999018245</v>
      </c>
      <c r="T71" s="12">
        <f t="shared" si="28"/>
        <v>1.5769238188473693</v>
      </c>
      <c r="U71" s="6">
        <f t="shared" si="29"/>
        <v>4.8400440350954499</v>
      </c>
      <c r="V71" s="11">
        <f t="shared" si="30"/>
        <v>0.82876841441767379</v>
      </c>
      <c r="W71" s="11">
        <f t="shared" si="31"/>
        <v>-0.18781451822040909</v>
      </c>
      <c r="X71">
        <f t="shared" si="32"/>
        <v>1</v>
      </c>
      <c r="Y71">
        <f t="shared" si="33"/>
        <v>1</v>
      </c>
    </row>
    <row r="72" spans="1:25" x14ac:dyDescent="0.25">
      <c r="A72" s="6">
        <v>71</v>
      </c>
      <c r="B72" s="6">
        <v>27.915518824609737</v>
      </c>
      <c r="C72" s="6">
        <v>104</v>
      </c>
      <c r="D72" s="5">
        <v>18.2</v>
      </c>
      <c r="E72" s="5">
        <v>4.6689066666666665</v>
      </c>
      <c r="F72" s="5">
        <v>53.499699999999997</v>
      </c>
      <c r="G72" s="5">
        <v>1.65602</v>
      </c>
      <c r="H72" s="5">
        <v>49.241840000000003</v>
      </c>
      <c r="I72" s="6">
        <v>256.00099999999998</v>
      </c>
      <c r="J72" s="6">
        <v>1</v>
      </c>
      <c r="K72" s="6">
        <f t="shared" si="20"/>
        <v>4.2626798770413155</v>
      </c>
      <c r="L72" s="6">
        <f t="shared" si="21"/>
        <v>3.3291827644613528</v>
      </c>
      <c r="M72" s="6">
        <f t="shared" si="22"/>
        <v>4.6443908991413725</v>
      </c>
      <c r="N72" s="6">
        <f t="shared" si="23"/>
        <v>2.9014215940827497</v>
      </c>
      <c r="O72" s="6">
        <f t="shared" si="24"/>
        <v>4.6689066666666665</v>
      </c>
      <c r="P72" s="6">
        <f t="shared" si="25"/>
        <v>3.9796760464096033</v>
      </c>
      <c r="Q72" s="6">
        <f t="shared" si="26"/>
        <v>0.50441713318482406</v>
      </c>
      <c r="R72" s="6">
        <f t="shared" si="27"/>
        <v>3.8967436686115882</v>
      </c>
      <c r="S72" s="6">
        <f t="shared" si="27"/>
        <v>5.5451813507219327</v>
      </c>
      <c r="T72" s="12">
        <f t="shared" si="28"/>
        <v>2.4814484026766834</v>
      </c>
      <c r="U72" s="6">
        <f t="shared" si="29"/>
        <v>11.958572708856533</v>
      </c>
      <c r="V72" s="11">
        <f t="shared" si="30"/>
        <v>0.92283100751392544</v>
      </c>
      <c r="W72" s="11">
        <f t="shared" si="31"/>
        <v>-8.0309151693172626E-2</v>
      </c>
      <c r="X72">
        <f t="shared" si="32"/>
        <v>1</v>
      </c>
      <c r="Y72">
        <f t="shared" si="33"/>
        <v>1</v>
      </c>
    </row>
    <row r="73" spans="1:25" x14ac:dyDescent="0.25">
      <c r="A73" s="6">
        <v>69</v>
      </c>
      <c r="B73" s="6">
        <v>28.444444444444443</v>
      </c>
      <c r="C73" s="6">
        <v>108</v>
      </c>
      <c r="D73" s="5">
        <v>8.8079999999999998</v>
      </c>
      <c r="E73" s="5">
        <v>2.3464511999999997</v>
      </c>
      <c r="F73" s="5">
        <v>14.748500000000002</v>
      </c>
      <c r="G73" s="5">
        <v>5.2880250000000002</v>
      </c>
      <c r="H73" s="5">
        <v>16.485080000000004</v>
      </c>
      <c r="I73" s="6">
        <v>353.56799999999998</v>
      </c>
      <c r="J73" s="6">
        <v>1</v>
      </c>
      <c r="K73" s="6">
        <f t="shared" si="20"/>
        <v>4.2341065045972597</v>
      </c>
      <c r="L73" s="6">
        <f t="shared" si="21"/>
        <v>3.3479528671433432</v>
      </c>
      <c r="M73" s="6">
        <f t="shared" si="22"/>
        <v>4.6821312271242199</v>
      </c>
      <c r="N73" s="6">
        <f t="shared" si="23"/>
        <v>2.1756603994203787</v>
      </c>
      <c r="O73" s="6">
        <f t="shared" si="24"/>
        <v>2.3464511999999997</v>
      </c>
      <c r="P73" s="6">
        <f t="shared" si="25"/>
        <v>2.6911413826992963</v>
      </c>
      <c r="Q73" s="6">
        <f t="shared" si="26"/>
        <v>1.665444830223535</v>
      </c>
      <c r="R73" s="6">
        <f t="shared" si="27"/>
        <v>2.802455729408492</v>
      </c>
      <c r="S73" s="6">
        <f t="shared" si="27"/>
        <v>5.8680758289307642</v>
      </c>
      <c r="T73" s="12">
        <f t="shared" si="28"/>
        <v>0.87584102164418098</v>
      </c>
      <c r="U73" s="6">
        <f t="shared" si="29"/>
        <v>2.4008936486320267</v>
      </c>
      <c r="V73" s="11">
        <f t="shared" si="30"/>
        <v>0.70595963787275751</v>
      </c>
      <c r="W73" s="11">
        <f t="shared" si="31"/>
        <v>-0.34819721327507197</v>
      </c>
      <c r="X73">
        <f t="shared" si="32"/>
        <v>1</v>
      </c>
      <c r="Y73">
        <f t="shared" si="33"/>
        <v>1</v>
      </c>
    </row>
    <row r="74" spans="1:25" x14ac:dyDescent="0.25">
      <c r="A74" s="6">
        <v>66</v>
      </c>
      <c r="B74" s="6">
        <v>26.562499999999996</v>
      </c>
      <c r="C74" s="6">
        <v>89</v>
      </c>
      <c r="D74" s="5">
        <v>6.524</v>
      </c>
      <c r="E74" s="5">
        <v>1.4322354666666668</v>
      </c>
      <c r="F74" s="5">
        <v>14.9084</v>
      </c>
      <c r="G74" s="5">
        <v>8.4299599999999995</v>
      </c>
      <c r="H74" s="5">
        <v>14.919220000000001</v>
      </c>
      <c r="I74" s="6">
        <v>269.48700000000002</v>
      </c>
      <c r="J74" s="6">
        <v>1</v>
      </c>
      <c r="K74" s="6">
        <f t="shared" si="20"/>
        <v>4.1896547420264252</v>
      </c>
      <c r="L74" s="6">
        <f t="shared" si="21"/>
        <v>3.2795004466846356</v>
      </c>
      <c r="M74" s="6">
        <f t="shared" si="22"/>
        <v>4.4886363697321396</v>
      </c>
      <c r="N74" s="6">
        <f t="shared" si="23"/>
        <v>1.8754876847587674</v>
      </c>
      <c r="O74" s="6">
        <f t="shared" si="24"/>
        <v>1.4322354666666668</v>
      </c>
      <c r="P74" s="6">
        <f t="shared" si="25"/>
        <v>2.7019248124886146</v>
      </c>
      <c r="Q74" s="6">
        <f t="shared" si="26"/>
        <v>2.1317920270440252</v>
      </c>
      <c r="R74" s="6">
        <f t="shared" si="27"/>
        <v>2.7026503145886545</v>
      </c>
      <c r="S74" s="6">
        <f t="shared" si="27"/>
        <v>5.5965201517087788</v>
      </c>
      <c r="T74" s="12">
        <f t="shared" si="28"/>
        <v>-7.8516974507717663E-2</v>
      </c>
      <c r="U74" s="6">
        <f t="shared" si="29"/>
        <v>0.92448636709739129</v>
      </c>
      <c r="V74" s="11">
        <f t="shared" si="30"/>
        <v>0.4803808345453488</v>
      </c>
      <c r="W74" s="11">
        <f t="shared" si="31"/>
        <v>-0.73317608435699599</v>
      </c>
      <c r="X74">
        <f t="shared" si="32"/>
        <v>0</v>
      </c>
      <c r="Y74">
        <f t="shared" si="33"/>
        <v>-2</v>
      </c>
    </row>
    <row r="75" spans="1:25" x14ac:dyDescent="0.25">
      <c r="A75" s="6">
        <v>72</v>
      </c>
      <c r="B75" s="6">
        <v>29.136316337148799</v>
      </c>
      <c r="C75" s="6">
        <v>83</v>
      </c>
      <c r="D75" s="5">
        <v>10.949</v>
      </c>
      <c r="E75" s="5">
        <v>2.2416252666666669</v>
      </c>
      <c r="F75" s="5">
        <v>26.808100000000003</v>
      </c>
      <c r="G75" s="5">
        <v>2.78491</v>
      </c>
      <c r="H75" s="5">
        <v>14.76966</v>
      </c>
      <c r="I75" s="6">
        <v>232.018</v>
      </c>
      <c r="J75" s="6">
        <v>1</v>
      </c>
      <c r="K75" s="6">
        <f t="shared" si="20"/>
        <v>4.2766661190160553</v>
      </c>
      <c r="L75" s="6">
        <f t="shared" si="21"/>
        <v>3.3719853801870485</v>
      </c>
      <c r="M75" s="6">
        <f t="shared" si="22"/>
        <v>4.4188406077965983</v>
      </c>
      <c r="N75" s="6">
        <f t="shared" si="23"/>
        <v>2.393248127891288</v>
      </c>
      <c r="O75" s="6">
        <f t="shared" si="24"/>
        <v>2.2416252666666669</v>
      </c>
      <c r="P75" s="6">
        <f t="shared" si="25"/>
        <v>3.2887040806578343</v>
      </c>
      <c r="Q75" s="6">
        <f t="shared" si="26"/>
        <v>1.0242155568786189</v>
      </c>
      <c r="R75" s="6">
        <f t="shared" si="27"/>
        <v>2.6925750766439385</v>
      </c>
      <c r="S75" s="6">
        <f t="shared" si="27"/>
        <v>5.4468149548635525</v>
      </c>
      <c r="T75" s="12">
        <f t="shared" si="28"/>
        <v>-2.0993230374873484</v>
      </c>
      <c r="U75" s="6">
        <f t="shared" si="29"/>
        <v>0.12253935473023364</v>
      </c>
      <c r="V75" s="11">
        <f t="shared" si="30"/>
        <v>0.10916263578098075</v>
      </c>
      <c r="W75" s="11">
        <f t="shared" si="31"/>
        <v>-2.2149164374003409</v>
      </c>
      <c r="X75">
        <f t="shared" si="32"/>
        <v>0</v>
      </c>
      <c r="Y75">
        <f t="shared" si="33"/>
        <v>-2</v>
      </c>
    </row>
    <row r="76" spans="1:25" x14ac:dyDescent="0.25">
      <c r="A76" s="6">
        <v>45</v>
      </c>
      <c r="B76" s="6">
        <v>29.384756657483933</v>
      </c>
      <c r="C76" s="6">
        <v>90</v>
      </c>
      <c r="D76" s="5">
        <v>4.7130000000000001</v>
      </c>
      <c r="E76" s="5">
        <v>1.046286</v>
      </c>
      <c r="F76" s="5">
        <v>23.847900000000003</v>
      </c>
      <c r="G76" s="5">
        <v>6.6442449999999997</v>
      </c>
      <c r="H76" s="5">
        <v>15.55625</v>
      </c>
      <c r="I76" s="6">
        <v>621.27300000000002</v>
      </c>
      <c r="J76" s="6">
        <v>1</v>
      </c>
      <c r="K76" s="6">
        <f t="shared" si="20"/>
        <v>3.8066624897703196</v>
      </c>
      <c r="L76" s="6">
        <f t="shared" si="21"/>
        <v>3.3804760588489033</v>
      </c>
      <c r="M76" s="6">
        <f t="shared" si="22"/>
        <v>4.499809670330265</v>
      </c>
      <c r="N76" s="6">
        <f t="shared" si="23"/>
        <v>1.5503246479415937</v>
      </c>
      <c r="O76" s="6">
        <f t="shared" si="24"/>
        <v>1.046286</v>
      </c>
      <c r="P76" s="6">
        <f t="shared" si="25"/>
        <v>3.1716961631432286</v>
      </c>
      <c r="Q76" s="6">
        <f t="shared" si="26"/>
        <v>1.8937510664474477</v>
      </c>
      <c r="R76" s="6">
        <f t="shared" si="27"/>
        <v>2.7444624871337653</v>
      </c>
      <c r="S76" s="6">
        <f t="shared" si="27"/>
        <v>6.4317705988583329</v>
      </c>
      <c r="T76" s="12">
        <f t="shared" si="28"/>
        <v>-0.57867242090161497</v>
      </c>
      <c r="U76" s="6">
        <f t="shared" si="29"/>
        <v>0.56064216955348034</v>
      </c>
      <c r="V76" s="11">
        <f t="shared" si="30"/>
        <v>0.35923812677308808</v>
      </c>
      <c r="W76" s="11">
        <f t="shared" si="31"/>
        <v>-1.023769804609284</v>
      </c>
      <c r="X76">
        <f t="shared" si="32"/>
        <v>0</v>
      </c>
      <c r="Y76">
        <f t="shared" si="33"/>
        <v>-2</v>
      </c>
    </row>
    <row r="77" spans="1:25" x14ac:dyDescent="0.25">
      <c r="A77" s="6">
        <v>46</v>
      </c>
      <c r="B77" s="6">
        <v>33.18</v>
      </c>
      <c r="C77" s="6">
        <v>92</v>
      </c>
      <c r="D77" s="5">
        <v>5.75</v>
      </c>
      <c r="E77" s="5">
        <v>1.3048666666666666</v>
      </c>
      <c r="F77" s="5">
        <v>18.690000000000001</v>
      </c>
      <c r="G77" s="5">
        <v>9.16</v>
      </c>
      <c r="H77" s="5">
        <v>8.89</v>
      </c>
      <c r="I77" s="6">
        <v>209.19</v>
      </c>
      <c r="J77" s="6">
        <v>1</v>
      </c>
      <c r="K77" s="6">
        <f t="shared" si="20"/>
        <v>3.8286413964890951</v>
      </c>
      <c r="L77" s="6">
        <f t="shared" si="21"/>
        <v>3.5019472847622986</v>
      </c>
      <c r="M77" s="6">
        <f t="shared" si="22"/>
        <v>4.5217885770490405</v>
      </c>
      <c r="N77" s="6">
        <f t="shared" si="23"/>
        <v>1.7491998548092591</v>
      </c>
      <c r="O77" s="6">
        <f t="shared" si="24"/>
        <v>1.3048666666666666</v>
      </c>
      <c r="P77" s="6">
        <f t="shared" si="25"/>
        <v>2.9279886214674717</v>
      </c>
      <c r="Q77" s="6">
        <f t="shared" si="26"/>
        <v>2.2148461786860389</v>
      </c>
      <c r="R77" s="6">
        <f t="shared" si="27"/>
        <v>2.1849270495258133</v>
      </c>
      <c r="S77" s="6">
        <f t="shared" si="27"/>
        <v>5.3432429299010291</v>
      </c>
      <c r="T77" s="12">
        <f t="shared" si="28"/>
        <v>-2.3538997539634678</v>
      </c>
      <c r="U77" s="6">
        <f t="shared" si="29"/>
        <v>9.4997970196407253E-2</v>
      </c>
      <c r="V77" s="11">
        <f t="shared" si="30"/>
        <v>8.675629798598411E-2</v>
      </c>
      <c r="W77" s="11">
        <f t="shared" si="31"/>
        <v>-2.4446522635283028</v>
      </c>
      <c r="X77">
        <f t="shared" si="32"/>
        <v>0</v>
      </c>
      <c r="Y77">
        <f t="shared" si="33"/>
        <v>-2</v>
      </c>
    </row>
    <row r="78" spans="1:25" x14ac:dyDescent="0.25">
      <c r="A78" s="6">
        <v>75</v>
      </c>
      <c r="B78" s="6">
        <v>30.48</v>
      </c>
      <c r="C78" s="6">
        <v>152</v>
      </c>
      <c r="D78" s="5">
        <v>7.01</v>
      </c>
      <c r="E78" s="5">
        <v>2.6282826666666663</v>
      </c>
      <c r="F78" s="5">
        <v>50.53</v>
      </c>
      <c r="G78" s="5">
        <v>10.06</v>
      </c>
      <c r="H78" s="5">
        <v>11.73</v>
      </c>
      <c r="I78" s="6">
        <v>99.45</v>
      </c>
      <c r="J78" s="6">
        <v>1</v>
      </c>
      <c r="K78" s="6">
        <f t="shared" si="20"/>
        <v>4.3174881135363101</v>
      </c>
      <c r="L78" s="6">
        <f t="shared" si="21"/>
        <v>3.4170707308184456</v>
      </c>
      <c r="M78" s="6">
        <f t="shared" si="22"/>
        <v>5.0238805208462765</v>
      </c>
      <c r="N78" s="6">
        <f t="shared" si="23"/>
        <v>1.9473377010464987</v>
      </c>
      <c r="O78" s="6">
        <f t="shared" si="24"/>
        <v>2.6282826666666663</v>
      </c>
      <c r="P78" s="6">
        <f t="shared" si="25"/>
        <v>3.9225672193038172</v>
      </c>
      <c r="Q78" s="6">
        <f t="shared" si="26"/>
        <v>2.3085671646715933</v>
      </c>
      <c r="R78" s="6">
        <f t="shared" si="27"/>
        <v>2.462149662665384</v>
      </c>
      <c r="S78" s="6">
        <f t="shared" si="27"/>
        <v>4.5996550052999812</v>
      </c>
      <c r="T78" s="12">
        <f t="shared" si="28"/>
        <v>2.4198590013269481</v>
      </c>
      <c r="U78" s="6">
        <f t="shared" si="29"/>
        <v>11.244273775423226</v>
      </c>
      <c r="V78" s="11">
        <f t="shared" si="30"/>
        <v>0.91832917016220228</v>
      </c>
      <c r="W78" s="11">
        <f t="shared" si="31"/>
        <v>-8.5199379472198564E-2</v>
      </c>
      <c r="X78">
        <f t="shared" si="32"/>
        <v>1</v>
      </c>
      <c r="Y78">
        <f t="shared" si="33"/>
        <v>1</v>
      </c>
    </row>
    <row r="79" spans="1:25" x14ac:dyDescent="0.25">
      <c r="A79" s="6">
        <v>45</v>
      </c>
      <c r="B79" s="6">
        <v>26.85</v>
      </c>
      <c r="C79" s="6">
        <v>92</v>
      </c>
      <c r="D79" s="5">
        <v>3.33</v>
      </c>
      <c r="E79" s="5">
        <v>0.75568800000000003</v>
      </c>
      <c r="F79" s="5">
        <v>54.68</v>
      </c>
      <c r="G79" s="5">
        <v>12.1</v>
      </c>
      <c r="H79" s="5">
        <v>10.96</v>
      </c>
      <c r="I79" s="6">
        <v>268.23</v>
      </c>
      <c r="J79" s="6">
        <v>1</v>
      </c>
      <c r="K79" s="6">
        <f t="shared" si="20"/>
        <v>3.8066624897703196</v>
      </c>
      <c r="L79" s="6">
        <f t="shared" si="21"/>
        <v>3.2902658209548736</v>
      </c>
      <c r="M79" s="6">
        <f t="shared" si="22"/>
        <v>4.5217885770490405</v>
      </c>
      <c r="N79" s="6">
        <f t="shared" si="23"/>
        <v>1.2029723039923526</v>
      </c>
      <c r="O79" s="6">
        <f t="shared" si="24"/>
        <v>0.75568800000000003</v>
      </c>
      <c r="P79" s="6">
        <f t="shared" si="25"/>
        <v>4.001498011855749</v>
      </c>
      <c r="Q79" s="6">
        <f t="shared" si="26"/>
        <v>2.4932054526026954</v>
      </c>
      <c r="R79" s="6">
        <f t="shared" si="27"/>
        <v>2.3942522815198695</v>
      </c>
      <c r="S79" s="6">
        <f t="shared" si="27"/>
        <v>5.5918448214153367</v>
      </c>
      <c r="T79" s="12">
        <f t="shared" si="28"/>
        <v>-0.25728406062325959</v>
      </c>
      <c r="U79" s="6">
        <f t="shared" si="29"/>
        <v>0.77314856150739342</v>
      </c>
      <c r="V79" s="11">
        <f t="shared" si="30"/>
        <v>0.43603146306597257</v>
      </c>
      <c r="W79" s="11">
        <f t="shared" si="31"/>
        <v>-0.83004087524137649</v>
      </c>
      <c r="X79">
        <f t="shared" si="32"/>
        <v>0</v>
      </c>
      <c r="Y79">
        <f t="shared" si="33"/>
        <v>-2</v>
      </c>
    </row>
    <row r="80" spans="1:25" x14ac:dyDescent="0.25">
      <c r="A80" s="6">
        <v>62</v>
      </c>
      <c r="B80" s="6">
        <v>26.84</v>
      </c>
      <c r="C80" s="6">
        <v>100</v>
      </c>
      <c r="D80" s="5">
        <v>4.53</v>
      </c>
      <c r="E80" s="5">
        <v>1.1173999999999999</v>
      </c>
      <c r="F80" s="5">
        <v>12.45</v>
      </c>
      <c r="G80" s="5">
        <v>21.42</v>
      </c>
      <c r="H80" s="5">
        <v>7.32</v>
      </c>
      <c r="I80" s="6">
        <v>330.16</v>
      </c>
      <c r="J80" s="6">
        <v>1</v>
      </c>
      <c r="K80" s="6">
        <f t="shared" si="20"/>
        <v>4.1271343850450917</v>
      </c>
      <c r="L80" s="6">
        <f t="shared" si="21"/>
        <v>3.289893312103481</v>
      </c>
      <c r="M80" s="6">
        <f t="shared" si="22"/>
        <v>4.6051701859880918</v>
      </c>
      <c r="N80" s="6">
        <f t="shared" si="23"/>
        <v>1.5107219394949427</v>
      </c>
      <c r="O80" s="6">
        <f t="shared" si="24"/>
        <v>1.1173999999999999</v>
      </c>
      <c r="P80" s="6">
        <f t="shared" si="25"/>
        <v>2.5217206229107165</v>
      </c>
      <c r="Q80" s="6">
        <f t="shared" si="26"/>
        <v>3.0643250650196028</v>
      </c>
      <c r="R80" s="6">
        <f t="shared" si="27"/>
        <v>1.9906103279732201</v>
      </c>
      <c r="S80" s="6">
        <f t="shared" si="27"/>
        <v>5.7995773854443264</v>
      </c>
      <c r="T80" s="12">
        <f t="shared" si="28"/>
        <v>-3.07866676470816E-2</v>
      </c>
      <c r="U80" s="6">
        <f t="shared" si="29"/>
        <v>0.96968241564344848</v>
      </c>
      <c r="V80" s="11">
        <f t="shared" si="30"/>
        <v>0.49230394095114882</v>
      </c>
      <c r="W80" s="11">
        <f t="shared" si="31"/>
        <v>-0.70865898706792141</v>
      </c>
      <c r="X80">
        <f t="shared" si="32"/>
        <v>0</v>
      </c>
      <c r="Y80">
        <f t="shared" si="33"/>
        <v>-2</v>
      </c>
    </row>
    <row r="81" spans="1:25" x14ac:dyDescent="0.25">
      <c r="A81" s="6">
        <v>65</v>
      </c>
      <c r="B81" s="6">
        <v>32.049999999999997</v>
      </c>
      <c r="C81" s="6">
        <v>97</v>
      </c>
      <c r="D81" s="5">
        <v>5.73</v>
      </c>
      <c r="E81" s="5">
        <v>1.3709979999999999</v>
      </c>
      <c r="F81" s="5">
        <v>61.48</v>
      </c>
      <c r="G81" s="5">
        <v>22.54</v>
      </c>
      <c r="H81" s="5">
        <v>10.33</v>
      </c>
      <c r="I81" s="6">
        <v>314.05</v>
      </c>
      <c r="J81" s="6">
        <v>1</v>
      </c>
      <c r="K81" s="6">
        <f t="shared" si="20"/>
        <v>4.1743872698956368</v>
      </c>
      <c r="L81" s="6">
        <f t="shared" si="21"/>
        <v>3.467297183366679</v>
      </c>
      <c r="M81" s="6">
        <f t="shared" si="22"/>
        <v>4.5747109785033828</v>
      </c>
      <c r="N81" s="6">
        <f t="shared" si="23"/>
        <v>1.7457155307266483</v>
      </c>
      <c r="O81" s="6">
        <f t="shared" si="24"/>
        <v>1.3709979999999999</v>
      </c>
      <c r="P81" s="6">
        <f t="shared" si="25"/>
        <v>4.1187119186703951</v>
      </c>
      <c r="Q81" s="6">
        <f t="shared" si="26"/>
        <v>3.1152915086116302</v>
      </c>
      <c r="R81" s="6">
        <f t="shared" si="27"/>
        <v>2.3350522831315472</v>
      </c>
      <c r="S81" s="6">
        <f t="shared" si="27"/>
        <v>5.7495522089003899</v>
      </c>
      <c r="T81" s="12">
        <f t="shared" si="28"/>
        <v>-0.55221371782536721</v>
      </c>
      <c r="U81" s="6">
        <f t="shared" si="29"/>
        <v>0.57567401894303472</v>
      </c>
      <c r="V81" s="11">
        <f t="shared" si="30"/>
        <v>0.36535096220549351</v>
      </c>
      <c r="W81" s="11">
        <f t="shared" si="31"/>
        <v>-1.0068968470943656</v>
      </c>
      <c r="X81">
        <f t="shared" si="32"/>
        <v>0</v>
      </c>
      <c r="Y81">
        <f t="shared" si="33"/>
        <v>-2</v>
      </c>
    </row>
    <row r="82" spans="1:25" x14ac:dyDescent="0.25">
      <c r="A82" s="6">
        <v>86</v>
      </c>
      <c r="B82" s="6">
        <v>27.18</v>
      </c>
      <c r="C82" s="6">
        <v>138</v>
      </c>
      <c r="D82" s="5">
        <v>19.91</v>
      </c>
      <c r="E82" s="5">
        <v>6.7773640000000004</v>
      </c>
      <c r="F82" s="5">
        <v>90.28</v>
      </c>
      <c r="G82" s="5">
        <v>14.11</v>
      </c>
      <c r="H82" s="5">
        <v>4.3499999999999996</v>
      </c>
      <c r="I82" s="6">
        <v>90.09</v>
      </c>
      <c r="J82" s="6">
        <v>1</v>
      </c>
      <c r="K82" s="6">
        <f t="shared" si="20"/>
        <v>4.4543472962535073</v>
      </c>
      <c r="L82" s="6">
        <f t="shared" si="21"/>
        <v>3.3024814087229974</v>
      </c>
      <c r="M82" s="6">
        <f t="shared" si="22"/>
        <v>4.9272536851572051</v>
      </c>
      <c r="N82" s="6">
        <f t="shared" si="23"/>
        <v>2.9912221180761049</v>
      </c>
      <c r="O82" s="6">
        <f t="shared" si="24"/>
        <v>6.7773640000000004</v>
      </c>
      <c r="P82" s="6">
        <f t="shared" si="25"/>
        <v>4.5029159519493351</v>
      </c>
      <c r="Q82" s="6">
        <f t="shared" si="26"/>
        <v>2.6468837658647226</v>
      </c>
      <c r="R82" s="6">
        <f t="shared" si="27"/>
        <v>1.4701758451005926</v>
      </c>
      <c r="S82" s="6">
        <f t="shared" si="27"/>
        <v>4.5008091706633486</v>
      </c>
      <c r="T82" s="12">
        <f t="shared" si="28"/>
        <v>1.6074890511770192</v>
      </c>
      <c r="U82" s="6">
        <f t="shared" si="29"/>
        <v>4.9902651826998534</v>
      </c>
      <c r="V82" s="11">
        <f t="shared" si="30"/>
        <v>0.83306248229409885</v>
      </c>
      <c r="W82" s="11">
        <f t="shared" si="31"/>
        <v>-0.18264663087188929</v>
      </c>
      <c r="X82">
        <f t="shared" si="32"/>
        <v>1</v>
      </c>
      <c r="Y82">
        <f t="shared" si="33"/>
        <v>1</v>
      </c>
    </row>
    <row r="85" spans="1:25" x14ac:dyDescent="0.25">
      <c r="W85" s="11"/>
    </row>
  </sheetData>
  <conditionalFormatting sqref="Z20:AJ2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{630D7AAA-1BF4-465D-8539-07F533648D76}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0D7AAA-1BF4-465D-8539-07F533648D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Z20:AJ20</xm:sqref>
        </x14:conditionalFormatting>
      </x14:conditionalFormattings>
    </ext>
    <ext xmlns:x15="http://schemas.microsoft.com/office/spreadsheetml/2010/11/main" uri="{F7C9EE02-42E1-4005-9D12-6889AFFD525C}">
      <x15:webExtensions xmlns:xm="http://schemas.microsoft.com/office/excel/2006/main">
        <x15:webExtension appRef="{5DF2DBA1-9986-4DD2-AE04-09E8CCF1C7DB}">
          <xm:f>Train!1:1048576</xm:f>
        </x15:webExtension>
        <x15:webExtension appRef="{DE484485-399E-4B8E-9E11-8F87EA8B7A33}">
          <xm:f>Train!$J$2:$J$82</xm:f>
        </x15:webExtension>
        <x15:webExtension appRef="{83794B79-C76B-4F8E-AABA-2C5A3C4C680D}">
          <xm:f>Train!$B$1:$I$82</xm:f>
        </x15:webExtension>
        <x15:webExtension appRef="{52122C2F-6B4C-4FC3-A278-0BF54775B95D}">
          <xm:f>Train!$L$2:$U$13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F960-BFB3-4F14-B18B-14EF15581E99}">
  <dimension ref="A1:AJ85"/>
  <sheetViews>
    <sheetView tabSelected="1" topLeftCell="V1" workbookViewId="0">
      <selection activeCell="AI20" sqref="AI20"/>
    </sheetView>
  </sheetViews>
  <sheetFormatPr defaultRowHeight="15" x14ac:dyDescent="0.25"/>
  <cols>
    <col min="10" max="10" width="13.28515625" customWidth="1"/>
    <col min="11" max="11" width="9.140625" style="6"/>
    <col min="12" max="12" width="19.28515625" style="6" customWidth="1"/>
    <col min="13" max="13" width="14.42578125" style="6" customWidth="1"/>
    <col min="14" max="14" width="15" style="6" customWidth="1"/>
    <col min="15" max="15" width="14.28515625" customWidth="1"/>
    <col min="21" max="21" width="28.140625" customWidth="1"/>
    <col min="22" max="22" width="12.5703125" style="11" customWidth="1"/>
    <col min="23" max="23" width="13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56</v>
      </c>
      <c r="L1" s="6" t="s">
        <v>57</v>
      </c>
      <c r="M1" s="6" t="s">
        <v>58</v>
      </c>
      <c r="N1" s="6" t="s">
        <v>59</v>
      </c>
      <c r="O1" t="s">
        <v>4</v>
      </c>
      <c r="P1" s="6" t="s">
        <v>60</v>
      </c>
      <c r="Q1" s="6" t="s">
        <v>61</v>
      </c>
      <c r="R1" s="6" t="s">
        <v>62</v>
      </c>
      <c r="S1" s="6" t="s">
        <v>63</v>
      </c>
      <c r="T1" s="6" t="s">
        <v>64</v>
      </c>
      <c r="U1" s="6" t="s">
        <v>67</v>
      </c>
      <c r="V1" s="11" t="s">
        <v>68</v>
      </c>
      <c r="W1" t="s">
        <v>69</v>
      </c>
      <c r="X1" s="6" t="s">
        <v>70</v>
      </c>
      <c r="Y1" s="6" t="s">
        <v>71</v>
      </c>
      <c r="AA1" s="11">
        <f>SUM(W2:W36)</f>
        <v>-40.252262202460244</v>
      </c>
    </row>
    <row r="2" spans="1:36" x14ac:dyDescent="0.25">
      <c r="A2">
        <v>83</v>
      </c>
      <c r="B2">
        <v>20.690494543389182</v>
      </c>
      <c r="C2">
        <v>92</v>
      </c>
      <c r="D2">
        <v>3.1150000000000002</v>
      </c>
      <c r="E2">
        <v>0.70689733333333338</v>
      </c>
      <c r="F2">
        <v>8.8438000000000017</v>
      </c>
      <c r="G2">
        <v>5.4292850000000001</v>
      </c>
      <c r="H2">
        <v>4.0640499999999999</v>
      </c>
      <c r="I2">
        <v>468.786</v>
      </c>
      <c r="J2" s="6">
        <v>0</v>
      </c>
      <c r="K2" s="6">
        <f>LN(A2)</f>
        <v>4.4188406077965983</v>
      </c>
      <c r="L2" s="6">
        <f>LN(B2)</f>
        <v>3.0296743940038922</v>
      </c>
      <c r="M2" s="6">
        <f>LN(C2)</f>
        <v>4.5217885770490405</v>
      </c>
      <c r="N2" s="6">
        <f>LN(D2)</f>
        <v>1.1362291522394166</v>
      </c>
      <c r="O2" s="6">
        <f>E2</f>
        <v>0.70689733333333338</v>
      </c>
      <c r="P2" s="6">
        <f>LN(F2)</f>
        <v>2.1797166485377764</v>
      </c>
      <c r="Q2" s="6">
        <f>LN(G2)</f>
        <v>1.6918074494010451</v>
      </c>
      <c r="R2" s="6">
        <f>LN(H2)</f>
        <v>1.4021800133501039</v>
      </c>
      <c r="S2" s="6">
        <f>LN(I2)</f>
        <v>6.1501463743356517</v>
      </c>
      <c r="T2" s="12">
        <f>SUMPRODUCT($Z$5:$AH$5,K2:S2)+$AI$5</f>
        <v>-1.8151803878544026</v>
      </c>
      <c r="U2" s="6">
        <f>EXP(T2)</f>
        <v>0.16280853705848244</v>
      </c>
      <c r="V2" s="11">
        <f>U2/(U2+1)</f>
        <v>0.14001319380603597</v>
      </c>
      <c r="W2" s="11">
        <f>J2*LN(V2)+LN(1-V2)*(1-J2)</f>
        <v>-0.15083823148719322</v>
      </c>
      <c r="X2">
        <f>IF(V2&gt;$Z$7,1,0)</f>
        <v>0</v>
      </c>
      <c r="Y2">
        <f>IF(AND(X2=1,J2=1),1,IF(AND(X2=1,J2=0),-1,IF(AND(X2=0,J2=0),2,IF(AND(X2=0,J2=1),-2,"error"))))</f>
        <v>2</v>
      </c>
    </row>
    <row r="3" spans="1:36" x14ac:dyDescent="0.25">
      <c r="A3">
        <v>82</v>
      </c>
      <c r="B3">
        <v>23.124670372023203</v>
      </c>
      <c r="C3">
        <v>91</v>
      </c>
      <c r="D3">
        <v>4.4980000000000002</v>
      </c>
      <c r="E3">
        <v>1.0096510666666667</v>
      </c>
      <c r="F3">
        <v>17.939299999999999</v>
      </c>
      <c r="G3">
        <v>22.432039999999997</v>
      </c>
      <c r="H3">
        <v>9.2771499999999989</v>
      </c>
      <c r="I3">
        <v>554.697</v>
      </c>
      <c r="J3" s="6">
        <v>0</v>
      </c>
      <c r="K3" s="6">
        <f t="shared" ref="K3:N66" si="0">LN(A3)</f>
        <v>4.4067192472642533</v>
      </c>
      <c r="L3" s="6">
        <f t="shared" si="0"/>
        <v>3.1409000291141167</v>
      </c>
      <c r="M3" s="6">
        <f t="shared" si="0"/>
        <v>4.5108595065168497</v>
      </c>
      <c r="N3" s="6">
        <f t="shared" si="0"/>
        <v>1.5036328535371239</v>
      </c>
      <c r="O3" s="6">
        <f t="shared" ref="O3:O66" si="1">E3</f>
        <v>1.0096510666666667</v>
      </c>
      <c r="P3" s="6">
        <f t="shared" ref="P3:S66" si="2">LN(F3)</f>
        <v>2.8869938369173287</v>
      </c>
      <c r="Q3" s="6">
        <f t="shared" si="2"/>
        <v>3.1104902940174939</v>
      </c>
      <c r="R3" s="6">
        <f t="shared" si="2"/>
        <v>2.2275543875605743</v>
      </c>
      <c r="S3" s="6">
        <f t="shared" si="2"/>
        <v>6.3184220187177376</v>
      </c>
      <c r="T3" s="12">
        <f t="shared" ref="T3:T66" si="3">SUMPRODUCT($Z$5:$AH$5,K3:S3)+$AI$5</f>
        <v>0.84891328104558994</v>
      </c>
      <c r="U3" s="6">
        <f t="shared" ref="U3:U66" si="4">EXP(T3)</f>
        <v>2.3371056943575086</v>
      </c>
      <c r="V3" s="11">
        <f t="shared" ref="V3:V66" si="5">U3/(U3+1)</f>
        <v>0.70033912869741166</v>
      </c>
      <c r="W3" s="11">
        <f t="shared" ref="W3:W66" si="6">J3*LN(V3)+LN(1-V3)*(1-J3)</f>
        <v>-1.2051038727340828</v>
      </c>
      <c r="X3">
        <f t="shared" ref="X3:X66" si="7">IF(V3&gt;$Z$7,1,0)</f>
        <v>1</v>
      </c>
      <c r="Y3">
        <f t="shared" ref="Y3:Y66" si="8">IF(AND(X3=1,J3=1),1,IF(AND(X3=1,J3=0),-1,IF(AND(X3=0,J3=0),2,IF(AND(X3=0,J3=1),-2,"error"))))</f>
        <v>-1</v>
      </c>
      <c r="Z3" t="s">
        <v>65</v>
      </c>
    </row>
    <row r="4" spans="1:36" x14ac:dyDescent="0.25">
      <c r="A4">
        <v>73</v>
      </c>
      <c r="B4">
        <v>22</v>
      </c>
      <c r="C4">
        <v>97</v>
      </c>
      <c r="D4">
        <v>3.35</v>
      </c>
      <c r="E4">
        <v>0.80154333333333327</v>
      </c>
      <c r="F4">
        <v>4.47</v>
      </c>
      <c r="G4">
        <v>10.358725</v>
      </c>
      <c r="H4">
        <v>6.2844499999999996</v>
      </c>
      <c r="I4">
        <v>136.85499999999999</v>
      </c>
      <c r="J4" s="6">
        <v>0</v>
      </c>
      <c r="K4" s="6">
        <f t="shared" si="0"/>
        <v>4.290459441148391</v>
      </c>
      <c r="L4" s="6">
        <f t="shared" si="0"/>
        <v>3.0910424533583161</v>
      </c>
      <c r="M4" s="6">
        <f t="shared" si="0"/>
        <v>4.5747109785033828</v>
      </c>
      <c r="N4" s="6">
        <f t="shared" si="0"/>
        <v>1.2089603458369751</v>
      </c>
      <c r="O4" s="6">
        <f t="shared" si="1"/>
        <v>0.80154333333333327</v>
      </c>
      <c r="P4" s="6">
        <f t="shared" si="2"/>
        <v>1.4973884086254774</v>
      </c>
      <c r="Q4" s="6">
        <f t="shared" si="2"/>
        <v>2.3378291597595955</v>
      </c>
      <c r="R4" s="6">
        <f t="shared" si="2"/>
        <v>1.8380783282686803</v>
      </c>
      <c r="S4" s="6">
        <f t="shared" si="2"/>
        <v>4.9189219711729235</v>
      </c>
      <c r="T4" s="12">
        <f t="shared" si="3"/>
        <v>-0.51577954828278472</v>
      </c>
      <c r="U4" s="6">
        <f t="shared" si="4"/>
        <v>0.5970349955577926</v>
      </c>
      <c r="V4" s="11">
        <f t="shared" si="5"/>
        <v>0.37383964485341015</v>
      </c>
      <c r="W4" s="11">
        <f t="shared" si="6"/>
        <v>-0.46814878230386098</v>
      </c>
      <c r="X4">
        <f t="shared" si="7"/>
        <v>0</v>
      </c>
      <c r="Y4">
        <f t="shared" si="8"/>
        <v>2</v>
      </c>
      <c r="Z4" t="s">
        <v>66</v>
      </c>
      <c r="AA4" t="s">
        <v>1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</row>
    <row r="5" spans="1:36" x14ac:dyDescent="0.25">
      <c r="A5">
        <v>34</v>
      </c>
      <c r="B5">
        <v>21.47</v>
      </c>
      <c r="C5">
        <v>78</v>
      </c>
      <c r="D5">
        <v>3.4689999999999999</v>
      </c>
      <c r="E5">
        <v>0.66743559999999991</v>
      </c>
      <c r="F5">
        <v>14.57</v>
      </c>
      <c r="G5">
        <v>13.11</v>
      </c>
      <c r="H5">
        <v>6.92</v>
      </c>
      <c r="I5">
        <v>354.6</v>
      </c>
      <c r="J5" s="6">
        <v>0</v>
      </c>
      <c r="K5" s="6">
        <f t="shared" si="0"/>
        <v>3.5263605246161616</v>
      </c>
      <c r="L5" s="6">
        <f t="shared" si="0"/>
        <v>3.0666566118906897</v>
      </c>
      <c r="M5" s="6">
        <f t="shared" si="0"/>
        <v>4.3567088266895917</v>
      </c>
      <c r="N5" s="6">
        <f t="shared" si="0"/>
        <v>1.2438663679876125</v>
      </c>
      <c r="O5" s="6">
        <f t="shared" si="1"/>
        <v>0.66743559999999991</v>
      </c>
      <c r="P5" s="6">
        <f t="shared" si="2"/>
        <v>2.6789646202071133</v>
      </c>
      <c r="Q5" s="6">
        <f t="shared" si="2"/>
        <v>2.5733752977756086</v>
      </c>
      <c r="R5" s="6">
        <f t="shared" si="2"/>
        <v>1.9344157696295783</v>
      </c>
      <c r="S5" s="6">
        <f t="shared" si="2"/>
        <v>5.870990393640108</v>
      </c>
      <c r="T5" s="12">
        <f t="shared" si="3"/>
        <v>-0.44844190647734194</v>
      </c>
      <c r="U5" s="6">
        <f t="shared" si="4"/>
        <v>0.63862241028752997</v>
      </c>
      <c r="V5" s="11">
        <f t="shared" si="5"/>
        <v>0.38973128054282535</v>
      </c>
      <c r="W5" s="11">
        <f t="shared" si="6"/>
        <v>-0.4938558951165723</v>
      </c>
      <c r="X5">
        <f t="shared" si="7"/>
        <v>0</v>
      </c>
      <c r="Y5">
        <f t="shared" si="8"/>
        <v>2</v>
      </c>
      <c r="Z5">
        <v>-0.92142456019771601</v>
      </c>
      <c r="AA5">
        <v>-7.6921548654917116</v>
      </c>
      <c r="AB5">
        <v>7.5906821356280956</v>
      </c>
      <c r="AC5">
        <v>0.81176289514941369</v>
      </c>
      <c r="AD5">
        <v>6.3290899436430998E-3</v>
      </c>
      <c r="AE5">
        <v>0.10161393473311248</v>
      </c>
      <c r="AF5">
        <v>1.0160794454908124</v>
      </c>
      <c r="AG5">
        <v>2.1024624766899973</v>
      </c>
      <c r="AH5">
        <v>0.25318854360446569</v>
      </c>
      <c r="AI5">
        <v>-16.134787776842316</v>
      </c>
    </row>
    <row r="6" spans="1:36" x14ac:dyDescent="0.25">
      <c r="A6">
        <v>24</v>
      </c>
      <c r="B6">
        <v>18.670000000000002</v>
      </c>
      <c r="C6">
        <v>88</v>
      </c>
      <c r="D6">
        <v>6.1070000000000002</v>
      </c>
      <c r="E6">
        <v>1.33</v>
      </c>
      <c r="F6">
        <v>8.8800000000000008</v>
      </c>
      <c r="G6">
        <v>36.06</v>
      </c>
      <c r="H6">
        <v>6.85</v>
      </c>
      <c r="I6">
        <v>632.22</v>
      </c>
      <c r="J6" s="6">
        <v>0</v>
      </c>
      <c r="K6" s="6">
        <f t="shared" si="0"/>
        <v>3.1780538303479458</v>
      </c>
      <c r="L6" s="6">
        <f t="shared" si="0"/>
        <v>2.9269179575536315</v>
      </c>
      <c r="M6" s="6">
        <f t="shared" si="0"/>
        <v>4.4773368144782069</v>
      </c>
      <c r="N6" s="6">
        <f t="shared" si="0"/>
        <v>1.8094356542409977</v>
      </c>
      <c r="O6" s="6">
        <f t="shared" si="1"/>
        <v>1.33</v>
      </c>
      <c r="P6" s="6">
        <f t="shared" si="2"/>
        <v>2.1838015570040787</v>
      </c>
      <c r="Q6" s="6">
        <f t="shared" si="2"/>
        <v>3.5851842177751712</v>
      </c>
      <c r="R6" s="6">
        <f t="shared" si="2"/>
        <v>1.9242486522741338</v>
      </c>
      <c r="S6" s="6">
        <f t="shared" si="2"/>
        <v>6.4492374348394916</v>
      </c>
      <c r="T6" s="12">
        <f t="shared" si="3"/>
        <v>3.4291304314784163</v>
      </c>
      <c r="U6" s="6">
        <f t="shared" si="4"/>
        <v>30.849805063384444</v>
      </c>
      <c r="V6" s="11">
        <f t="shared" si="5"/>
        <v>0.96860263357939258</v>
      </c>
      <c r="W6" s="11">
        <f t="shared" si="6"/>
        <v>-3.4610312615405561</v>
      </c>
      <c r="X6">
        <f t="shared" si="7"/>
        <v>1</v>
      </c>
      <c r="Y6">
        <f t="shared" si="8"/>
        <v>-1</v>
      </c>
    </row>
    <row r="7" spans="1:36" x14ac:dyDescent="0.25">
      <c r="A7">
        <v>44</v>
      </c>
      <c r="B7">
        <v>20.76</v>
      </c>
      <c r="C7">
        <v>86</v>
      </c>
      <c r="D7">
        <v>7.5529999999999999</v>
      </c>
      <c r="E7">
        <v>1.6</v>
      </c>
      <c r="F7">
        <v>14.09</v>
      </c>
      <c r="G7">
        <v>20.32</v>
      </c>
      <c r="H7">
        <v>7.64</v>
      </c>
      <c r="I7">
        <v>63.61</v>
      </c>
      <c r="J7" s="6">
        <v>0</v>
      </c>
      <c r="K7" s="6">
        <f t="shared" si="0"/>
        <v>3.784189633918261</v>
      </c>
      <c r="L7" s="6">
        <f t="shared" si="0"/>
        <v>3.0330280582976878</v>
      </c>
      <c r="M7" s="6">
        <f t="shared" si="0"/>
        <v>4.4543472962535073</v>
      </c>
      <c r="N7" s="6">
        <f t="shared" si="0"/>
        <v>2.0219448353313108</v>
      </c>
      <c r="O7" s="6">
        <f t="shared" si="1"/>
        <v>1.6</v>
      </c>
      <c r="P7" s="6">
        <f t="shared" si="2"/>
        <v>2.6454653259105889</v>
      </c>
      <c r="Q7" s="6">
        <f t="shared" si="2"/>
        <v>3.011605622710281</v>
      </c>
      <c r="R7" s="6">
        <f t="shared" si="2"/>
        <v>2.0333976031784289</v>
      </c>
      <c r="S7" s="6">
        <f t="shared" si="2"/>
        <v>4.1527706906907129</v>
      </c>
      <c r="T7" s="12">
        <f t="shared" si="3"/>
        <v>1.1662690391375179</v>
      </c>
      <c r="U7" s="6">
        <f t="shared" si="4"/>
        <v>3.2099939074116368</v>
      </c>
      <c r="V7" s="11">
        <f t="shared" si="5"/>
        <v>0.76246996504210773</v>
      </c>
      <c r="W7" s="11">
        <f t="shared" si="6"/>
        <v>-1.4374612005226108</v>
      </c>
      <c r="X7">
        <f t="shared" si="7"/>
        <v>1</v>
      </c>
      <c r="Y7">
        <f t="shared" si="8"/>
        <v>-1</v>
      </c>
      <c r="Z7">
        <v>0.7</v>
      </c>
    </row>
    <row r="8" spans="1:36" x14ac:dyDescent="0.25">
      <c r="A8">
        <v>54</v>
      </c>
      <c r="B8">
        <v>30.48315805517451</v>
      </c>
      <c r="C8">
        <v>90</v>
      </c>
      <c r="D8">
        <v>5.5369999999999999</v>
      </c>
      <c r="E8">
        <v>1.229214</v>
      </c>
      <c r="F8">
        <v>12.331</v>
      </c>
      <c r="G8">
        <v>9.7313799999999997</v>
      </c>
      <c r="H8">
        <v>10.19299</v>
      </c>
      <c r="I8">
        <v>1227.9100000000001</v>
      </c>
      <c r="J8" s="6">
        <v>0</v>
      </c>
      <c r="K8" s="6">
        <f t="shared" si="0"/>
        <v>3.9889840465642745</v>
      </c>
      <c r="L8" s="6">
        <f t="shared" si="0"/>
        <v>3.4171743361852962</v>
      </c>
      <c r="M8" s="6">
        <f t="shared" si="0"/>
        <v>4.499809670330265</v>
      </c>
      <c r="N8" s="6">
        <f t="shared" si="0"/>
        <v>1.71145283784083</v>
      </c>
      <c r="O8" s="6">
        <f t="shared" si="1"/>
        <v>1.229214</v>
      </c>
      <c r="P8" s="6">
        <f t="shared" si="2"/>
        <v>2.5121164168883934</v>
      </c>
      <c r="Q8" s="6">
        <f t="shared" si="2"/>
        <v>2.2753557155347042</v>
      </c>
      <c r="R8" s="6">
        <f t="shared" si="2"/>
        <v>2.3217002291203572</v>
      </c>
      <c r="S8" s="6">
        <f t="shared" si="2"/>
        <v>7.1130688161189717</v>
      </c>
      <c r="T8" s="12">
        <f t="shared" si="3"/>
        <v>-1.2926278937566558</v>
      </c>
      <c r="U8" s="6">
        <f t="shared" si="4"/>
        <v>0.27454835037144554</v>
      </c>
      <c r="V8" s="11">
        <f t="shared" si="5"/>
        <v>0.21540834468259529</v>
      </c>
      <c r="W8" s="11">
        <f t="shared" si="6"/>
        <v>-0.24259188085156239</v>
      </c>
      <c r="X8">
        <f t="shared" si="7"/>
        <v>0</v>
      </c>
      <c r="Y8">
        <f t="shared" si="8"/>
        <v>2</v>
      </c>
      <c r="Z8">
        <v>1</v>
      </c>
      <c r="AA8" t="s">
        <v>72</v>
      </c>
      <c r="AB8">
        <f>COUNTIF($Y$2:$Y$82,$Z8)</f>
        <v>0</v>
      </c>
      <c r="AC8" s="13">
        <f>AB8/$AB$12</f>
        <v>0</v>
      </c>
    </row>
    <row r="9" spans="1:36" x14ac:dyDescent="0.25">
      <c r="A9">
        <v>28</v>
      </c>
      <c r="B9">
        <v>35.855814662399013</v>
      </c>
      <c r="C9">
        <v>87</v>
      </c>
      <c r="D9">
        <v>8.5760000000000005</v>
      </c>
      <c r="E9">
        <v>1.8404096000000001</v>
      </c>
      <c r="F9">
        <v>68.510199999999998</v>
      </c>
      <c r="G9">
        <v>4.7942</v>
      </c>
      <c r="H9">
        <v>21.443660000000001</v>
      </c>
      <c r="I9">
        <v>358.62400000000002</v>
      </c>
      <c r="J9" s="6">
        <v>0</v>
      </c>
      <c r="K9" s="6">
        <f t="shared" si="0"/>
        <v>3.3322045101752038</v>
      </c>
      <c r="L9" s="6">
        <f t="shared" si="0"/>
        <v>3.5795057481027484</v>
      </c>
      <c r="M9" s="6">
        <f t="shared" si="0"/>
        <v>4.4659081186545837</v>
      </c>
      <c r="N9" s="6">
        <f t="shared" si="0"/>
        <v>2.1489676043284462</v>
      </c>
      <c r="O9" s="6">
        <f t="shared" si="1"/>
        <v>1.8404096000000001</v>
      </c>
      <c r="P9" s="6">
        <f t="shared" si="2"/>
        <v>4.2269826392924035</v>
      </c>
      <c r="Q9" s="6">
        <f t="shared" si="2"/>
        <v>1.5674068539571726</v>
      </c>
      <c r="R9" s="6">
        <f t="shared" si="2"/>
        <v>3.0654290305887093</v>
      </c>
      <c r="S9" s="6">
        <f t="shared" si="2"/>
        <v>5.8822744858696172</v>
      </c>
      <c r="T9" s="12">
        <f t="shared" si="3"/>
        <v>-1.1274819038697732</v>
      </c>
      <c r="U9" s="6">
        <f t="shared" si="4"/>
        <v>0.32384771022130632</v>
      </c>
      <c r="V9" s="11">
        <f t="shared" si="5"/>
        <v>0.24462610594927794</v>
      </c>
      <c r="W9" s="11">
        <f t="shared" si="6"/>
        <v>-0.28054242840776183</v>
      </c>
      <c r="X9">
        <f t="shared" si="7"/>
        <v>0</v>
      </c>
      <c r="Y9">
        <f t="shared" si="8"/>
        <v>2</v>
      </c>
      <c r="Z9">
        <v>-1</v>
      </c>
      <c r="AA9" t="s">
        <v>73</v>
      </c>
      <c r="AB9">
        <f t="shared" ref="AB9:AB11" si="9">COUNTIF($Y$2:$Y$82,$Z9)</f>
        <v>13</v>
      </c>
      <c r="AC9" s="13">
        <f t="shared" ref="AC9:AC11" si="10">AB9/$AB$12</f>
        <v>0.37142857142857144</v>
      </c>
      <c r="AD9" t="s">
        <v>76</v>
      </c>
    </row>
    <row r="10" spans="1:36" x14ac:dyDescent="0.25">
      <c r="A10">
        <v>51</v>
      </c>
      <c r="B10">
        <v>27.688778133776353</v>
      </c>
      <c r="C10">
        <v>77</v>
      </c>
      <c r="D10">
        <v>3.855</v>
      </c>
      <c r="E10">
        <v>0.73219300000000009</v>
      </c>
      <c r="F10">
        <v>20.091999999999999</v>
      </c>
      <c r="G10">
        <v>3.1920899999999999</v>
      </c>
      <c r="H10">
        <v>10.37518</v>
      </c>
      <c r="I10">
        <v>473.85899999999998</v>
      </c>
      <c r="J10" s="6">
        <v>0</v>
      </c>
      <c r="K10" s="6">
        <f t="shared" si="0"/>
        <v>3.9318256327243257</v>
      </c>
      <c r="L10" s="6">
        <f t="shared" si="0"/>
        <v>3.3210272095850786</v>
      </c>
      <c r="M10" s="6">
        <f t="shared" si="0"/>
        <v>4.3438054218536841</v>
      </c>
      <c r="N10" s="6">
        <f t="shared" si="0"/>
        <v>1.3493710070152929</v>
      </c>
      <c r="O10" s="6">
        <f t="shared" si="1"/>
        <v>0.73219300000000009</v>
      </c>
      <c r="P10" s="6">
        <f t="shared" si="2"/>
        <v>3.0003217258877983</v>
      </c>
      <c r="Q10" s="6">
        <f t="shared" si="2"/>
        <v>1.1606758746787988</v>
      </c>
      <c r="R10" s="6">
        <f t="shared" si="2"/>
        <v>2.3394164153638535</v>
      </c>
      <c r="S10" s="6">
        <f t="shared" si="2"/>
        <v>6.1609098090881593</v>
      </c>
      <c r="T10" s="12">
        <f t="shared" si="3"/>
        <v>-3.2684540352743987</v>
      </c>
      <c r="U10" s="6">
        <f t="shared" si="4"/>
        <v>3.8065229112004599E-2</v>
      </c>
      <c r="V10" s="11">
        <f t="shared" si="5"/>
        <v>3.6669399999619351E-2</v>
      </c>
      <c r="W10" s="11">
        <f t="shared" si="6"/>
        <v>-3.7358623917641345E-2</v>
      </c>
      <c r="X10">
        <f t="shared" si="7"/>
        <v>0</v>
      </c>
      <c r="Y10">
        <f t="shared" si="8"/>
        <v>2</v>
      </c>
      <c r="Z10">
        <v>2</v>
      </c>
      <c r="AA10" t="s">
        <v>74</v>
      </c>
      <c r="AB10">
        <f t="shared" si="9"/>
        <v>22</v>
      </c>
      <c r="AC10" s="13">
        <f t="shared" si="10"/>
        <v>0.62857142857142856</v>
      </c>
    </row>
    <row r="11" spans="1:36" x14ac:dyDescent="0.25">
      <c r="A11">
        <v>66</v>
      </c>
      <c r="B11">
        <v>31.238589800803275</v>
      </c>
      <c r="C11">
        <v>82</v>
      </c>
      <c r="D11">
        <v>4.181</v>
      </c>
      <c r="E11">
        <v>0.84567693333333327</v>
      </c>
      <c r="F11">
        <v>16.224700000000002</v>
      </c>
      <c r="G11">
        <v>4.2671049999999999</v>
      </c>
      <c r="H11">
        <v>3.2917499999999995</v>
      </c>
      <c r="I11">
        <v>634.60199999999998</v>
      </c>
      <c r="J11" s="6">
        <v>0</v>
      </c>
      <c r="K11" s="6">
        <f t="shared" si="0"/>
        <v>4.1896547420264252</v>
      </c>
      <c r="L11" s="6">
        <f t="shared" si="0"/>
        <v>3.4416541831332506</v>
      </c>
      <c r="M11" s="6">
        <f t="shared" si="0"/>
        <v>4.4067192472642533</v>
      </c>
      <c r="N11" s="6">
        <f t="shared" si="0"/>
        <v>1.4305504523744279</v>
      </c>
      <c r="O11" s="6">
        <f t="shared" si="1"/>
        <v>0.84567693333333327</v>
      </c>
      <c r="P11" s="6">
        <f t="shared" si="2"/>
        <v>2.7865347724346203</v>
      </c>
      <c r="Q11" s="6">
        <f t="shared" si="2"/>
        <v>1.4509356113556473</v>
      </c>
      <c r="R11" s="6">
        <f t="shared" si="2"/>
        <v>1.1914193382543159</v>
      </c>
      <c r="S11" s="6">
        <f t="shared" si="2"/>
        <v>6.4529980307356825</v>
      </c>
      <c r="T11" s="12">
        <f t="shared" si="3"/>
        <v>-5.9561940759404486</v>
      </c>
      <c r="U11" s="6">
        <f t="shared" si="4"/>
        <v>2.5897496298874956E-3</v>
      </c>
      <c r="V11" s="11">
        <f t="shared" si="5"/>
        <v>2.5830601508179379E-3</v>
      </c>
      <c r="W11" s="11">
        <f t="shared" si="6"/>
        <v>-2.5864020067396243E-3</v>
      </c>
      <c r="X11">
        <f t="shared" si="7"/>
        <v>0</v>
      </c>
      <c r="Y11">
        <f t="shared" si="8"/>
        <v>2</v>
      </c>
      <c r="Z11">
        <v>-2</v>
      </c>
      <c r="AA11" t="s">
        <v>75</v>
      </c>
      <c r="AB11">
        <f t="shared" si="9"/>
        <v>0</v>
      </c>
      <c r="AC11" s="13">
        <f t="shared" si="10"/>
        <v>0</v>
      </c>
      <c r="AD11" t="s">
        <v>77</v>
      </c>
    </row>
    <row r="12" spans="1:36" x14ac:dyDescent="0.25">
      <c r="A12">
        <v>76</v>
      </c>
      <c r="B12">
        <v>29.218407596785976</v>
      </c>
      <c r="C12">
        <v>83</v>
      </c>
      <c r="D12">
        <v>5.3760000000000003</v>
      </c>
      <c r="E12">
        <v>1.1006464000000002</v>
      </c>
      <c r="F12">
        <v>28.562000000000001</v>
      </c>
      <c r="G12">
        <v>7.3699599999999998</v>
      </c>
      <c r="H12">
        <v>8.0437499999999993</v>
      </c>
      <c r="I12">
        <v>698.78899999999999</v>
      </c>
      <c r="J12" s="6">
        <v>0</v>
      </c>
      <c r="K12" s="6">
        <f t="shared" si="0"/>
        <v>4.3307333402863311</v>
      </c>
      <c r="L12" s="6">
        <f t="shared" si="0"/>
        <v>3.3747989078076244</v>
      </c>
      <c r="M12" s="6">
        <f t="shared" si="0"/>
        <v>4.4188406077965983</v>
      </c>
      <c r="N12" s="6">
        <f t="shared" si="0"/>
        <v>1.6819446032208485</v>
      </c>
      <c r="O12" s="6">
        <f t="shared" si="1"/>
        <v>1.1006464000000002</v>
      </c>
      <c r="P12" s="6">
        <f t="shared" si="2"/>
        <v>3.3520771630307413</v>
      </c>
      <c r="Q12" s="6">
        <f t="shared" si="2"/>
        <v>1.9974122787781043</v>
      </c>
      <c r="R12" s="6">
        <f t="shared" si="2"/>
        <v>2.0848953923622995</v>
      </c>
      <c r="S12" s="6">
        <f t="shared" si="2"/>
        <v>6.5493488368652564</v>
      </c>
      <c r="T12" s="12">
        <f t="shared" si="3"/>
        <v>-2.7586051720238185</v>
      </c>
      <c r="U12" s="6">
        <f t="shared" si="4"/>
        <v>6.3380111085940924E-2</v>
      </c>
      <c r="V12" s="11">
        <f t="shared" si="5"/>
        <v>5.9602498133255598E-2</v>
      </c>
      <c r="W12" s="11">
        <f t="shared" si="6"/>
        <v>-6.1452618777913033E-2</v>
      </c>
      <c r="X12">
        <f t="shared" si="7"/>
        <v>0</v>
      </c>
      <c r="Y12">
        <f t="shared" si="8"/>
        <v>2</v>
      </c>
      <c r="AB12">
        <f>SUM(AB8:AB11)</f>
        <v>35</v>
      </c>
    </row>
    <row r="13" spans="1:36" x14ac:dyDescent="0.25">
      <c r="A13">
        <v>75</v>
      </c>
      <c r="B13">
        <v>27.3</v>
      </c>
      <c r="C13">
        <v>85</v>
      </c>
      <c r="D13">
        <v>5.1970000000000001</v>
      </c>
      <c r="E13">
        <v>1.0896376666666667</v>
      </c>
      <c r="F13">
        <v>10.39</v>
      </c>
      <c r="G13">
        <v>9.0008049999999997</v>
      </c>
      <c r="H13">
        <v>7.5766999999999998</v>
      </c>
      <c r="I13">
        <v>335.39299999999997</v>
      </c>
      <c r="J13" s="6">
        <v>0</v>
      </c>
      <c r="K13" s="6">
        <f t="shared" si="0"/>
        <v>4.3174881135363101</v>
      </c>
      <c r="L13" s="6">
        <f t="shared" si="0"/>
        <v>3.3068867021909143</v>
      </c>
      <c r="M13" s="6">
        <f t="shared" si="0"/>
        <v>4.4426512564903167</v>
      </c>
      <c r="N13" s="6">
        <f t="shared" si="0"/>
        <v>1.6480815360263048</v>
      </c>
      <c r="O13" s="6">
        <f t="shared" si="1"/>
        <v>1.0896376666666667</v>
      </c>
      <c r="P13" s="6">
        <f t="shared" si="2"/>
        <v>2.340843805111136</v>
      </c>
      <c r="Q13" s="6">
        <f t="shared" si="2"/>
        <v>2.197314017780748</v>
      </c>
      <c r="R13" s="6">
        <f t="shared" si="2"/>
        <v>2.0250777486587279</v>
      </c>
      <c r="S13" s="6">
        <f t="shared" si="2"/>
        <v>5.815302978569048</v>
      </c>
      <c r="T13" s="12">
        <f t="shared" si="3"/>
        <v>-2.2820845884257182</v>
      </c>
      <c r="U13" s="6">
        <f t="shared" si="4"/>
        <v>0.10207120832620524</v>
      </c>
      <c r="V13" s="11">
        <f t="shared" si="5"/>
        <v>9.2617616316488405E-2</v>
      </c>
      <c r="W13" s="11">
        <f t="shared" si="6"/>
        <v>-9.7191325999014519E-2</v>
      </c>
      <c r="X13">
        <f t="shared" si="7"/>
        <v>0</v>
      </c>
      <c r="Y13">
        <f t="shared" si="8"/>
        <v>2</v>
      </c>
    </row>
    <row r="14" spans="1:36" x14ac:dyDescent="0.25">
      <c r="A14">
        <v>69</v>
      </c>
      <c r="B14">
        <v>32.5</v>
      </c>
      <c r="C14">
        <v>93</v>
      </c>
      <c r="D14">
        <v>5.43</v>
      </c>
      <c r="E14">
        <v>1.2456420000000001</v>
      </c>
      <c r="F14">
        <v>15.145</v>
      </c>
      <c r="G14">
        <v>11.78796</v>
      </c>
      <c r="H14">
        <v>11.78796</v>
      </c>
      <c r="I14">
        <v>270.142</v>
      </c>
      <c r="J14" s="6">
        <v>0</v>
      </c>
      <c r="K14" s="6">
        <f t="shared" si="0"/>
        <v>4.2341065045972597</v>
      </c>
      <c r="L14" s="6">
        <f t="shared" si="0"/>
        <v>3.4812400893356918</v>
      </c>
      <c r="M14" s="6">
        <f t="shared" si="0"/>
        <v>4.5325994931532563</v>
      </c>
      <c r="N14" s="6">
        <f t="shared" si="0"/>
        <v>1.6919391339458441</v>
      </c>
      <c r="O14" s="6">
        <f t="shared" si="1"/>
        <v>1.2456420000000001</v>
      </c>
      <c r="P14" s="6">
        <f t="shared" si="2"/>
        <v>2.7176704444792006</v>
      </c>
      <c r="Q14" s="6">
        <f t="shared" si="2"/>
        <v>2.4670786715883879</v>
      </c>
      <c r="R14" s="6">
        <f t="shared" si="2"/>
        <v>2.4670786715883879</v>
      </c>
      <c r="S14" s="6">
        <f t="shared" si="2"/>
        <v>5.5989477466737316</v>
      </c>
      <c r="T14" s="12">
        <f t="shared" si="3"/>
        <v>-1.6401453255842675</v>
      </c>
      <c r="U14" s="6">
        <f t="shared" si="4"/>
        <v>0.19395185407619372</v>
      </c>
      <c r="V14" s="11">
        <f t="shared" si="5"/>
        <v>0.16244528907429162</v>
      </c>
      <c r="W14" s="11">
        <f t="shared" si="6"/>
        <v>-0.17726869093813918</v>
      </c>
      <c r="X14">
        <f t="shared" si="7"/>
        <v>0</v>
      </c>
      <c r="Y14">
        <f t="shared" si="8"/>
        <v>2</v>
      </c>
      <c r="Z14" t="s">
        <v>78</v>
      </c>
      <c r="AA14">
        <v>0.1</v>
      </c>
      <c r="AB14">
        <v>0.2</v>
      </c>
      <c r="AC14">
        <v>0.3</v>
      </c>
      <c r="AD14">
        <v>0.4</v>
      </c>
      <c r="AE14">
        <v>0.5</v>
      </c>
      <c r="AF14">
        <v>0.6</v>
      </c>
      <c r="AG14">
        <v>0.7</v>
      </c>
      <c r="AH14">
        <v>0.8</v>
      </c>
      <c r="AI14">
        <v>0.9</v>
      </c>
      <c r="AJ14">
        <v>1</v>
      </c>
    </row>
    <row r="15" spans="1:36" x14ac:dyDescent="0.25">
      <c r="A15">
        <v>78</v>
      </c>
      <c r="B15">
        <v>25.3</v>
      </c>
      <c r="C15">
        <v>60</v>
      </c>
      <c r="D15">
        <v>3.508</v>
      </c>
      <c r="E15">
        <v>0.51918399999999998</v>
      </c>
      <c r="F15">
        <v>6.633</v>
      </c>
      <c r="G15">
        <v>10.567295</v>
      </c>
      <c r="H15">
        <v>4.6638000000000002</v>
      </c>
      <c r="I15">
        <v>209.749</v>
      </c>
      <c r="J15" s="6">
        <v>0</v>
      </c>
      <c r="K15" s="6">
        <f t="shared" si="0"/>
        <v>4.3567088266895917</v>
      </c>
      <c r="L15" s="6">
        <f t="shared" si="0"/>
        <v>3.2308043957334744</v>
      </c>
      <c r="M15" s="6">
        <f t="shared" si="0"/>
        <v>4.0943445622221004</v>
      </c>
      <c r="N15" s="6">
        <f t="shared" si="0"/>
        <v>1.2550460745099365</v>
      </c>
      <c r="O15" s="6">
        <f t="shared" si="1"/>
        <v>0.51918399999999998</v>
      </c>
      <c r="P15" s="6">
        <f t="shared" si="2"/>
        <v>1.8920571905434189</v>
      </c>
      <c r="Q15" s="6">
        <f t="shared" si="2"/>
        <v>2.3577638541696255</v>
      </c>
      <c r="R15" s="6">
        <f t="shared" si="2"/>
        <v>1.5398305664820919</v>
      </c>
      <c r="S15" s="6">
        <f t="shared" si="2"/>
        <v>5.3459115777554977</v>
      </c>
      <c r="T15" s="12">
        <f t="shared" si="3"/>
        <v>-5.7211658021755909</v>
      </c>
      <c r="U15" s="6">
        <f t="shared" si="4"/>
        <v>3.2758896360913546E-3</v>
      </c>
      <c r="V15" s="11">
        <f t="shared" si="5"/>
        <v>3.2651932234508164E-3</v>
      </c>
      <c r="W15" s="11">
        <f t="shared" si="6"/>
        <v>-3.2705355992734956E-3</v>
      </c>
      <c r="X15">
        <f t="shared" si="7"/>
        <v>0</v>
      </c>
      <c r="Y15">
        <f t="shared" si="8"/>
        <v>2</v>
      </c>
      <c r="Z15" t="s">
        <v>72</v>
      </c>
      <c r="AA15" s="13">
        <v>0.51851851851851849</v>
      </c>
      <c r="AB15" s="13">
        <v>0.50617283950617287</v>
      </c>
      <c r="AC15" s="13">
        <v>0.48148148148148145</v>
      </c>
      <c r="AD15" s="13">
        <v>0.4567901234567901</v>
      </c>
      <c r="AE15" s="13">
        <v>0.40740740740740738</v>
      </c>
      <c r="AF15" s="13">
        <v>0.37037037037037035</v>
      </c>
      <c r="AG15" s="13">
        <v>0.34567901234567899</v>
      </c>
      <c r="AH15" s="13">
        <v>0.29629629629629628</v>
      </c>
      <c r="AI15" s="13">
        <v>0.19753086419753085</v>
      </c>
      <c r="AJ15" s="13">
        <v>0</v>
      </c>
    </row>
    <row r="16" spans="1:36" x14ac:dyDescent="0.25">
      <c r="A16">
        <v>51</v>
      </c>
      <c r="B16">
        <v>19.132653061224492</v>
      </c>
      <c r="C16">
        <v>93</v>
      </c>
      <c r="D16">
        <v>4.3639999999999999</v>
      </c>
      <c r="E16">
        <v>1.0011015999999999</v>
      </c>
      <c r="F16">
        <v>11.0816</v>
      </c>
      <c r="G16">
        <v>5.8076199999999991</v>
      </c>
      <c r="H16">
        <v>5.5705499999999999</v>
      </c>
      <c r="I16">
        <v>90.6</v>
      </c>
      <c r="J16" s="6">
        <v>0</v>
      </c>
      <c r="K16" s="6">
        <f t="shared" si="0"/>
        <v>3.9318256327243257</v>
      </c>
      <c r="L16" s="6">
        <f t="shared" si="0"/>
        <v>2.9513964597339393</v>
      </c>
      <c r="M16" s="6">
        <f t="shared" si="0"/>
        <v>4.5325994931532563</v>
      </c>
      <c r="N16" s="6">
        <f t="shared" si="0"/>
        <v>1.4733890679708244</v>
      </c>
      <c r="O16" s="6">
        <f t="shared" si="1"/>
        <v>1.0011015999999999</v>
      </c>
      <c r="P16" s="6">
        <f t="shared" si="2"/>
        <v>2.4052860752259657</v>
      </c>
      <c r="Q16" s="6">
        <f t="shared" si="2"/>
        <v>1.7591708483848103</v>
      </c>
      <c r="R16" s="6">
        <f t="shared" si="2"/>
        <v>1.7174937923319016</v>
      </c>
      <c r="S16" s="6">
        <f t="shared" si="2"/>
        <v>4.5064542130489338</v>
      </c>
      <c r="T16" s="12">
        <f t="shared" si="3"/>
        <v>-6.8549727024059592E-2</v>
      </c>
      <c r="U16" s="6">
        <f t="shared" si="4"/>
        <v>0.93374702648817787</v>
      </c>
      <c r="V16" s="11">
        <f t="shared" si="5"/>
        <v>0.48286927591761003</v>
      </c>
      <c r="W16" s="11">
        <f t="shared" si="6"/>
        <v>-0.65945958521199954</v>
      </c>
      <c r="X16">
        <f t="shared" si="7"/>
        <v>0</v>
      </c>
      <c r="Y16">
        <f t="shared" si="8"/>
        <v>2</v>
      </c>
      <c r="Z16" t="s">
        <v>73</v>
      </c>
      <c r="AA16" s="13">
        <v>0.34567901234567899</v>
      </c>
      <c r="AB16" s="13">
        <v>0.29629629629629628</v>
      </c>
      <c r="AC16" s="13">
        <v>0.20987654320987653</v>
      </c>
      <c r="AD16" s="13">
        <v>0.1728395061728395</v>
      </c>
      <c r="AE16" s="13">
        <v>9.8765432098765427E-2</v>
      </c>
      <c r="AF16" s="13">
        <v>6.1728395061728392E-2</v>
      </c>
      <c r="AG16" s="13">
        <v>2.4691358024691357E-2</v>
      </c>
      <c r="AH16" s="13">
        <v>1.2345679012345678E-2</v>
      </c>
      <c r="AI16" s="13">
        <v>0</v>
      </c>
      <c r="AJ16" s="13">
        <v>0</v>
      </c>
    </row>
    <row r="17" spans="1:36" x14ac:dyDescent="0.25">
      <c r="A17">
        <v>62</v>
      </c>
      <c r="B17">
        <v>22.656249999999996</v>
      </c>
      <c r="C17">
        <v>92</v>
      </c>
      <c r="D17">
        <v>3.4820000000000002</v>
      </c>
      <c r="E17">
        <v>0.79018186666666679</v>
      </c>
      <c r="F17">
        <v>9.8647999999999989</v>
      </c>
      <c r="G17">
        <v>11.236235000000001</v>
      </c>
      <c r="H17">
        <v>10.69548</v>
      </c>
      <c r="I17">
        <v>703.97299999999996</v>
      </c>
      <c r="J17" s="6">
        <v>0</v>
      </c>
      <c r="K17" s="6">
        <f t="shared" si="0"/>
        <v>4.1271343850450917</v>
      </c>
      <c r="L17" s="6">
        <f t="shared" si="0"/>
        <v>3.1204357520549482</v>
      </c>
      <c r="M17" s="6">
        <f t="shared" si="0"/>
        <v>4.5217885770490405</v>
      </c>
      <c r="N17" s="6">
        <f t="shared" si="0"/>
        <v>1.2476068413459973</v>
      </c>
      <c r="O17" s="6">
        <f t="shared" si="1"/>
        <v>0.79018186666666679</v>
      </c>
      <c r="P17" s="6">
        <f t="shared" si="2"/>
        <v>2.2889728655741837</v>
      </c>
      <c r="Q17" s="6">
        <f t="shared" si="2"/>
        <v>2.4191438239396237</v>
      </c>
      <c r="R17" s="6">
        <f t="shared" si="2"/>
        <v>2.3698212223126705</v>
      </c>
      <c r="S17" s="6">
        <f t="shared" si="2"/>
        <v>6.556740003149848</v>
      </c>
      <c r="T17" s="12">
        <f t="shared" si="3"/>
        <v>0.7339015345815092</v>
      </c>
      <c r="U17" s="6">
        <f t="shared" si="4"/>
        <v>2.0831924203934911</v>
      </c>
      <c r="V17" s="11">
        <f t="shared" si="5"/>
        <v>0.67566085289208921</v>
      </c>
      <c r="W17" s="11">
        <f t="shared" si="6"/>
        <v>-1.1259655603178762</v>
      </c>
      <c r="X17">
        <f t="shared" si="7"/>
        <v>0</v>
      </c>
      <c r="Y17">
        <f t="shared" si="8"/>
        <v>2</v>
      </c>
      <c r="Z17" t="s">
        <v>74</v>
      </c>
      <c r="AA17" s="13">
        <v>0.12345679012345678</v>
      </c>
      <c r="AB17" s="13">
        <v>0.1728395061728395</v>
      </c>
      <c r="AC17" s="13">
        <v>0.25925925925925924</v>
      </c>
      <c r="AD17" s="13">
        <v>0.29629629629629628</v>
      </c>
      <c r="AE17" s="13">
        <v>0.37037037037037035</v>
      </c>
      <c r="AF17" s="13">
        <v>0.40740740740740738</v>
      </c>
      <c r="AG17" s="13">
        <v>0.44444444444444442</v>
      </c>
      <c r="AH17" s="13">
        <v>0.4567901234567901</v>
      </c>
      <c r="AI17" s="13">
        <v>0.46913580246913578</v>
      </c>
      <c r="AJ17" s="13">
        <v>0.46913580246913578</v>
      </c>
    </row>
    <row r="18" spans="1:36" x14ac:dyDescent="0.25">
      <c r="A18">
        <v>51</v>
      </c>
      <c r="B18">
        <v>22.892819979188342</v>
      </c>
      <c r="C18">
        <v>103</v>
      </c>
      <c r="D18">
        <v>2.74</v>
      </c>
      <c r="E18">
        <v>0.69614266666666669</v>
      </c>
      <c r="F18">
        <v>8.0162999999999993</v>
      </c>
      <c r="G18">
        <v>9.3497749999999993</v>
      </c>
      <c r="H18">
        <v>11.554919999999999</v>
      </c>
      <c r="I18">
        <v>359.23200000000003</v>
      </c>
      <c r="J18" s="6">
        <v>0</v>
      </c>
      <c r="K18" s="6">
        <f t="shared" si="0"/>
        <v>3.9318256327243257</v>
      </c>
      <c r="L18" s="6">
        <f t="shared" si="0"/>
        <v>3.1308233233701603</v>
      </c>
      <c r="M18" s="6">
        <f t="shared" si="0"/>
        <v>4.6347289882296359</v>
      </c>
      <c r="N18" s="6">
        <f t="shared" si="0"/>
        <v>1.0079579203999789</v>
      </c>
      <c r="O18" s="6">
        <f t="shared" si="1"/>
        <v>0.69614266666666669</v>
      </c>
      <c r="P18" s="6">
        <f t="shared" si="2"/>
        <v>2.0814769687919061</v>
      </c>
      <c r="Q18" s="6">
        <f t="shared" si="2"/>
        <v>2.2353522788399256</v>
      </c>
      <c r="R18" s="6">
        <f t="shared" si="2"/>
        <v>2.4471113202925978</v>
      </c>
      <c r="S18" s="6">
        <f t="shared" si="2"/>
        <v>5.8839684193197339</v>
      </c>
      <c r="T18" s="12">
        <f t="shared" si="3"/>
        <v>1.2804526732461703</v>
      </c>
      <c r="U18" s="6">
        <f t="shared" si="4"/>
        <v>3.5982681967040095</v>
      </c>
      <c r="V18" s="11">
        <f t="shared" si="5"/>
        <v>0.78252682157234987</v>
      </c>
      <c r="W18" s="11">
        <f t="shared" si="6"/>
        <v>-1.525679753631658</v>
      </c>
      <c r="X18">
        <f t="shared" si="7"/>
        <v>1</v>
      </c>
      <c r="Y18">
        <f t="shared" si="8"/>
        <v>-1</v>
      </c>
      <c r="Z18" t="s">
        <v>75</v>
      </c>
      <c r="AA18" s="13">
        <v>1.2345679012345678E-2</v>
      </c>
      <c r="AB18" s="13">
        <v>2.4691358024691357E-2</v>
      </c>
      <c r="AC18" s="13">
        <v>4.9382716049382713E-2</v>
      </c>
      <c r="AD18" s="13">
        <v>7.407407407407407E-2</v>
      </c>
      <c r="AE18" s="13">
        <v>0.12345679012345678</v>
      </c>
      <c r="AF18" s="13">
        <v>0.16049382716049382</v>
      </c>
      <c r="AG18" s="13">
        <v>0.18518518518518517</v>
      </c>
      <c r="AH18" s="13">
        <v>0.23456790123456789</v>
      </c>
      <c r="AI18" s="13">
        <v>0.33333333333333331</v>
      </c>
      <c r="AJ18" s="13">
        <v>0.53086419753086422</v>
      </c>
    </row>
    <row r="19" spans="1:36" x14ac:dyDescent="0.25">
      <c r="A19">
        <v>59</v>
      </c>
      <c r="B19">
        <v>22.832879346258608</v>
      </c>
      <c r="C19">
        <v>98</v>
      </c>
      <c r="D19">
        <v>6.8620000000000001</v>
      </c>
      <c r="E19">
        <v>1.6587741333333332</v>
      </c>
      <c r="F19">
        <v>14.903700000000001</v>
      </c>
      <c r="G19">
        <v>4.230105</v>
      </c>
      <c r="H19">
        <v>8.2049000000000021</v>
      </c>
      <c r="I19">
        <v>355.31</v>
      </c>
      <c r="J19" s="6">
        <v>0</v>
      </c>
      <c r="K19" s="6">
        <f t="shared" si="0"/>
        <v>4.0775374439057197</v>
      </c>
      <c r="L19" s="6">
        <f t="shared" si="0"/>
        <v>3.1282015737567992</v>
      </c>
      <c r="M19" s="6">
        <f t="shared" si="0"/>
        <v>4.5849674786705723</v>
      </c>
      <c r="N19" s="6">
        <f t="shared" si="0"/>
        <v>1.925998944436258</v>
      </c>
      <c r="O19" s="6">
        <f t="shared" si="1"/>
        <v>1.6587741333333332</v>
      </c>
      <c r="P19" s="6">
        <f t="shared" si="2"/>
        <v>2.701609504272223</v>
      </c>
      <c r="Q19" s="6">
        <f t="shared" si="2"/>
        <v>1.4422268154451441</v>
      </c>
      <c r="R19" s="6">
        <f t="shared" si="2"/>
        <v>2.1047315367773511</v>
      </c>
      <c r="S19" s="6">
        <f t="shared" si="2"/>
        <v>5.8729906478602958</v>
      </c>
      <c r="T19" s="12">
        <f t="shared" si="3"/>
        <v>7.4473087127604032E-2</v>
      </c>
      <c r="U19" s="6">
        <f t="shared" si="4"/>
        <v>1.0773163494546569</v>
      </c>
      <c r="V19" s="11">
        <f t="shared" si="5"/>
        <v>0.5186096714337598</v>
      </c>
      <c r="W19" s="11">
        <f t="shared" si="6"/>
        <v>-0.73107684405882345</v>
      </c>
      <c r="X19">
        <f t="shared" si="7"/>
        <v>0</v>
      </c>
      <c r="Y19">
        <f t="shared" si="8"/>
        <v>2</v>
      </c>
    </row>
    <row r="20" spans="1:36" x14ac:dyDescent="0.25">
      <c r="A20">
        <v>54</v>
      </c>
      <c r="B20">
        <v>24.218749999999996</v>
      </c>
      <c r="C20">
        <v>86</v>
      </c>
      <c r="D20">
        <v>3.73</v>
      </c>
      <c r="E20">
        <v>0.79125733333333337</v>
      </c>
      <c r="F20">
        <v>8.6874000000000002</v>
      </c>
      <c r="G20">
        <v>3.7052300000000002</v>
      </c>
      <c r="H20">
        <v>10.34455</v>
      </c>
      <c r="I20">
        <v>635.04899999999998</v>
      </c>
      <c r="J20" s="6">
        <v>0</v>
      </c>
      <c r="K20" s="6">
        <f t="shared" si="0"/>
        <v>3.9889840465642745</v>
      </c>
      <c r="L20" s="6">
        <f t="shared" si="0"/>
        <v>3.1871271265536203</v>
      </c>
      <c r="M20" s="6">
        <f t="shared" si="0"/>
        <v>4.4543472962535073</v>
      </c>
      <c r="N20" s="6">
        <f t="shared" si="0"/>
        <v>1.3164082336557241</v>
      </c>
      <c r="O20" s="6">
        <f t="shared" si="1"/>
        <v>0.79125733333333337</v>
      </c>
      <c r="P20" s="6">
        <f t="shared" si="2"/>
        <v>2.1618737000332939</v>
      </c>
      <c r="Q20" s="6">
        <f t="shared" si="2"/>
        <v>1.3097453350938786</v>
      </c>
      <c r="R20" s="6">
        <f t="shared" si="2"/>
        <v>2.3364598109763732</v>
      </c>
      <c r="S20" s="6">
        <f t="shared" si="2"/>
        <v>6.4537021612699297</v>
      </c>
      <c r="T20" s="12">
        <f t="shared" si="3"/>
        <v>-1.3442529968928856</v>
      </c>
      <c r="U20" s="6">
        <f t="shared" si="4"/>
        <v>0.26073440454173319</v>
      </c>
      <c r="V20" s="11">
        <f t="shared" si="5"/>
        <v>0.20681152477670983</v>
      </c>
      <c r="W20" s="11">
        <f t="shared" si="6"/>
        <v>-0.23169441191344406</v>
      </c>
      <c r="X20">
        <f t="shared" si="7"/>
        <v>0</v>
      </c>
      <c r="Y20">
        <f t="shared" si="8"/>
        <v>2</v>
      </c>
      <c r="Z20" t="s">
        <v>79</v>
      </c>
      <c r="AA20" s="13">
        <f>AA15+AA17</f>
        <v>0.64197530864197527</v>
      </c>
      <c r="AB20" s="13">
        <f t="shared" ref="AB20:AJ20" si="11">AB15+AB17</f>
        <v>0.67901234567901236</v>
      </c>
      <c r="AC20" s="13">
        <f t="shared" si="11"/>
        <v>0.7407407407407407</v>
      </c>
      <c r="AD20" s="13">
        <f t="shared" si="11"/>
        <v>0.75308641975308643</v>
      </c>
      <c r="AE20" s="13">
        <f t="shared" si="11"/>
        <v>0.77777777777777768</v>
      </c>
      <c r="AF20" s="13">
        <f t="shared" si="11"/>
        <v>0.77777777777777768</v>
      </c>
      <c r="AG20" s="13">
        <f t="shared" si="11"/>
        <v>0.79012345679012341</v>
      </c>
      <c r="AH20" s="13">
        <f t="shared" si="11"/>
        <v>0.75308641975308643</v>
      </c>
      <c r="AI20" s="13">
        <f t="shared" si="11"/>
        <v>0.66666666666666663</v>
      </c>
      <c r="AJ20" s="13">
        <f t="shared" si="11"/>
        <v>0.46913580246913578</v>
      </c>
    </row>
    <row r="21" spans="1:36" x14ac:dyDescent="0.25">
      <c r="A21">
        <v>44</v>
      </c>
      <c r="B21">
        <v>19.559999999999999</v>
      </c>
      <c r="C21">
        <v>114</v>
      </c>
      <c r="D21">
        <v>15.89</v>
      </c>
      <c r="E21">
        <v>4.4682680000000001</v>
      </c>
      <c r="F21">
        <v>13.08</v>
      </c>
      <c r="G21">
        <v>20.37</v>
      </c>
      <c r="H21">
        <v>4.62</v>
      </c>
      <c r="I21">
        <v>220.66</v>
      </c>
      <c r="J21" s="6">
        <v>0</v>
      </c>
      <c r="K21" s="6">
        <f t="shared" si="0"/>
        <v>3.784189633918261</v>
      </c>
      <c r="L21" s="6">
        <f t="shared" si="0"/>
        <v>2.9734866646066713</v>
      </c>
      <c r="M21" s="6">
        <f t="shared" si="0"/>
        <v>4.7361984483944957</v>
      </c>
      <c r="N21" s="6">
        <f t="shared" si="0"/>
        <v>2.7656899805486246</v>
      </c>
      <c r="O21" s="6">
        <f t="shared" si="1"/>
        <v>4.4682680000000001</v>
      </c>
      <c r="P21" s="6">
        <f t="shared" si="2"/>
        <v>2.5710843460290524</v>
      </c>
      <c r="Q21" s="6">
        <f t="shared" si="2"/>
        <v>3.0140632302387145</v>
      </c>
      <c r="R21" s="6">
        <f t="shared" si="2"/>
        <v>1.5303947050936475</v>
      </c>
      <c r="S21" s="6">
        <f t="shared" si="2"/>
        <v>5.3966230553321601</v>
      </c>
      <c r="T21" s="12">
        <f t="shared" si="3"/>
        <v>3.6379348345008466</v>
      </c>
      <c r="U21" s="6">
        <f t="shared" si="4"/>
        <v>38.013251951605874</v>
      </c>
      <c r="V21" s="11">
        <f t="shared" si="5"/>
        <v>0.97436768405667762</v>
      </c>
      <c r="W21" s="11">
        <f t="shared" si="6"/>
        <v>-3.6639013820437842</v>
      </c>
      <c r="X21">
        <f t="shared" si="7"/>
        <v>1</v>
      </c>
      <c r="Y21">
        <f t="shared" si="8"/>
        <v>-1</v>
      </c>
      <c r="Z21" t="s">
        <v>80</v>
      </c>
      <c r="AA21" s="13">
        <f>AA16</f>
        <v>0.34567901234567899</v>
      </c>
      <c r="AB21" s="13">
        <f t="shared" ref="AB21:AJ21" si="12">AB16</f>
        <v>0.29629629629629628</v>
      </c>
      <c r="AC21" s="13">
        <f t="shared" si="12"/>
        <v>0.20987654320987653</v>
      </c>
      <c r="AD21" s="13">
        <f t="shared" si="12"/>
        <v>0.1728395061728395</v>
      </c>
      <c r="AE21" s="13">
        <f t="shared" si="12"/>
        <v>9.8765432098765427E-2</v>
      </c>
      <c r="AF21" s="13">
        <f t="shared" si="12"/>
        <v>6.1728395061728392E-2</v>
      </c>
      <c r="AG21" s="13">
        <f t="shared" si="12"/>
        <v>2.4691358024691357E-2</v>
      </c>
      <c r="AH21" s="13">
        <f t="shared" si="12"/>
        <v>1.2345679012345678E-2</v>
      </c>
      <c r="AI21" s="13">
        <f t="shared" si="12"/>
        <v>0</v>
      </c>
      <c r="AJ21" s="13">
        <f t="shared" si="12"/>
        <v>0</v>
      </c>
    </row>
    <row r="22" spans="1:36" x14ac:dyDescent="0.25">
      <c r="A22">
        <v>44</v>
      </c>
      <c r="B22">
        <v>24.74</v>
      </c>
      <c r="C22">
        <v>106</v>
      </c>
      <c r="D22">
        <v>58.46</v>
      </c>
      <c r="E22">
        <v>15.285341333333333</v>
      </c>
      <c r="F22">
        <v>18.16</v>
      </c>
      <c r="G22">
        <v>16.100000000000001</v>
      </c>
      <c r="H22">
        <v>5.31</v>
      </c>
      <c r="I22">
        <v>244.75</v>
      </c>
      <c r="J22" s="6">
        <v>0</v>
      </c>
      <c r="K22" s="6">
        <f t="shared" si="0"/>
        <v>3.784189633918261</v>
      </c>
      <c r="L22" s="6">
        <f t="shared" si="0"/>
        <v>3.208421366964342</v>
      </c>
      <c r="M22" s="6">
        <f t="shared" si="0"/>
        <v>4.6634390941120669</v>
      </c>
      <c r="N22" s="6">
        <f t="shared" si="0"/>
        <v>4.0683427596830999</v>
      </c>
      <c r="O22" s="6">
        <f t="shared" si="1"/>
        <v>15.285341333333333</v>
      </c>
      <c r="P22" s="6">
        <f t="shared" si="2"/>
        <v>2.8992213731731473</v>
      </c>
      <c r="Q22" s="6">
        <f t="shared" si="2"/>
        <v>2.7788192719904172</v>
      </c>
      <c r="R22" s="6">
        <f t="shared" si="2"/>
        <v>1.6695918352538475</v>
      </c>
      <c r="S22" s="6">
        <f t="shared" si="2"/>
        <v>5.5002372814106195</v>
      </c>
      <c r="T22" s="12">
        <f t="shared" si="3"/>
        <v>2.5176024331842655</v>
      </c>
      <c r="U22" s="6">
        <f t="shared" si="4"/>
        <v>12.398833965936047</v>
      </c>
      <c r="V22" s="11">
        <f t="shared" si="5"/>
        <v>0.92536663992237633</v>
      </c>
      <c r="W22" s="11">
        <f t="shared" si="6"/>
        <v>-2.5951676857031676</v>
      </c>
      <c r="X22">
        <f t="shared" si="7"/>
        <v>1</v>
      </c>
      <c r="Y22">
        <f t="shared" si="8"/>
        <v>-1</v>
      </c>
      <c r="Z22" t="s">
        <v>81</v>
      </c>
      <c r="AA22" s="13">
        <f>AA18</f>
        <v>1.2345679012345678E-2</v>
      </c>
      <c r="AB22" s="13">
        <f t="shared" ref="AB22:AJ22" si="13">AB18</f>
        <v>2.4691358024691357E-2</v>
      </c>
      <c r="AC22" s="13">
        <f t="shared" si="13"/>
        <v>4.9382716049382713E-2</v>
      </c>
      <c r="AD22" s="13">
        <f t="shared" si="13"/>
        <v>7.407407407407407E-2</v>
      </c>
      <c r="AE22" s="13">
        <f t="shared" si="13"/>
        <v>0.12345679012345678</v>
      </c>
      <c r="AF22" s="13">
        <f t="shared" si="13"/>
        <v>0.16049382716049382</v>
      </c>
      <c r="AG22" s="13">
        <f t="shared" si="13"/>
        <v>0.18518518518518517</v>
      </c>
      <c r="AH22" s="13">
        <f t="shared" si="13"/>
        <v>0.23456790123456789</v>
      </c>
      <c r="AI22" s="13">
        <f t="shared" si="13"/>
        <v>0.33333333333333331</v>
      </c>
      <c r="AJ22" s="13">
        <f t="shared" si="13"/>
        <v>0.53086419753086422</v>
      </c>
    </row>
    <row r="23" spans="1:36" x14ac:dyDescent="0.25">
      <c r="A23">
        <v>46</v>
      </c>
      <c r="B23">
        <v>22.21</v>
      </c>
      <c r="C23">
        <v>86</v>
      </c>
      <c r="D23">
        <v>36.94</v>
      </c>
      <c r="E23">
        <v>7.836205333333333</v>
      </c>
      <c r="F23">
        <v>10.16</v>
      </c>
      <c r="G23">
        <v>9.76</v>
      </c>
      <c r="H23">
        <v>5.68</v>
      </c>
      <c r="I23">
        <v>312</v>
      </c>
      <c r="J23" s="6">
        <v>0</v>
      </c>
      <c r="K23" s="6">
        <f t="shared" si="0"/>
        <v>3.8286413964890951</v>
      </c>
      <c r="L23" s="6">
        <f t="shared" si="0"/>
        <v>3.1005426379063361</v>
      </c>
      <c r="M23" s="6">
        <f t="shared" si="0"/>
        <v>4.4543472962535073</v>
      </c>
      <c r="N23" s="6">
        <f t="shared" si="0"/>
        <v>3.6092949747710938</v>
      </c>
      <c r="O23" s="6">
        <f t="shared" si="1"/>
        <v>7.836205333333333</v>
      </c>
      <c r="P23" s="6">
        <f t="shared" si="2"/>
        <v>2.318458442150336</v>
      </c>
      <c r="Q23" s="6">
        <f t="shared" si="2"/>
        <v>2.2782924004250011</v>
      </c>
      <c r="R23" s="6">
        <f t="shared" si="2"/>
        <v>1.7369512327330598</v>
      </c>
      <c r="S23" s="6">
        <f t="shared" si="2"/>
        <v>5.7430031878094825</v>
      </c>
      <c r="T23" s="12">
        <f t="shared" si="3"/>
        <v>0.93502727191280499</v>
      </c>
      <c r="U23" s="6">
        <f t="shared" si="4"/>
        <v>2.5472829260695855</v>
      </c>
      <c r="V23" s="11">
        <f t="shared" si="5"/>
        <v>0.71809409600490848</v>
      </c>
      <c r="W23" s="11">
        <f t="shared" si="6"/>
        <v>-1.2661819375017758</v>
      </c>
      <c r="X23">
        <f t="shared" si="7"/>
        <v>1</v>
      </c>
      <c r="Y23">
        <f t="shared" si="8"/>
        <v>-1</v>
      </c>
    </row>
    <row r="24" spans="1:36" x14ac:dyDescent="0.25">
      <c r="A24">
        <v>43</v>
      </c>
      <c r="B24">
        <v>26.562499999999996</v>
      </c>
      <c r="C24">
        <v>101</v>
      </c>
      <c r="D24">
        <v>10.555</v>
      </c>
      <c r="E24">
        <v>2.6296023333333332</v>
      </c>
      <c r="F24">
        <v>9.8000000000000007</v>
      </c>
      <c r="G24">
        <v>6.4202950000000003</v>
      </c>
      <c r="H24">
        <v>16.100000000000001</v>
      </c>
      <c r="I24">
        <v>806.72400000000005</v>
      </c>
      <c r="J24" s="6">
        <v>0</v>
      </c>
      <c r="K24" s="6">
        <f t="shared" si="0"/>
        <v>3.7612001156935624</v>
      </c>
      <c r="L24" s="6">
        <f t="shared" si="0"/>
        <v>3.2795004466846356</v>
      </c>
      <c r="M24" s="6">
        <f t="shared" si="0"/>
        <v>4.6151205168412597</v>
      </c>
      <c r="N24" s="6">
        <f t="shared" si="0"/>
        <v>2.3565996813002839</v>
      </c>
      <c r="O24" s="6">
        <f t="shared" si="1"/>
        <v>2.6296023333333332</v>
      </c>
      <c r="P24" s="6">
        <f t="shared" si="2"/>
        <v>2.2823823856765264</v>
      </c>
      <c r="Q24" s="6">
        <f t="shared" si="2"/>
        <v>1.8594640668019571</v>
      </c>
      <c r="R24" s="6">
        <f t="shared" si="2"/>
        <v>2.7788192719904172</v>
      </c>
      <c r="S24" s="6">
        <f t="shared" si="2"/>
        <v>6.6929816023371238</v>
      </c>
      <c r="T24" s="12">
        <f t="shared" si="3"/>
        <v>1.792915359843974</v>
      </c>
      <c r="U24" s="6">
        <f t="shared" si="4"/>
        <v>6.006939353489674</v>
      </c>
      <c r="V24" s="11">
        <f t="shared" si="5"/>
        <v>0.85728433634837031</v>
      </c>
      <c r="W24" s="11">
        <f t="shared" si="6"/>
        <v>-1.9469009942188837</v>
      </c>
      <c r="X24">
        <f t="shared" si="7"/>
        <v>1</v>
      </c>
      <c r="Y24">
        <f t="shared" si="8"/>
        <v>-1</v>
      </c>
    </row>
    <row r="25" spans="1:36" x14ac:dyDescent="0.25">
      <c r="A25">
        <v>81</v>
      </c>
      <c r="B25">
        <v>31.640368178829714</v>
      </c>
      <c r="C25">
        <v>100</v>
      </c>
      <c r="D25">
        <v>9.6690000000000005</v>
      </c>
      <c r="E25">
        <v>2.3850199999999999</v>
      </c>
      <c r="F25">
        <v>38.806599999999996</v>
      </c>
      <c r="G25">
        <v>10.636525000000001</v>
      </c>
      <c r="H25">
        <v>29.558300000000003</v>
      </c>
      <c r="I25">
        <v>426.17500000000001</v>
      </c>
      <c r="J25" s="6">
        <v>0</v>
      </c>
      <c r="K25" s="6">
        <f t="shared" si="0"/>
        <v>4.3944491546724391</v>
      </c>
      <c r="L25" s="6">
        <f t="shared" si="0"/>
        <v>3.4544337793307922</v>
      </c>
      <c r="M25" s="6">
        <f t="shared" si="0"/>
        <v>4.6051701859880918</v>
      </c>
      <c r="N25" s="6">
        <f t="shared" si="0"/>
        <v>2.2689248915014106</v>
      </c>
      <c r="O25" s="6">
        <f t="shared" si="1"/>
        <v>2.3850199999999999</v>
      </c>
      <c r="P25" s="6">
        <f t="shared" si="2"/>
        <v>3.6585903352561204</v>
      </c>
      <c r="Q25" s="6">
        <f t="shared" si="2"/>
        <v>2.3642938328244791</v>
      </c>
      <c r="R25" s="6">
        <f t="shared" si="2"/>
        <v>3.3863645842773793</v>
      </c>
      <c r="S25" s="6">
        <f t="shared" si="2"/>
        <v>6.0548500600369888</v>
      </c>
      <c r="T25" s="12">
        <f t="shared" si="3"/>
        <v>1.4841236129650426</v>
      </c>
      <c r="U25" s="6">
        <f t="shared" si="4"/>
        <v>4.4110978893022885</v>
      </c>
      <c r="V25" s="11">
        <f t="shared" si="5"/>
        <v>0.81519462030487477</v>
      </c>
      <c r="W25" s="11">
        <f t="shared" si="6"/>
        <v>-1.6884520092939101</v>
      </c>
      <c r="X25">
        <f t="shared" si="7"/>
        <v>1</v>
      </c>
      <c r="Y25">
        <f t="shared" si="8"/>
        <v>-1</v>
      </c>
    </row>
    <row r="26" spans="1:36" x14ac:dyDescent="0.25">
      <c r="A26">
        <v>48</v>
      </c>
      <c r="B26">
        <v>32.461911357340718</v>
      </c>
      <c r="C26">
        <v>99</v>
      </c>
      <c r="D26">
        <v>28.677</v>
      </c>
      <c r="E26">
        <v>7.0029234000000002</v>
      </c>
      <c r="F26">
        <v>46.076000000000001</v>
      </c>
      <c r="G26">
        <v>21.57</v>
      </c>
      <c r="H26">
        <v>10.157260000000001</v>
      </c>
      <c r="I26">
        <v>738.03399999999999</v>
      </c>
      <c r="J26" s="6">
        <v>0</v>
      </c>
      <c r="K26" s="6">
        <f t="shared" si="0"/>
        <v>3.8712010109078911</v>
      </c>
      <c r="L26" s="6">
        <f t="shared" si="0"/>
        <v>3.4800674438199404</v>
      </c>
      <c r="M26" s="6">
        <f t="shared" si="0"/>
        <v>4.5951198501345898</v>
      </c>
      <c r="N26" s="6">
        <f t="shared" si="0"/>
        <v>3.3560954077497351</v>
      </c>
      <c r="O26" s="6">
        <f t="shared" si="1"/>
        <v>7.0029234000000002</v>
      </c>
      <c r="P26" s="6">
        <f t="shared" si="2"/>
        <v>3.83029220706426</v>
      </c>
      <c r="Q26" s="6">
        <f t="shared" si="2"/>
        <v>3.0713034604010652</v>
      </c>
      <c r="R26" s="6">
        <f t="shared" si="2"/>
        <v>2.3181887207394163</v>
      </c>
      <c r="S26" s="6">
        <f t="shared" si="2"/>
        <v>6.6039898939999659</v>
      </c>
      <c r="T26" s="12">
        <f t="shared" si="3"/>
        <v>1.2336035899691424</v>
      </c>
      <c r="U26" s="6">
        <f t="shared" si="4"/>
        <v>3.4335804852410172</v>
      </c>
      <c r="V26" s="11">
        <f t="shared" si="5"/>
        <v>0.77444866438561155</v>
      </c>
      <c r="W26" s="11">
        <f t="shared" si="6"/>
        <v>-1.4892074935563113</v>
      </c>
      <c r="X26">
        <f t="shared" si="7"/>
        <v>1</v>
      </c>
      <c r="Y26">
        <f t="shared" si="8"/>
        <v>-1</v>
      </c>
    </row>
    <row r="27" spans="1:36" x14ac:dyDescent="0.25">
      <c r="A27">
        <v>85</v>
      </c>
      <c r="B27">
        <v>27.688778133776353</v>
      </c>
      <c r="C27">
        <v>196</v>
      </c>
      <c r="D27">
        <v>51.814</v>
      </c>
      <c r="E27">
        <v>25.050341866666667</v>
      </c>
      <c r="F27">
        <v>70.88239999999999</v>
      </c>
      <c r="G27">
        <v>7.9016849999999996</v>
      </c>
      <c r="H27">
        <v>55.215300000000006</v>
      </c>
      <c r="I27">
        <v>1078.3589999999999</v>
      </c>
      <c r="J27" s="6">
        <v>0</v>
      </c>
      <c r="K27" s="6">
        <f t="shared" si="0"/>
        <v>4.4426512564903167</v>
      </c>
      <c r="L27" s="6">
        <f t="shared" si="0"/>
        <v>3.3210272095850786</v>
      </c>
      <c r="M27" s="6">
        <f t="shared" si="0"/>
        <v>5.2781146592305168</v>
      </c>
      <c r="N27" s="6">
        <f t="shared" si="0"/>
        <v>3.9476603830192776</v>
      </c>
      <c r="O27" s="6">
        <f t="shared" si="1"/>
        <v>25.050341866666667</v>
      </c>
      <c r="P27" s="6">
        <f t="shared" si="2"/>
        <v>4.2610221657687335</v>
      </c>
      <c r="Q27" s="6">
        <f t="shared" si="2"/>
        <v>2.0670760278688953</v>
      </c>
      <c r="R27" s="6">
        <f t="shared" si="2"/>
        <v>4.0112400887905011</v>
      </c>
      <c r="S27" s="6">
        <f t="shared" si="2"/>
        <v>6.9831957201474575</v>
      </c>
      <c r="T27" s="12">
        <f t="shared" si="3"/>
        <v>10.388228994590314</v>
      </c>
      <c r="U27" s="6">
        <f t="shared" si="4"/>
        <v>32475.102395509333</v>
      </c>
      <c r="V27" s="11">
        <f t="shared" si="5"/>
        <v>0.99996920812763113</v>
      </c>
      <c r="W27" s="11">
        <f t="shared" si="6"/>
        <v>-10.388259786935761</v>
      </c>
      <c r="X27">
        <f t="shared" si="7"/>
        <v>1</v>
      </c>
      <c r="Y27">
        <f t="shared" si="8"/>
        <v>-1</v>
      </c>
    </row>
    <row r="28" spans="1:36" x14ac:dyDescent="0.25">
      <c r="A28">
        <v>49</v>
      </c>
      <c r="B28">
        <v>32.461911357340718</v>
      </c>
      <c r="C28">
        <v>134</v>
      </c>
      <c r="D28">
        <v>24.887</v>
      </c>
      <c r="E28">
        <v>8.2259830666666662</v>
      </c>
      <c r="F28">
        <v>42.391400000000004</v>
      </c>
      <c r="G28">
        <v>10.793939999999999</v>
      </c>
      <c r="H28">
        <v>5.7679999999999998</v>
      </c>
      <c r="I28">
        <v>656.39300000000003</v>
      </c>
      <c r="J28" s="6">
        <v>0</v>
      </c>
      <c r="K28" s="6">
        <f t="shared" si="0"/>
        <v>3.8918202981106265</v>
      </c>
      <c r="L28" s="6">
        <f t="shared" si="0"/>
        <v>3.4800674438199404</v>
      </c>
      <c r="M28" s="6">
        <f t="shared" si="0"/>
        <v>4.8978397999509111</v>
      </c>
      <c r="N28" s="6">
        <f t="shared" si="0"/>
        <v>3.214345578781669</v>
      </c>
      <c r="O28" s="6">
        <f t="shared" si="1"/>
        <v>8.2259830666666662</v>
      </c>
      <c r="P28" s="6">
        <f t="shared" si="2"/>
        <v>3.7469455114764085</v>
      </c>
      <c r="Q28" s="6">
        <f t="shared" si="2"/>
        <v>2.3789848655373107</v>
      </c>
      <c r="R28" s="6">
        <f t="shared" si="2"/>
        <v>1.752325399982648</v>
      </c>
      <c r="S28" s="6">
        <f t="shared" si="2"/>
        <v>6.486759694929944</v>
      </c>
      <c r="T28" s="12">
        <f t="shared" si="3"/>
        <v>1.4738213687293538</v>
      </c>
      <c r="U28" s="6">
        <f t="shared" si="4"/>
        <v>4.3658869683497601</v>
      </c>
      <c r="V28" s="11">
        <f t="shared" si="5"/>
        <v>0.81363752052579241</v>
      </c>
      <c r="W28" s="11">
        <f t="shared" si="6"/>
        <v>-1.6800616873666956</v>
      </c>
      <c r="X28">
        <f t="shared" si="7"/>
        <v>1</v>
      </c>
      <c r="Y28">
        <f t="shared" si="8"/>
        <v>-1</v>
      </c>
    </row>
    <row r="29" spans="1:36" x14ac:dyDescent="0.25">
      <c r="A29">
        <v>40</v>
      </c>
      <c r="B29">
        <v>27.636054421768712</v>
      </c>
      <c r="C29">
        <v>103</v>
      </c>
      <c r="D29">
        <v>2.4319999999999999</v>
      </c>
      <c r="E29">
        <v>0.61789013333333331</v>
      </c>
      <c r="F29">
        <v>14.3224</v>
      </c>
      <c r="G29">
        <v>6.7838699999999994</v>
      </c>
      <c r="H29">
        <v>26.013600000000004</v>
      </c>
      <c r="I29">
        <v>293.12299999999999</v>
      </c>
      <c r="J29" s="6">
        <v>0</v>
      </c>
      <c r="K29" s="6">
        <f t="shared" si="0"/>
        <v>3.6888794541139363</v>
      </c>
      <c r="L29" s="6">
        <f t="shared" si="0"/>
        <v>3.3191212398592569</v>
      </c>
      <c r="M29" s="6">
        <f t="shared" si="0"/>
        <v>4.6347289882296359</v>
      </c>
      <c r="N29" s="6">
        <f t="shared" si="0"/>
        <v>0.88871396410392056</v>
      </c>
      <c r="O29" s="6">
        <f t="shared" si="1"/>
        <v>0.61789013333333331</v>
      </c>
      <c r="P29" s="6">
        <f t="shared" si="2"/>
        <v>2.6618247452549264</v>
      </c>
      <c r="Q29" s="6">
        <f t="shared" si="2"/>
        <v>1.9145477355701452</v>
      </c>
      <c r="R29" s="6">
        <f t="shared" si="2"/>
        <v>3.2586194781875131</v>
      </c>
      <c r="S29" s="6">
        <f t="shared" si="2"/>
        <v>5.6805923161495482</v>
      </c>
      <c r="T29" s="12">
        <f t="shared" si="3"/>
        <v>1.3462808988064658</v>
      </c>
      <c r="U29" s="6">
        <f t="shared" si="4"/>
        <v>3.8431060191632862</v>
      </c>
      <c r="V29" s="11">
        <f t="shared" si="5"/>
        <v>0.793520935522951</v>
      </c>
      <c r="W29" s="11">
        <f t="shared" si="6"/>
        <v>-1.5775562543983495</v>
      </c>
      <c r="X29">
        <f t="shared" si="7"/>
        <v>1</v>
      </c>
      <c r="Y29">
        <f t="shared" si="8"/>
        <v>-1</v>
      </c>
    </row>
    <row r="30" spans="1:36" x14ac:dyDescent="0.25">
      <c r="A30">
        <v>74</v>
      </c>
      <c r="B30">
        <v>28.650137741046834</v>
      </c>
      <c r="C30">
        <v>88</v>
      </c>
      <c r="D30">
        <v>3.012</v>
      </c>
      <c r="E30">
        <v>0.65380480000000007</v>
      </c>
      <c r="F30">
        <v>31.1233</v>
      </c>
      <c r="G30">
        <v>7.6522199999999998</v>
      </c>
      <c r="H30">
        <v>18.355740000000001</v>
      </c>
      <c r="I30">
        <v>572.40099999999995</v>
      </c>
      <c r="J30" s="6">
        <v>0</v>
      </c>
      <c r="K30" s="6">
        <f t="shared" si="0"/>
        <v>4.3040650932041702</v>
      </c>
      <c r="L30" s="6">
        <f t="shared" si="0"/>
        <v>3.3551582508646134</v>
      </c>
      <c r="M30" s="6">
        <f t="shared" si="0"/>
        <v>4.4773368144782069</v>
      </c>
      <c r="N30" s="6">
        <f t="shared" si="0"/>
        <v>1.1026043099376472</v>
      </c>
      <c r="O30" s="6">
        <f t="shared" si="1"/>
        <v>0.65380480000000007</v>
      </c>
      <c r="P30" s="6">
        <f t="shared" si="2"/>
        <v>3.4379567348193332</v>
      </c>
      <c r="Q30" s="6">
        <f t="shared" si="2"/>
        <v>2.0349958018181384</v>
      </c>
      <c r="R30" s="6">
        <f t="shared" si="2"/>
        <v>2.9099423321263234</v>
      </c>
      <c r="S30" s="6">
        <f t="shared" si="2"/>
        <v>6.3498397947108183</v>
      </c>
      <c r="T30" s="12">
        <f t="shared" si="3"/>
        <v>-0.88101112769289358</v>
      </c>
      <c r="U30" s="6">
        <f t="shared" si="4"/>
        <v>0.41436372515430814</v>
      </c>
      <c r="V30" s="11">
        <f t="shared" si="5"/>
        <v>0.29296829223267923</v>
      </c>
      <c r="W30" s="11">
        <f t="shared" si="6"/>
        <v>-0.34667976576403414</v>
      </c>
      <c r="X30">
        <f t="shared" si="7"/>
        <v>0</v>
      </c>
      <c r="Y30">
        <f t="shared" si="8"/>
        <v>2</v>
      </c>
    </row>
    <row r="31" spans="1:36" x14ac:dyDescent="0.25">
      <c r="A31">
        <v>65</v>
      </c>
      <c r="B31">
        <v>30.915576694411413</v>
      </c>
      <c r="C31">
        <v>97</v>
      </c>
      <c r="D31">
        <v>10.491</v>
      </c>
      <c r="E31">
        <v>2.5101465999999997</v>
      </c>
      <c r="F31">
        <v>44.021699999999996</v>
      </c>
      <c r="G31">
        <v>3.7100900000000001</v>
      </c>
      <c r="H31">
        <v>20.468499999999999</v>
      </c>
      <c r="I31">
        <v>396.64800000000002</v>
      </c>
      <c r="J31" s="6">
        <v>0</v>
      </c>
      <c r="K31" s="6">
        <f t="shared" si="0"/>
        <v>4.1743872698956368</v>
      </c>
      <c r="L31" s="6">
        <f t="shared" si="0"/>
        <v>3.4312601570306711</v>
      </c>
      <c r="M31" s="6">
        <f t="shared" si="0"/>
        <v>4.5747109785033828</v>
      </c>
      <c r="N31" s="6">
        <f t="shared" si="0"/>
        <v>2.3505177467493485</v>
      </c>
      <c r="O31" s="6">
        <f t="shared" si="1"/>
        <v>2.5101465999999997</v>
      </c>
      <c r="P31" s="6">
        <f t="shared" si="2"/>
        <v>3.7846826941622607</v>
      </c>
      <c r="Q31" s="6">
        <f t="shared" si="2"/>
        <v>1.3110561350852126</v>
      </c>
      <c r="R31" s="6">
        <f t="shared" si="2"/>
        <v>3.0188871190204791</v>
      </c>
      <c r="S31" s="6">
        <f t="shared" si="2"/>
        <v>5.9830492375066351</v>
      </c>
      <c r="T31" s="12">
        <f t="shared" si="3"/>
        <v>-0.14717820490407441</v>
      </c>
      <c r="U31" s="6">
        <f t="shared" si="4"/>
        <v>0.86314014790287985</v>
      </c>
      <c r="V31" s="11">
        <f t="shared" si="5"/>
        <v>0.46327172374789755</v>
      </c>
      <c r="W31" s="11">
        <f t="shared" si="6"/>
        <v>-0.62226331579105165</v>
      </c>
      <c r="X31">
        <f t="shared" si="7"/>
        <v>0</v>
      </c>
      <c r="Y31">
        <f t="shared" si="8"/>
        <v>2</v>
      </c>
    </row>
    <row r="32" spans="1:36" x14ac:dyDescent="0.25">
      <c r="A32">
        <v>57</v>
      </c>
      <c r="B32">
        <v>34.838147771810135</v>
      </c>
      <c r="C32">
        <v>95</v>
      </c>
      <c r="D32">
        <v>12.548</v>
      </c>
      <c r="E32">
        <v>2.9404146666666664</v>
      </c>
      <c r="F32">
        <v>33.161200000000001</v>
      </c>
      <c r="G32">
        <v>2.3649499999999999</v>
      </c>
      <c r="H32">
        <v>9.9542000000000002</v>
      </c>
      <c r="I32">
        <v>655.83399999999995</v>
      </c>
      <c r="J32" s="6">
        <v>0</v>
      </c>
      <c r="K32" s="6">
        <f t="shared" si="0"/>
        <v>4.0430512678345503</v>
      </c>
      <c r="L32" s="6">
        <f t="shared" si="0"/>
        <v>3.5507129867309324</v>
      </c>
      <c r="M32" s="6">
        <f t="shared" si="0"/>
        <v>4.5538768916005408</v>
      </c>
      <c r="N32" s="6">
        <f t="shared" si="0"/>
        <v>2.5295612903284317</v>
      </c>
      <c r="O32" s="6">
        <f t="shared" si="1"/>
        <v>2.9404146666666664</v>
      </c>
      <c r="P32" s="6">
        <f t="shared" si="2"/>
        <v>3.5013805177908464</v>
      </c>
      <c r="Q32" s="6">
        <f t="shared" si="2"/>
        <v>0.86075688007135975</v>
      </c>
      <c r="R32" s="6">
        <f t="shared" si="2"/>
        <v>2.2979945726596682</v>
      </c>
      <c r="S32" s="6">
        <f t="shared" si="2"/>
        <v>6.4859077081413563</v>
      </c>
      <c r="T32" s="12">
        <f t="shared" si="3"/>
        <v>-2.8297512636494684</v>
      </c>
      <c r="U32" s="6">
        <f t="shared" si="4"/>
        <v>5.9027534137011312E-2</v>
      </c>
      <c r="V32" s="11">
        <f t="shared" si="5"/>
        <v>5.5737487680253883E-2</v>
      </c>
      <c r="W32" s="11">
        <f t="shared" si="6"/>
        <v>-5.7351066410649916E-2</v>
      </c>
      <c r="X32">
        <f t="shared" si="7"/>
        <v>0</v>
      </c>
      <c r="Y32">
        <f t="shared" si="8"/>
        <v>2</v>
      </c>
    </row>
    <row r="33" spans="1:25" x14ac:dyDescent="0.25">
      <c r="A33">
        <v>73</v>
      </c>
      <c r="B33">
        <v>37.109374999999993</v>
      </c>
      <c r="C33">
        <v>134</v>
      </c>
      <c r="D33">
        <v>5.6360000000000001</v>
      </c>
      <c r="E33">
        <v>1.8628858666666668</v>
      </c>
      <c r="F33">
        <v>41.406400000000005</v>
      </c>
      <c r="G33">
        <v>3.3356650000000001</v>
      </c>
      <c r="H33">
        <v>6.8923500000000004</v>
      </c>
      <c r="I33">
        <v>788.90200000000004</v>
      </c>
      <c r="J33" s="6">
        <v>0</v>
      </c>
      <c r="K33" s="6">
        <f t="shared" si="0"/>
        <v>4.290459441148391</v>
      </c>
      <c r="L33" s="6">
        <f t="shared" si="0"/>
        <v>3.6138696331090694</v>
      </c>
      <c r="M33" s="6">
        <f t="shared" si="0"/>
        <v>4.8978397999509111</v>
      </c>
      <c r="N33" s="6">
        <f t="shared" si="0"/>
        <v>1.7291745940364338</v>
      </c>
      <c r="O33" s="6">
        <f t="shared" si="1"/>
        <v>1.8628858666666668</v>
      </c>
      <c r="P33" s="6">
        <f t="shared" si="2"/>
        <v>3.723435458255544</v>
      </c>
      <c r="Q33" s="6">
        <f t="shared" si="2"/>
        <v>1.2046720597898397</v>
      </c>
      <c r="R33" s="6">
        <f t="shared" si="2"/>
        <v>1.9304121008933655</v>
      </c>
      <c r="S33" s="6">
        <f t="shared" si="2"/>
        <v>6.6706421052733917</v>
      </c>
      <c r="T33" s="12">
        <f t="shared" si="3"/>
        <v>-1.9432075301218408</v>
      </c>
      <c r="U33" s="6">
        <f t="shared" si="4"/>
        <v>0.14324375347147167</v>
      </c>
      <c r="V33" s="11">
        <f t="shared" si="5"/>
        <v>0.12529589865373023</v>
      </c>
      <c r="W33" s="11">
        <f t="shared" si="6"/>
        <v>-0.13386961970683148</v>
      </c>
      <c r="X33">
        <f t="shared" si="7"/>
        <v>0</v>
      </c>
      <c r="Y33">
        <f t="shared" si="8"/>
        <v>2</v>
      </c>
    </row>
    <row r="34" spans="1:25" x14ac:dyDescent="0.25">
      <c r="A34">
        <v>68</v>
      </c>
      <c r="B34">
        <v>35.56</v>
      </c>
      <c r="C34">
        <v>131</v>
      </c>
      <c r="D34">
        <v>8.15</v>
      </c>
      <c r="E34">
        <v>2.6335366666666666</v>
      </c>
      <c r="F34">
        <v>17.87</v>
      </c>
      <c r="G34">
        <v>11.9</v>
      </c>
      <c r="H34">
        <v>4.1900000000000004</v>
      </c>
      <c r="I34">
        <v>198.4</v>
      </c>
      <c r="J34" s="6">
        <v>0</v>
      </c>
      <c r="K34" s="6">
        <f t="shared" si="0"/>
        <v>4.219507705176107</v>
      </c>
      <c r="L34" s="6">
        <f t="shared" si="0"/>
        <v>3.5712214106457041</v>
      </c>
      <c r="M34" s="6">
        <f t="shared" si="0"/>
        <v>4.8751973232011512</v>
      </c>
      <c r="N34" s="6">
        <f t="shared" si="0"/>
        <v>2.0980179272527715</v>
      </c>
      <c r="O34" s="6">
        <f t="shared" si="1"/>
        <v>2.6335366666666666</v>
      </c>
      <c r="P34" s="6">
        <f t="shared" si="2"/>
        <v>2.8831233291713367</v>
      </c>
      <c r="Q34" s="6">
        <f t="shared" si="2"/>
        <v>2.4765384001174837</v>
      </c>
      <c r="R34" s="6">
        <f t="shared" si="2"/>
        <v>1.4327007339340465</v>
      </c>
      <c r="S34" s="6">
        <f t="shared" si="2"/>
        <v>5.2902851948507728</v>
      </c>
      <c r="T34" s="12">
        <f t="shared" si="3"/>
        <v>-1.606335324676337</v>
      </c>
      <c r="U34" s="6">
        <f t="shared" si="4"/>
        <v>0.20062148115292702</v>
      </c>
      <c r="V34" s="11">
        <f t="shared" si="5"/>
        <v>0.16709802739850632</v>
      </c>
      <c r="W34" s="11">
        <f t="shared" si="6"/>
        <v>-0.18283932369031064</v>
      </c>
      <c r="X34">
        <f t="shared" si="7"/>
        <v>0</v>
      </c>
      <c r="Y34">
        <f t="shared" si="8"/>
        <v>2</v>
      </c>
    </row>
    <row r="35" spans="1:25" x14ac:dyDescent="0.25">
      <c r="A35">
        <v>54</v>
      </c>
      <c r="B35">
        <v>36.049999999999997</v>
      </c>
      <c r="C35">
        <v>119</v>
      </c>
      <c r="D35">
        <v>11.91</v>
      </c>
      <c r="E35">
        <v>3.4959819999999997</v>
      </c>
      <c r="F35">
        <v>89.27</v>
      </c>
      <c r="G35">
        <v>8.01</v>
      </c>
      <c r="H35">
        <v>5.0599999999999996</v>
      </c>
      <c r="I35">
        <v>218.28</v>
      </c>
      <c r="J35" s="6">
        <v>0</v>
      </c>
      <c r="K35" s="6">
        <f t="shared" si="0"/>
        <v>3.9889840465642745</v>
      </c>
      <c r="L35" s="6">
        <f t="shared" si="0"/>
        <v>3.584906863730958</v>
      </c>
      <c r="M35" s="6">
        <f t="shared" si="0"/>
        <v>4.7791234931115296</v>
      </c>
      <c r="N35" s="6">
        <f t="shared" si="0"/>
        <v>2.4773783833672089</v>
      </c>
      <c r="O35" s="6">
        <f t="shared" si="1"/>
        <v>3.4959819999999997</v>
      </c>
      <c r="P35" s="6">
        <f t="shared" si="2"/>
        <v>4.4916654851912705</v>
      </c>
      <c r="Q35" s="6">
        <f t="shared" si="2"/>
        <v>2.0806907610802678</v>
      </c>
      <c r="R35" s="6">
        <f t="shared" si="2"/>
        <v>1.6213664832993742</v>
      </c>
      <c r="S35" s="6">
        <f t="shared" si="2"/>
        <v>5.3857786423180309</v>
      </c>
      <c r="T35" s="12">
        <f t="shared" si="3"/>
        <v>-1.7329743043261168</v>
      </c>
      <c r="U35" s="6">
        <f t="shared" si="4"/>
        <v>0.17675789557751895</v>
      </c>
      <c r="V35" s="11">
        <f t="shared" si="5"/>
        <v>0.15020752887387365</v>
      </c>
      <c r="W35" s="11">
        <f t="shared" si="6"/>
        <v>-0.16276311092395493</v>
      </c>
      <c r="X35">
        <f t="shared" si="7"/>
        <v>0</v>
      </c>
      <c r="Y35">
        <f t="shared" si="8"/>
        <v>2</v>
      </c>
    </row>
    <row r="36" spans="1:25" x14ac:dyDescent="0.25">
      <c r="A36">
        <v>72</v>
      </c>
      <c r="B36">
        <v>25.59</v>
      </c>
      <c r="C36">
        <v>82</v>
      </c>
      <c r="D36">
        <v>2.82</v>
      </c>
      <c r="E36">
        <v>0.57039200000000001</v>
      </c>
      <c r="F36">
        <v>24.96</v>
      </c>
      <c r="G36">
        <v>33.75</v>
      </c>
      <c r="H36">
        <v>3.27</v>
      </c>
      <c r="I36">
        <v>392.46</v>
      </c>
      <c r="J36" s="6">
        <v>0</v>
      </c>
      <c r="K36" s="6">
        <f t="shared" si="0"/>
        <v>4.2766661190160553</v>
      </c>
      <c r="L36" s="6">
        <f t="shared" si="0"/>
        <v>3.2422016501716975</v>
      </c>
      <c r="M36" s="6">
        <f t="shared" si="0"/>
        <v>4.4067192472642533</v>
      </c>
      <c r="N36" s="6">
        <f t="shared" si="0"/>
        <v>1.0367368849500223</v>
      </c>
      <c r="O36" s="6">
        <f t="shared" si="1"/>
        <v>0.57039200000000001</v>
      </c>
      <c r="P36" s="6">
        <f t="shared" si="2"/>
        <v>3.2172745435012269</v>
      </c>
      <c r="Q36" s="6">
        <f t="shared" si="2"/>
        <v>3.5189804173185388</v>
      </c>
      <c r="R36" s="6">
        <f t="shared" si="2"/>
        <v>1.1847899849091621</v>
      </c>
      <c r="S36" s="6">
        <f t="shared" si="2"/>
        <v>5.9724346212011765</v>
      </c>
      <c r="T36" s="12">
        <f t="shared" si="3"/>
        <v>-2.8141184023507027</v>
      </c>
      <c r="U36" s="6">
        <f t="shared" si="4"/>
        <v>5.9957553885583284E-2</v>
      </c>
      <c r="V36" s="11">
        <f t="shared" si="5"/>
        <v>5.6565995181402692E-2</v>
      </c>
      <c r="W36" s="11">
        <f t="shared" si="6"/>
        <v>-5.8228863818046567E-2</v>
      </c>
      <c r="X36">
        <f t="shared" si="7"/>
        <v>0</v>
      </c>
      <c r="Y36">
        <f t="shared" si="8"/>
        <v>2</v>
      </c>
    </row>
    <row r="37" spans="1:25" x14ac:dyDescent="0.25">
      <c r="A37" s="6"/>
      <c r="B37" s="6"/>
      <c r="C37" s="6"/>
      <c r="D37" s="5"/>
      <c r="E37" s="5"/>
      <c r="F37" s="5"/>
      <c r="G37" s="5"/>
      <c r="H37" s="5"/>
      <c r="I37" s="6"/>
      <c r="J37" s="6"/>
      <c r="O37" s="6"/>
      <c r="P37" s="6"/>
      <c r="Q37" s="6"/>
      <c r="R37" s="6"/>
      <c r="S37" s="6"/>
      <c r="T37" s="12"/>
      <c r="U37" s="6"/>
      <c r="W37" s="11"/>
    </row>
    <row r="38" spans="1:25" x14ac:dyDescent="0.25">
      <c r="A38" s="6"/>
      <c r="B38" s="6"/>
      <c r="C38" s="6"/>
      <c r="D38" s="5"/>
      <c r="E38" s="5"/>
      <c r="F38" s="5"/>
      <c r="G38" s="5"/>
      <c r="H38" s="5"/>
      <c r="I38" s="6"/>
      <c r="J38" s="6"/>
      <c r="O38" s="6"/>
      <c r="P38" s="6"/>
      <c r="Q38" s="6"/>
      <c r="R38" s="6"/>
      <c r="S38" s="6"/>
      <c r="T38" s="12"/>
      <c r="U38" s="6"/>
      <c r="W38" s="11"/>
    </row>
    <row r="39" spans="1:25" x14ac:dyDescent="0.25">
      <c r="A39" s="6"/>
      <c r="B39" s="6"/>
      <c r="C39" s="6"/>
      <c r="D39" s="5"/>
      <c r="E39" s="5"/>
      <c r="F39" s="5"/>
      <c r="G39" s="5"/>
      <c r="H39" s="5"/>
      <c r="I39" s="6"/>
      <c r="J39" s="6"/>
      <c r="O39" s="6"/>
      <c r="P39" s="6"/>
      <c r="Q39" s="6"/>
      <c r="R39" s="6"/>
      <c r="S39" s="6"/>
      <c r="T39" s="12"/>
      <c r="U39" s="6"/>
      <c r="W39" s="11"/>
    </row>
    <row r="40" spans="1:25" x14ac:dyDescent="0.25">
      <c r="A40" s="6"/>
      <c r="B40" s="6"/>
      <c r="C40" s="6"/>
      <c r="D40" s="5"/>
      <c r="E40" s="5"/>
      <c r="F40" s="5"/>
      <c r="G40" s="5"/>
      <c r="H40" s="5"/>
      <c r="I40" s="6"/>
      <c r="J40" s="6"/>
      <c r="O40" s="6"/>
      <c r="P40" s="6"/>
      <c r="Q40" s="6"/>
      <c r="R40" s="6"/>
      <c r="S40" s="6"/>
      <c r="T40" s="12"/>
      <c r="U40" s="6"/>
      <c r="W40" s="11"/>
    </row>
    <row r="41" spans="1:25" x14ac:dyDescent="0.25">
      <c r="A41" s="6"/>
      <c r="B41" s="6"/>
      <c r="C41" s="6"/>
      <c r="D41" s="5"/>
      <c r="E41" s="5"/>
      <c r="F41" s="5"/>
      <c r="G41" s="5"/>
      <c r="H41" s="5"/>
      <c r="I41" s="6"/>
      <c r="J41" s="6"/>
      <c r="O41" s="6"/>
      <c r="P41" s="6"/>
      <c r="Q41" s="6"/>
      <c r="R41" s="6"/>
      <c r="S41" s="6"/>
      <c r="T41" s="12"/>
      <c r="U41" s="6"/>
      <c r="W41" s="11"/>
    </row>
    <row r="42" spans="1:25" x14ac:dyDescent="0.25">
      <c r="A42" s="6"/>
      <c r="B42" s="6"/>
      <c r="C42" s="6"/>
      <c r="D42" s="5"/>
      <c r="E42" s="5"/>
      <c r="F42" s="5"/>
      <c r="G42" s="5"/>
      <c r="H42" s="5"/>
      <c r="I42" s="6"/>
      <c r="J42" s="6"/>
      <c r="O42" s="6"/>
      <c r="P42" s="6"/>
      <c r="Q42" s="6"/>
      <c r="R42" s="6"/>
      <c r="S42" s="6"/>
      <c r="T42" s="12"/>
      <c r="U42" s="6"/>
      <c r="W42" s="11"/>
    </row>
    <row r="43" spans="1:25" x14ac:dyDescent="0.25">
      <c r="A43" s="6"/>
      <c r="B43" s="6"/>
      <c r="C43" s="6"/>
      <c r="D43" s="5"/>
      <c r="E43" s="5"/>
      <c r="F43" s="5"/>
      <c r="G43" s="5"/>
      <c r="H43" s="5"/>
      <c r="I43" s="6"/>
      <c r="J43" s="6"/>
      <c r="O43" s="6"/>
      <c r="P43" s="6"/>
      <c r="Q43" s="6"/>
      <c r="R43" s="6"/>
      <c r="S43" s="6"/>
      <c r="T43" s="12"/>
      <c r="U43" s="6"/>
      <c r="W43" s="11"/>
    </row>
    <row r="44" spans="1:25" x14ac:dyDescent="0.25">
      <c r="A44" s="6"/>
      <c r="B44" s="6"/>
      <c r="C44" s="6"/>
      <c r="D44" s="5"/>
      <c r="E44" s="5"/>
      <c r="F44" s="5"/>
      <c r="G44" s="5"/>
      <c r="H44" s="5"/>
      <c r="I44" s="6"/>
      <c r="J44" s="6"/>
      <c r="O44" s="6"/>
      <c r="P44" s="6"/>
      <c r="Q44" s="6"/>
      <c r="R44" s="6"/>
      <c r="S44" s="6"/>
      <c r="T44" s="12"/>
      <c r="U44" s="6"/>
      <c r="W44" s="11"/>
    </row>
    <row r="45" spans="1:25" x14ac:dyDescent="0.25">
      <c r="A45" s="6"/>
      <c r="B45" s="6"/>
      <c r="C45" s="6"/>
      <c r="D45" s="5"/>
      <c r="E45" s="5"/>
      <c r="F45" s="5"/>
      <c r="G45" s="5"/>
      <c r="H45" s="5"/>
      <c r="I45" s="6"/>
      <c r="J45" s="6"/>
      <c r="O45" s="6"/>
      <c r="P45" s="6"/>
      <c r="Q45" s="6"/>
      <c r="R45" s="6"/>
      <c r="S45" s="6"/>
      <c r="T45" s="12"/>
      <c r="U45" s="6"/>
      <c r="W45" s="11"/>
    </row>
    <row r="46" spans="1:25" x14ac:dyDescent="0.25">
      <c r="A46" s="6"/>
      <c r="B46" s="6"/>
      <c r="C46" s="6"/>
      <c r="D46" s="5"/>
      <c r="E46" s="5"/>
      <c r="F46" s="5"/>
      <c r="G46" s="5"/>
      <c r="H46" s="5"/>
      <c r="I46" s="6"/>
      <c r="J46" s="6"/>
      <c r="O46" s="6"/>
      <c r="P46" s="6"/>
      <c r="Q46" s="6"/>
      <c r="R46" s="6"/>
      <c r="S46" s="6"/>
      <c r="T46" s="12"/>
      <c r="U46" s="6"/>
      <c r="W46" s="11"/>
    </row>
    <row r="47" spans="1:25" x14ac:dyDescent="0.25">
      <c r="A47" s="6"/>
      <c r="B47" s="6"/>
      <c r="C47" s="6"/>
      <c r="D47" s="5"/>
      <c r="E47" s="5"/>
      <c r="F47" s="5"/>
      <c r="G47" s="5"/>
      <c r="H47" s="5"/>
      <c r="I47" s="6"/>
      <c r="J47" s="6"/>
      <c r="O47" s="6"/>
      <c r="P47" s="6"/>
      <c r="Q47" s="6"/>
      <c r="R47" s="6"/>
      <c r="S47" s="6"/>
      <c r="T47" s="12"/>
      <c r="U47" s="6"/>
      <c r="W47" s="11"/>
    </row>
    <row r="48" spans="1:25" x14ac:dyDescent="0.25">
      <c r="A48" s="6"/>
      <c r="B48" s="6"/>
      <c r="C48" s="6"/>
      <c r="D48" s="5"/>
      <c r="E48" s="5"/>
      <c r="F48" s="5"/>
      <c r="G48" s="5"/>
      <c r="H48" s="5"/>
      <c r="I48" s="6"/>
      <c r="J48" s="6"/>
      <c r="O48" s="6"/>
      <c r="P48" s="6"/>
      <c r="Q48" s="6"/>
      <c r="R48" s="6"/>
      <c r="S48" s="6"/>
      <c r="T48" s="12"/>
      <c r="U48" s="6"/>
      <c r="W48" s="11"/>
    </row>
    <row r="49" spans="1:23" x14ac:dyDescent="0.25">
      <c r="A49" s="6"/>
      <c r="B49" s="6"/>
      <c r="C49" s="6"/>
      <c r="D49" s="5"/>
      <c r="E49" s="5"/>
      <c r="F49" s="5"/>
      <c r="G49" s="5"/>
      <c r="H49" s="5"/>
      <c r="I49" s="6"/>
      <c r="J49" s="6"/>
      <c r="O49" s="6"/>
      <c r="P49" s="6"/>
      <c r="Q49" s="6"/>
      <c r="R49" s="6"/>
      <c r="S49" s="6"/>
      <c r="T49" s="12"/>
      <c r="U49" s="6"/>
      <c r="W49" s="11"/>
    </row>
    <row r="50" spans="1:23" x14ac:dyDescent="0.25">
      <c r="A50" s="6"/>
      <c r="B50" s="6"/>
      <c r="C50" s="6"/>
      <c r="D50" s="5"/>
      <c r="E50" s="5"/>
      <c r="F50" s="5"/>
      <c r="G50" s="5"/>
      <c r="H50" s="5"/>
      <c r="I50" s="6"/>
      <c r="J50" s="6"/>
      <c r="O50" s="6"/>
      <c r="P50" s="6"/>
      <c r="Q50" s="6"/>
      <c r="R50" s="6"/>
      <c r="S50" s="6"/>
      <c r="T50" s="12"/>
      <c r="U50" s="6"/>
      <c r="W50" s="11"/>
    </row>
    <row r="51" spans="1:23" x14ac:dyDescent="0.25">
      <c r="A51" s="6"/>
      <c r="B51" s="6"/>
      <c r="C51" s="6"/>
      <c r="D51" s="5"/>
      <c r="E51" s="5"/>
      <c r="F51" s="5"/>
      <c r="G51" s="5"/>
      <c r="H51" s="5"/>
      <c r="I51" s="6"/>
      <c r="J51" s="6"/>
      <c r="O51" s="6"/>
      <c r="P51" s="6"/>
      <c r="Q51" s="6"/>
      <c r="R51" s="6"/>
      <c r="S51" s="6"/>
      <c r="T51" s="12"/>
      <c r="U51" s="6"/>
      <c r="W51" s="11"/>
    </row>
    <row r="52" spans="1:23" x14ac:dyDescent="0.25">
      <c r="A52" s="6"/>
      <c r="B52" s="6"/>
      <c r="C52" s="6"/>
      <c r="D52" s="5"/>
      <c r="E52" s="5"/>
      <c r="F52" s="5"/>
      <c r="G52" s="5"/>
      <c r="H52" s="5"/>
      <c r="I52" s="6"/>
      <c r="J52" s="6"/>
      <c r="O52" s="6"/>
      <c r="P52" s="6"/>
      <c r="Q52" s="6"/>
      <c r="R52" s="6"/>
      <c r="S52" s="6"/>
      <c r="T52" s="12"/>
      <c r="U52" s="6"/>
      <c r="W52" s="11"/>
    </row>
    <row r="53" spans="1:23" x14ac:dyDescent="0.25">
      <c r="A53" s="6"/>
      <c r="B53" s="6"/>
      <c r="C53" s="6"/>
      <c r="D53" s="5"/>
      <c r="E53" s="5"/>
      <c r="F53" s="5"/>
      <c r="G53" s="5"/>
      <c r="H53" s="5"/>
      <c r="I53" s="6"/>
      <c r="J53" s="6"/>
      <c r="O53" s="6"/>
      <c r="P53" s="6"/>
      <c r="Q53" s="6"/>
      <c r="R53" s="6"/>
      <c r="S53" s="6"/>
      <c r="T53" s="12"/>
      <c r="U53" s="6"/>
      <c r="W53" s="11"/>
    </row>
    <row r="54" spans="1:23" x14ac:dyDescent="0.25">
      <c r="A54" s="6"/>
      <c r="B54" s="6"/>
      <c r="C54" s="6"/>
      <c r="D54" s="5"/>
      <c r="E54" s="5"/>
      <c r="F54" s="5"/>
      <c r="G54" s="5"/>
      <c r="H54" s="5"/>
      <c r="I54" s="6"/>
      <c r="J54" s="6"/>
      <c r="O54" s="6"/>
      <c r="P54" s="6"/>
      <c r="Q54" s="6"/>
      <c r="R54" s="6"/>
      <c r="S54" s="6"/>
      <c r="T54" s="12"/>
      <c r="U54" s="6"/>
      <c r="W54" s="11"/>
    </row>
    <row r="55" spans="1:23" x14ac:dyDescent="0.25">
      <c r="A55" s="6"/>
      <c r="B55" s="6"/>
      <c r="C55" s="6"/>
      <c r="D55" s="5"/>
      <c r="E55" s="5"/>
      <c r="F55" s="5"/>
      <c r="G55" s="5"/>
      <c r="H55" s="5"/>
      <c r="I55" s="6"/>
      <c r="J55" s="6"/>
      <c r="O55" s="6"/>
      <c r="P55" s="6"/>
      <c r="Q55" s="6"/>
      <c r="R55" s="6"/>
      <c r="S55" s="6"/>
      <c r="T55" s="12"/>
      <c r="U55" s="6"/>
      <c r="W55" s="11"/>
    </row>
    <row r="56" spans="1:23" x14ac:dyDescent="0.25">
      <c r="A56" s="6"/>
      <c r="B56" s="6"/>
      <c r="C56" s="6"/>
      <c r="D56" s="5"/>
      <c r="E56" s="5"/>
      <c r="F56" s="5"/>
      <c r="G56" s="5"/>
      <c r="H56" s="5"/>
      <c r="I56" s="6"/>
      <c r="J56" s="6"/>
      <c r="O56" s="6"/>
      <c r="P56" s="6"/>
      <c r="Q56" s="6"/>
      <c r="R56" s="6"/>
      <c r="S56" s="6"/>
      <c r="T56" s="12"/>
      <c r="U56" s="6"/>
      <c r="W56" s="11"/>
    </row>
    <row r="57" spans="1:23" x14ac:dyDescent="0.25">
      <c r="A57" s="6"/>
      <c r="B57" s="6"/>
      <c r="C57" s="6"/>
      <c r="D57" s="5"/>
      <c r="E57" s="5"/>
      <c r="F57" s="5"/>
      <c r="G57" s="5"/>
      <c r="H57" s="5"/>
      <c r="I57" s="6"/>
      <c r="J57" s="6"/>
      <c r="O57" s="6"/>
      <c r="P57" s="6"/>
      <c r="Q57" s="6"/>
      <c r="R57" s="6"/>
      <c r="S57" s="6"/>
      <c r="T57" s="12"/>
      <c r="U57" s="6"/>
      <c r="W57" s="11"/>
    </row>
    <row r="58" spans="1:23" x14ac:dyDescent="0.25">
      <c r="A58" s="6"/>
      <c r="B58" s="6"/>
      <c r="C58" s="6"/>
      <c r="D58" s="5"/>
      <c r="E58" s="5"/>
      <c r="F58" s="5"/>
      <c r="G58" s="5"/>
      <c r="H58" s="5"/>
      <c r="I58" s="6"/>
      <c r="J58" s="6"/>
      <c r="O58" s="6"/>
      <c r="P58" s="6"/>
      <c r="Q58" s="6"/>
      <c r="R58" s="6"/>
      <c r="S58" s="6"/>
      <c r="T58" s="12"/>
      <c r="U58" s="6"/>
      <c r="W58" s="11"/>
    </row>
    <row r="59" spans="1:23" x14ac:dyDescent="0.25">
      <c r="A59" s="6"/>
      <c r="B59" s="6"/>
      <c r="C59" s="6"/>
      <c r="D59" s="5"/>
      <c r="E59" s="5"/>
      <c r="F59" s="5"/>
      <c r="G59" s="5"/>
      <c r="H59" s="5"/>
      <c r="I59" s="6"/>
      <c r="J59" s="6"/>
      <c r="O59" s="6"/>
      <c r="P59" s="6"/>
      <c r="Q59" s="6"/>
      <c r="R59" s="6"/>
      <c r="S59" s="6"/>
      <c r="T59" s="12"/>
      <c r="U59" s="6"/>
      <c r="W59" s="11"/>
    </row>
    <row r="60" spans="1:23" x14ac:dyDescent="0.25">
      <c r="A60" s="6"/>
      <c r="B60" s="6"/>
      <c r="C60" s="6"/>
      <c r="D60" s="5"/>
      <c r="E60" s="5"/>
      <c r="F60" s="5"/>
      <c r="G60" s="5"/>
      <c r="H60" s="5"/>
      <c r="I60" s="6"/>
      <c r="J60" s="6"/>
      <c r="O60" s="6"/>
      <c r="P60" s="6"/>
      <c r="Q60" s="6"/>
      <c r="R60" s="6"/>
      <c r="S60" s="6"/>
      <c r="T60" s="12"/>
      <c r="U60" s="6"/>
      <c r="W60" s="11"/>
    </row>
    <row r="61" spans="1:23" x14ac:dyDescent="0.25">
      <c r="A61" s="6"/>
      <c r="B61" s="6"/>
      <c r="C61" s="6"/>
      <c r="D61" s="5"/>
      <c r="E61" s="5"/>
      <c r="F61" s="5"/>
      <c r="G61" s="5"/>
      <c r="H61" s="5"/>
      <c r="I61" s="6"/>
      <c r="J61" s="6"/>
      <c r="O61" s="6"/>
      <c r="P61" s="6"/>
      <c r="Q61" s="6"/>
      <c r="R61" s="6"/>
      <c r="S61" s="6"/>
      <c r="T61" s="12"/>
      <c r="U61" s="6"/>
      <c r="W61" s="11"/>
    </row>
    <row r="62" spans="1:23" x14ac:dyDescent="0.25">
      <c r="A62" s="6"/>
      <c r="B62" s="6"/>
      <c r="C62" s="6"/>
      <c r="D62" s="5"/>
      <c r="E62" s="5"/>
      <c r="F62" s="5"/>
      <c r="G62" s="5"/>
      <c r="H62" s="5"/>
      <c r="I62" s="6"/>
      <c r="J62" s="6"/>
      <c r="O62" s="6"/>
      <c r="P62" s="6"/>
      <c r="Q62" s="6"/>
      <c r="R62" s="6"/>
      <c r="S62" s="6"/>
      <c r="T62" s="12"/>
      <c r="U62" s="6"/>
      <c r="W62" s="11"/>
    </row>
    <row r="63" spans="1:23" x14ac:dyDescent="0.25">
      <c r="A63" s="6"/>
      <c r="B63" s="6"/>
      <c r="C63" s="6"/>
      <c r="D63" s="5"/>
      <c r="E63" s="5"/>
      <c r="F63" s="5"/>
      <c r="G63" s="5"/>
      <c r="H63" s="5"/>
      <c r="I63" s="6"/>
      <c r="J63" s="6"/>
      <c r="O63" s="6"/>
      <c r="P63" s="6"/>
      <c r="Q63" s="6"/>
      <c r="R63" s="6"/>
      <c r="S63" s="6"/>
      <c r="T63" s="12"/>
      <c r="U63" s="6"/>
      <c r="W63" s="11"/>
    </row>
    <row r="64" spans="1:23" x14ac:dyDescent="0.25">
      <c r="A64" s="6"/>
      <c r="B64" s="6"/>
      <c r="C64" s="6"/>
      <c r="D64" s="5"/>
      <c r="E64" s="5"/>
      <c r="F64" s="5"/>
      <c r="G64" s="5"/>
      <c r="H64" s="5"/>
      <c r="I64" s="6"/>
      <c r="J64" s="6"/>
      <c r="O64" s="6"/>
      <c r="P64" s="6"/>
      <c r="Q64" s="6"/>
      <c r="R64" s="6"/>
      <c r="S64" s="6"/>
      <c r="T64" s="12"/>
      <c r="U64" s="6"/>
      <c r="W64" s="11"/>
    </row>
    <row r="65" spans="1:23" x14ac:dyDescent="0.25">
      <c r="A65" s="6"/>
      <c r="B65" s="6"/>
      <c r="C65" s="6"/>
      <c r="D65" s="5"/>
      <c r="E65" s="5"/>
      <c r="F65" s="5"/>
      <c r="G65" s="5"/>
      <c r="H65" s="5"/>
      <c r="I65" s="6"/>
      <c r="J65" s="6"/>
      <c r="O65" s="6"/>
      <c r="P65" s="6"/>
      <c r="Q65" s="6"/>
      <c r="R65" s="6"/>
      <c r="S65" s="6"/>
      <c r="T65" s="12"/>
      <c r="U65" s="6"/>
      <c r="W65" s="11"/>
    </row>
    <row r="66" spans="1:23" x14ac:dyDescent="0.25">
      <c r="A66" s="6"/>
      <c r="B66" s="6"/>
      <c r="C66" s="6"/>
      <c r="D66" s="5"/>
      <c r="E66" s="5"/>
      <c r="F66" s="5"/>
      <c r="G66" s="5"/>
      <c r="H66" s="5"/>
      <c r="I66" s="6"/>
      <c r="J66" s="6"/>
      <c r="O66" s="6"/>
      <c r="P66" s="6"/>
      <c r="Q66" s="6"/>
      <c r="R66" s="6"/>
      <c r="S66" s="6"/>
      <c r="T66" s="12"/>
      <c r="U66" s="6"/>
      <c r="W66" s="11"/>
    </row>
    <row r="67" spans="1:23" x14ac:dyDescent="0.25">
      <c r="A67" s="6"/>
      <c r="B67" s="6"/>
      <c r="C67" s="6"/>
      <c r="D67" s="5"/>
      <c r="E67" s="5"/>
      <c r="F67" s="5"/>
      <c r="G67" s="5"/>
      <c r="H67" s="5"/>
      <c r="I67" s="6"/>
      <c r="J67" s="6"/>
      <c r="O67" s="6"/>
      <c r="P67" s="6"/>
      <c r="Q67" s="6"/>
      <c r="R67" s="6"/>
      <c r="S67" s="6"/>
      <c r="T67" s="12"/>
      <c r="U67" s="6"/>
      <c r="W67" s="11"/>
    </row>
    <row r="68" spans="1:23" x14ac:dyDescent="0.25">
      <c r="A68" s="6"/>
      <c r="B68" s="6"/>
      <c r="C68" s="6"/>
      <c r="D68" s="5"/>
      <c r="E68" s="5"/>
      <c r="F68" s="5"/>
      <c r="G68" s="5"/>
      <c r="H68" s="5"/>
      <c r="I68" s="6"/>
      <c r="J68" s="6"/>
      <c r="O68" s="6"/>
      <c r="P68" s="6"/>
      <c r="Q68" s="6"/>
      <c r="R68" s="6"/>
      <c r="S68" s="6"/>
      <c r="T68" s="12"/>
      <c r="U68" s="6"/>
      <c r="W68" s="11"/>
    </row>
    <row r="69" spans="1:23" x14ac:dyDescent="0.25">
      <c r="A69" s="6"/>
      <c r="B69" s="6"/>
      <c r="C69" s="6"/>
      <c r="D69" s="5"/>
      <c r="E69" s="5"/>
      <c r="F69" s="5"/>
      <c r="G69" s="5"/>
      <c r="H69" s="5"/>
      <c r="I69" s="6"/>
      <c r="J69" s="6"/>
      <c r="O69" s="6"/>
      <c r="P69" s="6"/>
      <c r="Q69" s="6"/>
      <c r="R69" s="6"/>
      <c r="S69" s="6"/>
      <c r="T69" s="12"/>
      <c r="U69" s="6"/>
      <c r="W69" s="11"/>
    </row>
    <row r="70" spans="1:23" x14ac:dyDescent="0.25">
      <c r="A70" s="6"/>
      <c r="B70" s="6"/>
      <c r="C70" s="6"/>
      <c r="D70" s="5"/>
      <c r="E70" s="5"/>
      <c r="F70" s="5"/>
      <c r="G70" s="5"/>
      <c r="H70" s="5"/>
      <c r="I70" s="6"/>
      <c r="J70" s="6"/>
      <c r="O70" s="6"/>
      <c r="P70" s="6"/>
      <c r="Q70" s="6"/>
      <c r="R70" s="6"/>
      <c r="S70" s="6"/>
      <c r="T70" s="12"/>
      <c r="U70" s="6"/>
      <c r="W70" s="11"/>
    </row>
    <row r="71" spans="1:23" x14ac:dyDescent="0.25">
      <c r="A71" s="6"/>
      <c r="B71" s="6"/>
      <c r="C71" s="6"/>
      <c r="D71" s="5"/>
      <c r="E71" s="5"/>
      <c r="F71" s="5"/>
      <c r="G71" s="5"/>
      <c r="H71" s="5"/>
      <c r="I71" s="6"/>
      <c r="J71" s="6"/>
      <c r="O71" s="6"/>
      <c r="P71" s="6"/>
      <c r="Q71" s="6"/>
      <c r="R71" s="6"/>
      <c r="S71" s="6"/>
      <c r="T71" s="12"/>
      <c r="U71" s="6"/>
      <c r="W71" s="11"/>
    </row>
    <row r="72" spans="1:23" x14ac:dyDescent="0.25">
      <c r="A72" s="6"/>
      <c r="B72" s="6"/>
      <c r="C72" s="6"/>
      <c r="D72" s="5"/>
      <c r="E72" s="5"/>
      <c r="F72" s="5"/>
      <c r="G72" s="5"/>
      <c r="H72" s="5"/>
      <c r="I72" s="6"/>
      <c r="J72" s="6"/>
      <c r="O72" s="6"/>
      <c r="P72" s="6"/>
      <c r="Q72" s="6"/>
      <c r="R72" s="6"/>
      <c r="S72" s="6"/>
      <c r="T72" s="12"/>
      <c r="U72" s="6"/>
      <c r="W72" s="11"/>
    </row>
    <row r="73" spans="1:23" x14ac:dyDescent="0.25">
      <c r="A73" s="6"/>
      <c r="B73" s="6"/>
      <c r="C73" s="6"/>
      <c r="D73" s="5"/>
      <c r="E73" s="5"/>
      <c r="F73" s="5"/>
      <c r="G73" s="5"/>
      <c r="H73" s="5"/>
      <c r="I73" s="6"/>
      <c r="J73" s="6"/>
      <c r="O73" s="6"/>
      <c r="P73" s="6"/>
      <c r="Q73" s="6"/>
      <c r="R73" s="6"/>
      <c r="S73" s="6"/>
      <c r="T73" s="12"/>
      <c r="U73" s="6"/>
      <c r="W73" s="11"/>
    </row>
    <row r="74" spans="1:23" x14ac:dyDescent="0.25">
      <c r="A74" s="6"/>
      <c r="B74" s="6"/>
      <c r="C74" s="6"/>
      <c r="D74" s="5"/>
      <c r="E74" s="5"/>
      <c r="F74" s="5"/>
      <c r="G74" s="5"/>
      <c r="H74" s="5"/>
      <c r="I74" s="6"/>
      <c r="J74" s="6"/>
      <c r="O74" s="6"/>
      <c r="P74" s="6"/>
      <c r="Q74" s="6"/>
      <c r="R74" s="6"/>
      <c r="S74" s="6"/>
      <c r="T74" s="12"/>
      <c r="U74" s="6"/>
      <c r="W74" s="11"/>
    </row>
    <row r="75" spans="1:23" x14ac:dyDescent="0.25">
      <c r="A75" s="6"/>
      <c r="B75" s="6"/>
      <c r="C75" s="6"/>
      <c r="D75" s="5"/>
      <c r="E75" s="5"/>
      <c r="F75" s="5"/>
      <c r="G75" s="5"/>
      <c r="H75" s="5"/>
      <c r="I75" s="6"/>
      <c r="J75" s="6"/>
      <c r="O75" s="6"/>
      <c r="P75" s="6"/>
      <c r="Q75" s="6"/>
      <c r="R75" s="6"/>
      <c r="S75" s="6"/>
      <c r="T75" s="12"/>
      <c r="U75" s="6"/>
      <c r="W75" s="11"/>
    </row>
    <row r="76" spans="1:23" x14ac:dyDescent="0.25">
      <c r="A76" s="6"/>
      <c r="B76" s="6"/>
      <c r="C76" s="6"/>
      <c r="D76" s="5"/>
      <c r="E76" s="5"/>
      <c r="F76" s="5"/>
      <c r="G76" s="5"/>
      <c r="H76" s="5"/>
      <c r="I76" s="6"/>
      <c r="J76" s="6"/>
      <c r="O76" s="6"/>
      <c r="P76" s="6"/>
      <c r="Q76" s="6"/>
      <c r="R76" s="6"/>
      <c r="S76" s="6"/>
      <c r="T76" s="12"/>
      <c r="U76" s="6"/>
      <c r="W76" s="11"/>
    </row>
    <row r="77" spans="1:23" x14ac:dyDescent="0.25">
      <c r="A77" s="6"/>
      <c r="B77" s="6"/>
      <c r="C77" s="6"/>
      <c r="D77" s="5"/>
      <c r="E77" s="5"/>
      <c r="F77" s="5"/>
      <c r="G77" s="5"/>
      <c r="H77" s="5"/>
      <c r="I77" s="6"/>
      <c r="J77" s="6"/>
      <c r="O77" s="6"/>
      <c r="P77" s="6"/>
      <c r="Q77" s="6"/>
      <c r="R77" s="6"/>
      <c r="S77" s="6"/>
      <c r="T77" s="12"/>
      <c r="U77" s="6"/>
      <c r="W77" s="11"/>
    </row>
    <row r="78" spans="1:23" x14ac:dyDescent="0.25">
      <c r="A78" s="6"/>
      <c r="B78" s="6"/>
      <c r="C78" s="6"/>
      <c r="D78" s="5"/>
      <c r="E78" s="5"/>
      <c r="F78" s="5"/>
      <c r="G78" s="5"/>
      <c r="H78" s="5"/>
      <c r="I78" s="6"/>
      <c r="J78" s="6"/>
      <c r="O78" s="6"/>
      <c r="P78" s="6"/>
      <c r="Q78" s="6"/>
      <c r="R78" s="6"/>
      <c r="S78" s="6"/>
      <c r="T78" s="12"/>
      <c r="U78" s="6"/>
      <c r="W78" s="11"/>
    </row>
    <row r="79" spans="1:23" x14ac:dyDescent="0.25">
      <c r="A79" s="6"/>
      <c r="B79" s="6"/>
      <c r="C79" s="6"/>
      <c r="D79" s="5"/>
      <c r="E79" s="5"/>
      <c r="F79" s="5"/>
      <c r="G79" s="5"/>
      <c r="H79" s="5"/>
      <c r="I79" s="6"/>
      <c r="J79" s="6"/>
      <c r="O79" s="6"/>
      <c r="P79" s="6"/>
      <c r="Q79" s="6"/>
      <c r="R79" s="6"/>
      <c r="S79" s="6"/>
      <c r="T79" s="12"/>
      <c r="U79" s="6"/>
      <c r="W79" s="11"/>
    </row>
    <row r="80" spans="1:23" x14ac:dyDescent="0.25">
      <c r="A80" s="6"/>
      <c r="B80" s="6"/>
      <c r="C80" s="6"/>
      <c r="D80" s="5"/>
      <c r="E80" s="5"/>
      <c r="F80" s="5"/>
      <c r="G80" s="5"/>
      <c r="H80" s="5"/>
      <c r="I80" s="6"/>
      <c r="J80" s="6"/>
      <c r="O80" s="6"/>
      <c r="P80" s="6"/>
      <c r="Q80" s="6"/>
      <c r="R80" s="6"/>
      <c r="S80" s="6"/>
      <c r="T80" s="12"/>
      <c r="U80" s="6"/>
      <c r="W80" s="11"/>
    </row>
    <row r="81" spans="1:23" x14ac:dyDescent="0.25">
      <c r="A81" s="6"/>
      <c r="B81" s="6"/>
      <c r="C81" s="6"/>
      <c r="D81" s="5"/>
      <c r="E81" s="5"/>
      <c r="F81" s="5"/>
      <c r="G81" s="5"/>
      <c r="H81" s="5"/>
      <c r="I81" s="6"/>
      <c r="J81" s="6"/>
      <c r="O81" s="6"/>
      <c r="P81" s="6"/>
      <c r="Q81" s="6"/>
      <c r="R81" s="6"/>
      <c r="S81" s="6"/>
      <c r="T81" s="12"/>
      <c r="U81" s="6"/>
      <c r="W81" s="11"/>
    </row>
    <row r="82" spans="1:23" x14ac:dyDescent="0.25">
      <c r="A82" s="6"/>
      <c r="B82" s="6"/>
      <c r="C82" s="6"/>
      <c r="D82" s="5"/>
      <c r="E82" s="5"/>
      <c r="F82" s="5"/>
      <c r="G82" s="5"/>
      <c r="H82" s="5"/>
      <c r="I82" s="6"/>
      <c r="J82" s="6"/>
      <c r="O82" s="6"/>
      <c r="P82" s="6"/>
      <c r="Q82" s="6"/>
      <c r="R82" s="6"/>
      <c r="S82" s="6"/>
      <c r="T82" s="12"/>
      <c r="U82" s="6"/>
      <c r="W82" s="11"/>
    </row>
    <row r="85" spans="1:23" x14ac:dyDescent="0.25">
      <c r="W85" s="11"/>
    </row>
  </sheetData>
  <conditionalFormatting sqref="Z20:AJ2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{C589EB3A-7786-4381-BF58-F7B79D38309E}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89EB3A-7786-4381-BF58-F7B79D38309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Z20:AJ20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CA6A6-0583-4851-B180-FBADC445B0FF}">
  <dimension ref="A1:Y82"/>
  <sheetViews>
    <sheetView topLeftCell="N1" workbookViewId="0">
      <selection activeCell="V2" sqref="V2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56</v>
      </c>
      <c r="L1" s="6" t="s">
        <v>57</v>
      </c>
      <c r="M1" s="6" t="s">
        <v>58</v>
      </c>
      <c r="N1" s="6" t="s">
        <v>59</v>
      </c>
      <c r="O1" t="s">
        <v>4</v>
      </c>
      <c r="P1" s="6" t="s">
        <v>60</v>
      </c>
      <c r="Q1" s="6" t="s">
        <v>61</v>
      </c>
      <c r="R1" s="6" t="s">
        <v>62</v>
      </c>
      <c r="S1" s="6" t="s">
        <v>63</v>
      </c>
      <c r="T1" s="6" t="s">
        <v>64</v>
      </c>
      <c r="U1" s="6" t="s">
        <v>67</v>
      </c>
      <c r="V1" s="11" t="s">
        <v>68</v>
      </c>
      <c r="X1" s="6" t="s">
        <v>70</v>
      </c>
      <c r="Y1" s="6" t="s">
        <v>71</v>
      </c>
    </row>
    <row r="2" spans="1:25" x14ac:dyDescent="0.25">
      <c r="A2">
        <v>83</v>
      </c>
      <c r="B2">
        <v>20.690494543389182</v>
      </c>
      <c r="C2">
        <v>92</v>
      </c>
      <c r="D2">
        <v>3.1150000000000002</v>
      </c>
      <c r="E2">
        <v>0.70689733333333338</v>
      </c>
      <c r="F2">
        <v>8.8438000000000017</v>
      </c>
      <c r="G2">
        <v>5.4292850000000001</v>
      </c>
      <c r="H2">
        <v>4.0640499999999999</v>
      </c>
      <c r="I2">
        <v>468.786</v>
      </c>
      <c r="J2" s="6">
        <v>0</v>
      </c>
      <c r="K2" s="6">
        <f>LN(A2)</f>
        <v>4.4188406077965983</v>
      </c>
      <c r="L2" s="6">
        <f>LN(B2)</f>
        <v>3.0296743940038922</v>
      </c>
      <c r="M2" s="6">
        <f>LN(C2)</f>
        <v>4.5217885770490405</v>
      </c>
      <c r="N2" s="6">
        <f>LN(D2)</f>
        <v>1.1362291522394166</v>
      </c>
      <c r="O2" s="6">
        <f>E2</f>
        <v>0.70689733333333338</v>
      </c>
      <c r="P2" s="6">
        <f>LN(F2)</f>
        <v>2.1797166485377764</v>
      </c>
      <c r="Q2" s="6">
        <f>LN(G2)</f>
        <v>1.6918074494010451</v>
      </c>
      <c r="R2" s="6">
        <f>LN(H2)</f>
        <v>1.4021800133501039</v>
      </c>
      <c r="S2" s="6">
        <f>LN(I2)</f>
        <v>6.1501463743356517</v>
      </c>
      <c r="T2" s="12">
        <f>SUMPRODUCT($Z$5:$AH$5,K2:S2)+$AI$5</f>
        <v>0</v>
      </c>
      <c r="U2" s="6">
        <f>EXP(T2)</f>
        <v>1</v>
      </c>
      <c r="V2" s="11">
        <f>U2/(U2+1)</f>
        <v>0.5</v>
      </c>
      <c r="W2" s="11"/>
      <c r="X2">
        <f>IF(V2&gt;$Z$7,1,0)</f>
        <v>1</v>
      </c>
      <c r="Y2">
        <f>IF(AND(X2=1,J2=1),1,IF(AND(X2=1,J2=0),-1,IF(AND(X2=0,J2=0),2,IF(AND(X2=0,J2=1),-2,"error"))))</f>
        <v>-1</v>
      </c>
    </row>
    <row r="3" spans="1:25" x14ac:dyDescent="0.25">
      <c r="A3">
        <v>82</v>
      </c>
      <c r="B3">
        <v>23.124670372023203</v>
      </c>
      <c r="C3">
        <v>91</v>
      </c>
      <c r="D3">
        <v>4.4980000000000002</v>
      </c>
      <c r="E3">
        <v>1.0096510666666667</v>
      </c>
      <c r="F3">
        <v>17.939299999999999</v>
      </c>
      <c r="G3">
        <v>22.432039999999997</v>
      </c>
      <c r="H3">
        <v>9.2771499999999989</v>
      </c>
      <c r="I3">
        <v>554.697</v>
      </c>
      <c r="J3" s="6">
        <v>0</v>
      </c>
      <c r="K3" s="6">
        <f t="shared" ref="K3:N66" si="0">LN(A3)</f>
        <v>4.4067192472642533</v>
      </c>
      <c r="L3" s="6">
        <f t="shared" si="0"/>
        <v>3.1409000291141167</v>
      </c>
      <c r="M3" s="6">
        <f t="shared" si="0"/>
        <v>4.5108595065168497</v>
      </c>
      <c r="N3" s="6">
        <f t="shared" si="0"/>
        <v>1.5036328535371239</v>
      </c>
      <c r="O3" s="6">
        <f t="shared" ref="O3:O66" si="1">E3</f>
        <v>1.0096510666666667</v>
      </c>
      <c r="P3" s="6">
        <f t="shared" ref="P3:S66" si="2">LN(F3)</f>
        <v>2.8869938369173287</v>
      </c>
      <c r="Q3" s="6">
        <f t="shared" si="2"/>
        <v>3.1104902940174939</v>
      </c>
      <c r="R3" s="6">
        <f t="shared" si="2"/>
        <v>2.2275543875605743</v>
      </c>
      <c r="S3" s="6">
        <f t="shared" si="2"/>
        <v>6.3184220187177376</v>
      </c>
      <c r="T3" s="12">
        <f t="shared" ref="T3:T66" si="3">SUMPRODUCT($Z$5:$AH$5,K3:S3)+$AI$5</f>
        <v>0</v>
      </c>
      <c r="U3" s="6">
        <f t="shared" ref="U3:U66" si="4">EXP(T3)</f>
        <v>1</v>
      </c>
      <c r="V3" s="11">
        <f t="shared" ref="V3:V66" si="5">U3/(U3+1)</f>
        <v>0.5</v>
      </c>
      <c r="W3" s="11"/>
      <c r="X3">
        <f t="shared" ref="X3:X66" si="6">IF(V3&gt;$Z$7,1,0)</f>
        <v>1</v>
      </c>
      <c r="Y3">
        <f t="shared" ref="Y3:Y66" si="7">IF(AND(X3=1,J3=1),1,IF(AND(X3=1,J3=0),-1,IF(AND(X3=0,J3=0),2,IF(AND(X3=0,J3=1),-2,"error"))))</f>
        <v>-1</v>
      </c>
    </row>
    <row r="4" spans="1:25" x14ac:dyDescent="0.25">
      <c r="A4">
        <v>73</v>
      </c>
      <c r="B4">
        <v>22</v>
      </c>
      <c r="C4">
        <v>97</v>
      </c>
      <c r="D4">
        <v>3.35</v>
      </c>
      <c r="E4">
        <v>0.80154333333333327</v>
      </c>
      <c r="F4">
        <v>4.47</v>
      </c>
      <c r="G4">
        <v>10.358725</v>
      </c>
      <c r="H4">
        <v>6.2844499999999996</v>
      </c>
      <c r="I4">
        <v>136.85499999999999</v>
      </c>
      <c r="J4" s="6">
        <v>0</v>
      </c>
      <c r="K4" s="6">
        <f t="shared" si="0"/>
        <v>4.290459441148391</v>
      </c>
      <c r="L4" s="6">
        <f t="shared" si="0"/>
        <v>3.0910424533583161</v>
      </c>
      <c r="M4" s="6">
        <f t="shared" si="0"/>
        <v>4.5747109785033828</v>
      </c>
      <c r="N4" s="6">
        <f t="shared" si="0"/>
        <v>1.2089603458369751</v>
      </c>
      <c r="O4" s="6">
        <f t="shared" si="1"/>
        <v>0.80154333333333327</v>
      </c>
      <c r="P4" s="6">
        <f t="shared" si="2"/>
        <v>1.4973884086254774</v>
      </c>
      <c r="Q4" s="6">
        <f t="shared" si="2"/>
        <v>2.3378291597595955</v>
      </c>
      <c r="R4" s="6">
        <f t="shared" si="2"/>
        <v>1.8380783282686803</v>
      </c>
      <c r="S4" s="6">
        <f t="shared" si="2"/>
        <v>4.9189219711729235</v>
      </c>
      <c r="T4" s="12">
        <f t="shared" si="3"/>
        <v>0</v>
      </c>
      <c r="U4" s="6">
        <f t="shared" si="4"/>
        <v>1</v>
      </c>
      <c r="V4" s="11">
        <f t="shared" si="5"/>
        <v>0.5</v>
      </c>
      <c r="W4" s="11"/>
      <c r="X4">
        <f t="shared" si="6"/>
        <v>1</v>
      </c>
      <c r="Y4">
        <f t="shared" si="7"/>
        <v>-1</v>
      </c>
    </row>
    <row r="5" spans="1:25" x14ac:dyDescent="0.25">
      <c r="A5">
        <v>34</v>
      </c>
      <c r="B5">
        <v>21.47</v>
      </c>
      <c r="C5">
        <v>78</v>
      </c>
      <c r="D5">
        <v>3.4689999999999999</v>
      </c>
      <c r="E5">
        <v>0.66743559999999991</v>
      </c>
      <c r="F5">
        <v>14.57</v>
      </c>
      <c r="G5">
        <v>13.11</v>
      </c>
      <c r="H5">
        <v>6.92</v>
      </c>
      <c r="I5">
        <v>354.6</v>
      </c>
      <c r="J5" s="6">
        <v>0</v>
      </c>
      <c r="K5" s="6">
        <f t="shared" si="0"/>
        <v>3.5263605246161616</v>
      </c>
      <c r="L5" s="6">
        <f t="shared" si="0"/>
        <v>3.0666566118906897</v>
      </c>
      <c r="M5" s="6">
        <f t="shared" si="0"/>
        <v>4.3567088266895917</v>
      </c>
      <c r="N5" s="6">
        <f t="shared" si="0"/>
        <v>1.2438663679876125</v>
      </c>
      <c r="O5" s="6">
        <f t="shared" si="1"/>
        <v>0.66743559999999991</v>
      </c>
      <c r="P5" s="6">
        <f t="shared" si="2"/>
        <v>2.6789646202071133</v>
      </c>
      <c r="Q5" s="6">
        <f t="shared" si="2"/>
        <v>2.5733752977756086</v>
      </c>
      <c r="R5" s="6">
        <f t="shared" si="2"/>
        <v>1.9344157696295783</v>
      </c>
      <c r="S5" s="6">
        <f t="shared" si="2"/>
        <v>5.870990393640108</v>
      </c>
      <c r="T5" s="12">
        <f t="shared" si="3"/>
        <v>0</v>
      </c>
      <c r="U5" s="6">
        <f t="shared" si="4"/>
        <v>1</v>
      </c>
      <c r="V5" s="11">
        <f t="shared" si="5"/>
        <v>0.5</v>
      </c>
      <c r="W5" s="11"/>
      <c r="X5">
        <f t="shared" si="6"/>
        <v>1</v>
      </c>
      <c r="Y5">
        <f t="shared" si="7"/>
        <v>-1</v>
      </c>
    </row>
    <row r="6" spans="1:25" x14ac:dyDescent="0.25">
      <c r="A6">
        <v>24</v>
      </c>
      <c r="B6">
        <v>18.670000000000002</v>
      </c>
      <c r="C6">
        <v>88</v>
      </c>
      <c r="D6">
        <v>6.1070000000000002</v>
      </c>
      <c r="E6">
        <v>1.33</v>
      </c>
      <c r="F6">
        <v>8.8800000000000008</v>
      </c>
      <c r="G6">
        <v>36.06</v>
      </c>
      <c r="H6">
        <v>6.85</v>
      </c>
      <c r="I6">
        <v>632.22</v>
      </c>
      <c r="J6" s="6">
        <v>0</v>
      </c>
      <c r="K6" s="6">
        <f t="shared" si="0"/>
        <v>3.1780538303479458</v>
      </c>
      <c r="L6" s="6">
        <f t="shared" si="0"/>
        <v>2.9269179575536315</v>
      </c>
      <c r="M6" s="6">
        <f t="shared" si="0"/>
        <v>4.4773368144782069</v>
      </c>
      <c r="N6" s="6">
        <f t="shared" si="0"/>
        <v>1.8094356542409977</v>
      </c>
      <c r="O6" s="6">
        <f t="shared" si="1"/>
        <v>1.33</v>
      </c>
      <c r="P6" s="6">
        <f t="shared" si="2"/>
        <v>2.1838015570040787</v>
      </c>
      <c r="Q6" s="6">
        <f t="shared" si="2"/>
        <v>3.5851842177751712</v>
      </c>
      <c r="R6" s="6">
        <f t="shared" si="2"/>
        <v>1.9242486522741338</v>
      </c>
      <c r="S6" s="6">
        <f t="shared" si="2"/>
        <v>6.4492374348394916</v>
      </c>
      <c r="T6" s="12">
        <f t="shared" si="3"/>
        <v>0</v>
      </c>
      <c r="U6" s="6">
        <f t="shared" si="4"/>
        <v>1</v>
      </c>
      <c r="V6" s="11">
        <f t="shared" si="5"/>
        <v>0.5</v>
      </c>
      <c r="W6" s="11"/>
      <c r="X6">
        <f t="shared" si="6"/>
        <v>1</v>
      </c>
      <c r="Y6">
        <f t="shared" si="7"/>
        <v>-1</v>
      </c>
    </row>
    <row r="7" spans="1:25" x14ac:dyDescent="0.25">
      <c r="A7">
        <v>44</v>
      </c>
      <c r="B7">
        <v>20.76</v>
      </c>
      <c r="C7">
        <v>86</v>
      </c>
      <c r="D7">
        <v>7.5529999999999999</v>
      </c>
      <c r="E7">
        <v>1.6</v>
      </c>
      <c r="F7">
        <v>14.09</v>
      </c>
      <c r="G7">
        <v>20.32</v>
      </c>
      <c r="H7">
        <v>7.64</v>
      </c>
      <c r="I7">
        <v>63.61</v>
      </c>
      <c r="J7" s="6">
        <v>0</v>
      </c>
      <c r="K7" s="6">
        <f t="shared" si="0"/>
        <v>3.784189633918261</v>
      </c>
      <c r="L7" s="6">
        <f t="shared" si="0"/>
        <v>3.0330280582976878</v>
      </c>
      <c r="M7" s="6">
        <f t="shared" si="0"/>
        <v>4.4543472962535073</v>
      </c>
      <c r="N7" s="6">
        <f t="shared" si="0"/>
        <v>2.0219448353313108</v>
      </c>
      <c r="O7" s="6">
        <f t="shared" si="1"/>
        <v>1.6</v>
      </c>
      <c r="P7" s="6">
        <f t="shared" si="2"/>
        <v>2.6454653259105889</v>
      </c>
      <c r="Q7" s="6">
        <f t="shared" si="2"/>
        <v>3.011605622710281</v>
      </c>
      <c r="R7" s="6">
        <f t="shared" si="2"/>
        <v>2.0333976031784289</v>
      </c>
      <c r="S7" s="6">
        <f t="shared" si="2"/>
        <v>4.1527706906907129</v>
      </c>
      <c r="T7" s="12">
        <f t="shared" si="3"/>
        <v>0</v>
      </c>
      <c r="U7" s="6">
        <f t="shared" si="4"/>
        <v>1</v>
      </c>
      <c r="V7" s="11">
        <f t="shared" si="5"/>
        <v>0.5</v>
      </c>
      <c r="W7" s="11"/>
      <c r="X7">
        <f t="shared" si="6"/>
        <v>1</v>
      </c>
      <c r="Y7">
        <f t="shared" si="7"/>
        <v>-1</v>
      </c>
    </row>
    <row r="8" spans="1:25" x14ac:dyDescent="0.25">
      <c r="A8">
        <v>54</v>
      </c>
      <c r="B8">
        <v>30.48315805517451</v>
      </c>
      <c r="C8">
        <v>90</v>
      </c>
      <c r="D8">
        <v>5.5369999999999999</v>
      </c>
      <c r="E8">
        <v>1.229214</v>
      </c>
      <c r="F8">
        <v>12.331</v>
      </c>
      <c r="G8">
        <v>9.7313799999999997</v>
      </c>
      <c r="H8">
        <v>10.19299</v>
      </c>
      <c r="I8">
        <v>1227.9100000000001</v>
      </c>
      <c r="J8" s="6">
        <v>0</v>
      </c>
      <c r="K8" s="6">
        <f t="shared" si="0"/>
        <v>3.9889840465642745</v>
      </c>
      <c r="L8" s="6">
        <f t="shared" si="0"/>
        <v>3.4171743361852962</v>
      </c>
      <c r="M8" s="6">
        <f t="shared" si="0"/>
        <v>4.499809670330265</v>
      </c>
      <c r="N8" s="6">
        <f t="shared" si="0"/>
        <v>1.71145283784083</v>
      </c>
      <c r="O8" s="6">
        <f t="shared" si="1"/>
        <v>1.229214</v>
      </c>
      <c r="P8" s="6">
        <f t="shared" si="2"/>
        <v>2.5121164168883934</v>
      </c>
      <c r="Q8" s="6">
        <f t="shared" si="2"/>
        <v>2.2753557155347042</v>
      </c>
      <c r="R8" s="6">
        <f t="shared" si="2"/>
        <v>2.3217002291203572</v>
      </c>
      <c r="S8" s="6">
        <f t="shared" si="2"/>
        <v>7.1130688161189717</v>
      </c>
      <c r="T8" s="12">
        <f t="shared" si="3"/>
        <v>0</v>
      </c>
      <c r="U8" s="6">
        <f t="shared" si="4"/>
        <v>1</v>
      </c>
      <c r="V8" s="11">
        <f t="shared" si="5"/>
        <v>0.5</v>
      </c>
      <c r="W8" s="11"/>
      <c r="X8">
        <f t="shared" si="6"/>
        <v>1</v>
      </c>
      <c r="Y8">
        <f t="shared" si="7"/>
        <v>-1</v>
      </c>
    </row>
    <row r="9" spans="1:25" x14ac:dyDescent="0.25">
      <c r="A9">
        <v>28</v>
      </c>
      <c r="B9">
        <v>35.855814662399013</v>
      </c>
      <c r="C9">
        <v>87</v>
      </c>
      <c r="D9">
        <v>8.5760000000000005</v>
      </c>
      <c r="E9">
        <v>1.8404096000000001</v>
      </c>
      <c r="F9">
        <v>68.510199999999998</v>
      </c>
      <c r="G9">
        <v>4.7942</v>
      </c>
      <c r="H9">
        <v>21.443660000000001</v>
      </c>
      <c r="I9">
        <v>358.62400000000002</v>
      </c>
      <c r="J9" s="6">
        <v>0</v>
      </c>
      <c r="K9" s="6">
        <f t="shared" si="0"/>
        <v>3.3322045101752038</v>
      </c>
      <c r="L9" s="6">
        <f t="shared" si="0"/>
        <v>3.5795057481027484</v>
      </c>
      <c r="M9" s="6">
        <f t="shared" si="0"/>
        <v>4.4659081186545837</v>
      </c>
      <c r="N9" s="6">
        <f t="shared" si="0"/>
        <v>2.1489676043284462</v>
      </c>
      <c r="O9" s="6">
        <f t="shared" si="1"/>
        <v>1.8404096000000001</v>
      </c>
      <c r="P9" s="6">
        <f t="shared" si="2"/>
        <v>4.2269826392924035</v>
      </c>
      <c r="Q9" s="6">
        <f t="shared" si="2"/>
        <v>1.5674068539571726</v>
      </c>
      <c r="R9" s="6">
        <f t="shared" si="2"/>
        <v>3.0654290305887093</v>
      </c>
      <c r="S9" s="6">
        <f t="shared" si="2"/>
        <v>5.8822744858696172</v>
      </c>
      <c r="T9" s="12">
        <f t="shared" si="3"/>
        <v>0</v>
      </c>
      <c r="U9" s="6">
        <f t="shared" si="4"/>
        <v>1</v>
      </c>
      <c r="V9" s="11">
        <f t="shared" si="5"/>
        <v>0.5</v>
      </c>
      <c r="W9" s="11"/>
      <c r="X9">
        <f t="shared" si="6"/>
        <v>1</v>
      </c>
      <c r="Y9">
        <f t="shared" si="7"/>
        <v>-1</v>
      </c>
    </row>
    <row r="10" spans="1:25" x14ac:dyDescent="0.25">
      <c r="A10">
        <v>51</v>
      </c>
      <c r="B10">
        <v>27.688778133776353</v>
      </c>
      <c r="C10">
        <v>77</v>
      </c>
      <c r="D10">
        <v>3.855</v>
      </c>
      <c r="E10">
        <v>0.73219300000000009</v>
      </c>
      <c r="F10">
        <v>20.091999999999999</v>
      </c>
      <c r="G10">
        <v>3.1920899999999999</v>
      </c>
      <c r="H10">
        <v>10.37518</v>
      </c>
      <c r="I10">
        <v>473.85899999999998</v>
      </c>
      <c r="J10" s="6">
        <v>0</v>
      </c>
      <c r="K10" s="6">
        <f t="shared" si="0"/>
        <v>3.9318256327243257</v>
      </c>
      <c r="L10" s="6">
        <f t="shared" si="0"/>
        <v>3.3210272095850786</v>
      </c>
      <c r="M10" s="6">
        <f t="shared" si="0"/>
        <v>4.3438054218536841</v>
      </c>
      <c r="N10" s="6">
        <f t="shared" si="0"/>
        <v>1.3493710070152929</v>
      </c>
      <c r="O10" s="6">
        <f t="shared" si="1"/>
        <v>0.73219300000000009</v>
      </c>
      <c r="P10" s="6">
        <f t="shared" si="2"/>
        <v>3.0003217258877983</v>
      </c>
      <c r="Q10" s="6">
        <f t="shared" si="2"/>
        <v>1.1606758746787988</v>
      </c>
      <c r="R10" s="6">
        <f t="shared" si="2"/>
        <v>2.3394164153638535</v>
      </c>
      <c r="S10" s="6">
        <f t="shared" si="2"/>
        <v>6.1609098090881593</v>
      </c>
      <c r="T10" s="12">
        <f t="shared" si="3"/>
        <v>0</v>
      </c>
      <c r="U10" s="6">
        <f t="shared" si="4"/>
        <v>1</v>
      </c>
      <c r="V10" s="11">
        <f t="shared" si="5"/>
        <v>0.5</v>
      </c>
      <c r="W10" s="11"/>
      <c r="X10">
        <f t="shared" si="6"/>
        <v>1</v>
      </c>
      <c r="Y10">
        <f t="shared" si="7"/>
        <v>-1</v>
      </c>
    </row>
    <row r="11" spans="1:25" x14ac:dyDescent="0.25">
      <c r="A11">
        <v>66</v>
      </c>
      <c r="B11">
        <v>31.238589800803275</v>
      </c>
      <c r="C11">
        <v>82</v>
      </c>
      <c r="D11">
        <v>4.181</v>
      </c>
      <c r="E11">
        <v>0.84567693333333327</v>
      </c>
      <c r="F11">
        <v>16.224700000000002</v>
      </c>
      <c r="G11">
        <v>4.2671049999999999</v>
      </c>
      <c r="H11">
        <v>3.2917499999999995</v>
      </c>
      <c r="I11">
        <v>634.60199999999998</v>
      </c>
      <c r="J11" s="6">
        <v>0</v>
      </c>
      <c r="K11" s="6">
        <f t="shared" si="0"/>
        <v>4.1896547420264252</v>
      </c>
      <c r="L11" s="6">
        <f t="shared" si="0"/>
        <v>3.4416541831332506</v>
      </c>
      <c r="M11" s="6">
        <f t="shared" si="0"/>
        <v>4.4067192472642533</v>
      </c>
      <c r="N11" s="6">
        <f t="shared" si="0"/>
        <v>1.4305504523744279</v>
      </c>
      <c r="O11" s="6">
        <f t="shared" si="1"/>
        <v>0.84567693333333327</v>
      </c>
      <c r="P11" s="6">
        <f t="shared" si="2"/>
        <v>2.7865347724346203</v>
      </c>
      <c r="Q11" s="6">
        <f t="shared" si="2"/>
        <v>1.4509356113556473</v>
      </c>
      <c r="R11" s="6">
        <f t="shared" si="2"/>
        <v>1.1914193382543159</v>
      </c>
      <c r="S11" s="6">
        <f t="shared" si="2"/>
        <v>6.4529980307356825</v>
      </c>
      <c r="T11" s="12">
        <f t="shared" si="3"/>
        <v>0</v>
      </c>
      <c r="U11" s="6">
        <f t="shared" si="4"/>
        <v>1</v>
      </c>
      <c r="V11" s="11">
        <f t="shared" si="5"/>
        <v>0.5</v>
      </c>
      <c r="W11" s="11"/>
      <c r="X11">
        <f t="shared" si="6"/>
        <v>1</v>
      </c>
      <c r="Y11">
        <f t="shared" si="7"/>
        <v>-1</v>
      </c>
    </row>
    <row r="12" spans="1:25" x14ac:dyDescent="0.25">
      <c r="A12">
        <v>76</v>
      </c>
      <c r="B12">
        <v>29.218407596785976</v>
      </c>
      <c r="C12">
        <v>83</v>
      </c>
      <c r="D12">
        <v>5.3760000000000003</v>
      </c>
      <c r="E12">
        <v>1.1006464000000002</v>
      </c>
      <c r="F12">
        <v>28.562000000000001</v>
      </c>
      <c r="G12">
        <v>7.3699599999999998</v>
      </c>
      <c r="H12">
        <v>8.0437499999999993</v>
      </c>
      <c r="I12">
        <v>698.78899999999999</v>
      </c>
      <c r="J12" s="6">
        <v>0</v>
      </c>
      <c r="K12" s="6">
        <f t="shared" si="0"/>
        <v>4.3307333402863311</v>
      </c>
      <c r="L12" s="6">
        <f t="shared" si="0"/>
        <v>3.3747989078076244</v>
      </c>
      <c r="M12" s="6">
        <f t="shared" si="0"/>
        <v>4.4188406077965983</v>
      </c>
      <c r="N12" s="6">
        <f t="shared" si="0"/>
        <v>1.6819446032208485</v>
      </c>
      <c r="O12" s="6">
        <f t="shared" si="1"/>
        <v>1.1006464000000002</v>
      </c>
      <c r="P12" s="6">
        <f t="shared" si="2"/>
        <v>3.3520771630307413</v>
      </c>
      <c r="Q12" s="6">
        <f t="shared" si="2"/>
        <v>1.9974122787781043</v>
      </c>
      <c r="R12" s="6">
        <f t="shared" si="2"/>
        <v>2.0848953923622995</v>
      </c>
      <c r="S12" s="6">
        <f t="shared" si="2"/>
        <v>6.5493488368652564</v>
      </c>
      <c r="T12" s="12">
        <f t="shared" si="3"/>
        <v>0</v>
      </c>
      <c r="U12" s="6">
        <f t="shared" si="4"/>
        <v>1</v>
      </c>
      <c r="V12" s="11">
        <f t="shared" si="5"/>
        <v>0.5</v>
      </c>
      <c r="W12" s="11"/>
      <c r="X12">
        <f t="shared" si="6"/>
        <v>1</v>
      </c>
      <c r="Y12">
        <f t="shared" si="7"/>
        <v>-1</v>
      </c>
    </row>
    <row r="13" spans="1:25" x14ac:dyDescent="0.25">
      <c r="A13">
        <v>75</v>
      </c>
      <c r="B13">
        <v>27.3</v>
      </c>
      <c r="C13">
        <v>85</v>
      </c>
      <c r="D13">
        <v>5.1970000000000001</v>
      </c>
      <c r="E13">
        <v>1.0896376666666667</v>
      </c>
      <c r="F13">
        <v>10.39</v>
      </c>
      <c r="G13">
        <v>9.0008049999999997</v>
      </c>
      <c r="H13">
        <v>7.5766999999999998</v>
      </c>
      <c r="I13">
        <v>335.39299999999997</v>
      </c>
      <c r="J13" s="6">
        <v>0</v>
      </c>
      <c r="K13" s="6">
        <f t="shared" si="0"/>
        <v>4.3174881135363101</v>
      </c>
      <c r="L13" s="6">
        <f t="shared" si="0"/>
        <v>3.3068867021909143</v>
      </c>
      <c r="M13" s="6">
        <f t="shared" si="0"/>
        <v>4.4426512564903167</v>
      </c>
      <c r="N13" s="6">
        <f t="shared" si="0"/>
        <v>1.6480815360263048</v>
      </c>
      <c r="O13" s="6">
        <f t="shared" si="1"/>
        <v>1.0896376666666667</v>
      </c>
      <c r="P13" s="6">
        <f t="shared" si="2"/>
        <v>2.340843805111136</v>
      </c>
      <c r="Q13" s="6">
        <f t="shared" si="2"/>
        <v>2.197314017780748</v>
      </c>
      <c r="R13" s="6">
        <f t="shared" si="2"/>
        <v>2.0250777486587279</v>
      </c>
      <c r="S13" s="6">
        <f t="shared" si="2"/>
        <v>5.815302978569048</v>
      </c>
      <c r="T13" s="12">
        <f t="shared" si="3"/>
        <v>0</v>
      </c>
      <c r="U13" s="6">
        <f t="shared" si="4"/>
        <v>1</v>
      </c>
      <c r="V13" s="11">
        <f t="shared" si="5"/>
        <v>0.5</v>
      </c>
      <c r="W13" s="11"/>
      <c r="X13">
        <f t="shared" si="6"/>
        <v>1</v>
      </c>
      <c r="Y13">
        <f t="shared" si="7"/>
        <v>-1</v>
      </c>
    </row>
    <row r="14" spans="1:25" x14ac:dyDescent="0.25">
      <c r="A14">
        <v>69</v>
      </c>
      <c r="B14">
        <v>32.5</v>
      </c>
      <c r="C14">
        <v>93</v>
      </c>
      <c r="D14">
        <v>5.43</v>
      </c>
      <c r="E14">
        <v>1.2456420000000001</v>
      </c>
      <c r="F14">
        <v>15.145</v>
      </c>
      <c r="G14">
        <v>11.78796</v>
      </c>
      <c r="H14">
        <v>11.78796</v>
      </c>
      <c r="I14">
        <v>270.142</v>
      </c>
      <c r="J14" s="6">
        <v>0</v>
      </c>
      <c r="K14" s="6">
        <f t="shared" si="0"/>
        <v>4.2341065045972597</v>
      </c>
      <c r="L14" s="6">
        <f t="shared" si="0"/>
        <v>3.4812400893356918</v>
      </c>
      <c r="M14" s="6">
        <f t="shared" si="0"/>
        <v>4.5325994931532563</v>
      </c>
      <c r="N14" s="6">
        <f t="shared" si="0"/>
        <v>1.6919391339458441</v>
      </c>
      <c r="O14" s="6">
        <f t="shared" si="1"/>
        <v>1.2456420000000001</v>
      </c>
      <c r="P14" s="6">
        <f t="shared" si="2"/>
        <v>2.7176704444792006</v>
      </c>
      <c r="Q14" s="6">
        <f t="shared" si="2"/>
        <v>2.4670786715883879</v>
      </c>
      <c r="R14" s="6">
        <f t="shared" si="2"/>
        <v>2.4670786715883879</v>
      </c>
      <c r="S14" s="6">
        <f t="shared" si="2"/>
        <v>5.5989477466737316</v>
      </c>
      <c r="T14" s="12">
        <f t="shared" si="3"/>
        <v>0</v>
      </c>
      <c r="U14" s="6">
        <f t="shared" si="4"/>
        <v>1</v>
      </c>
      <c r="V14" s="11">
        <f t="shared" si="5"/>
        <v>0.5</v>
      </c>
      <c r="W14" s="11"/>
      <c r="X14">
        <f t="shared" si="6"/>
        <v>1</v>
      </c>
      <c r="Y14">
        <f t="shared" si="7"/>
        <v>-1</v>
      </c>
    </row>
    <row r="15" spans="1:25" x14ac:dyDescent="0.25">
      <c r="A15">
        <v>78</v>
      </c>
      <c r="B15">
        <v>25.3</v>
      </c>
      <c r="C15">
        <v>60</v>
      </c>
      <c r="D15">
        <v>3.508</v>
      </c>
      <c r="E15">
        <v>0.51918399999999998</v>
      </c>
      <c r="F15">
        <v>6.633</v>
      </c>
      <c r="G15">
        <v>10.567295</v>
      </c>
      <c r="H15">
        <v>4.6638000000000002</v>
      </c>
      <c r="I15">
        <v>209.749</v>
      </c>
      <c r="J15" s="6">
        <v>0</v>
      </c>
      <c r="K15" s="6">
        <f t="shared" si="0"/>
        <v>4.3567088266895917</v>
      </c>
      <c r="L15" s="6">
        <f t="shared" si="0"/>
        <v>3.2308043957334744</v>
      </c>
      <c r="M15" s="6">
        <f t="shared" si="0"/>
        <v>4.0943445622221004</v>
      </c>
      <c r="N15" s="6">
        <f t="shared" si="0"/>
        <v>1.2550460745099365</v>
      </c>
      <c r="O15" s="6">
        <f t="shared" si="1"/>
        <v>0.51918399999999998</v>
      </c>
      <c r="P15" s="6">
        <f t="shared" si="2"/>
        <v>1.8920571905434189</v>
      </c>
      <c r="Q15" s="6">
        <f t="shared" si="2"/>
        <v>2.3577638541696255</v>
      </c>
      <c r="R15" s="6">
        <f t="shared" si="2"/>
        <v>1.5398305664820919</v>
      </c>
      <c r="S15" s="6">
        <f t="shared" si="2"/>
        <v>5.3459115777554977</v>
      </c>
      <c r="T15" s="12">
        <f t="shared" si="3"/>
        <v>0</v>
      </c>
      <c r="U15" s="6">
        <f t="shared" si="4"/>
        <v>1</v>
      </c>
      <c r="V15" s="11">
        <f t="shared" si="5"/>
        <v>0.5</v>
      </c>
      <c r="W15" s="11"/>
      <c r="X15">
        <f t="shared" si="6"/>
        <v>1</v>
      </c>
      <c r="Y15">
        <f t="shared" si="7"/>
        <v>-1</v>
      </c>
    </row>
    <row r="16" spans="1:25" x14ac:dyDescent="0.25">
      <c r="A16">
        <v>51</v>
      </c>
      <c r="B16">
        <v>19.132653061224492</v>
      </c>
      <c r="C16">
        <v>93</v>
      </c>
      <c r="D16">
        <v>4.3639999999999999</v>
      </c>
      <c r="E16">
        <v>1.0011015999999999</v>
      </c>
      <c r="F16">
        <v>11.0816</v>
      </c>
      <c r="G16">
        <v>5.8076199999999991</v>
      </c>
      <c r="H16">
        <v>5.5705499999999999</v>
      </c>
      <c r="I16">
        <v>90.6</v>
      </c>
      <c r="J16" s="6">
        <v>0</v>
      </c>
      <c r="K16" s="6">
        <f t="shared" si="0"/>
        <v>3.9318256327243257</v>
      </c>
      <c r="L16" s="6">
        <f t="shared" si="0"/>
        <v>2.9513964597339393</v>
      </c>
      <c r="M16" s="6">
        <f t="shared" si="0"/>
        <v>4.5325994931532563</v>
      </c>
      <c r="N16" s="6">
        <f t="shared" si="0"/>
        <v>1.4733890679708244</v>
      </c>
      <c r="O16" s="6">
        <f t="shared" si="1"/>
        <v>1.0011015999999999</v>
      </c>
      <c r="P16" s="6">
        <f t="shared" si="2"/>
        <v>2.4052860752259657</v>
      </c>
      <c r="Q16" s="6">
        <f t="shared" si="2"/>
        <v>1.7591708483848103</v>
      </c>
      <c r="R16" s="6">
        <f t="shared" si="2"/>
        <v>1.7174937923319016</v>
      </c>
      <c r="S16" s="6">
        <f t="shared" si="2"/>
        <v>4.5064542130489338</v>
      </c>
      <c r="T16" s="12">
        <f t="shared" si="3"/>
        <v>0</v>
      </c>
      <c r="U16" s="6">
        <f t="shared" si="4"/>
        <v>1</v>
      </c>
      <c r="V16" s="11">
        <f t="shared" si="5"/>
        <v>0.5</v>
      </c>
      <c r="W16" s="11"/>
      <c r="X16">
        <f t="shared" si="6"/>
        <v>1</v>
      </c>
      <c r="Y16">
        <f t="shared" si="7"/>
        <v>-1</v>
      </c>
    </row>
    <row r="17" spans="1:25" x14ac:dyDescent="0.25">
      <c r="A17">
        <v>62</v>
      </c>
      <c r="B17">
        <v>22.656249999999996</v>
      </c>
      <c r="C17">
        <v>92</v>
      </c>
      <c r="D17">
        <v>3.4820000000000002</v>
      </c>
      <c r="E17">
        <v>0.79018186666666679</v>
      </c>
      <c r="F17">
        <v>9.8647999999999989</v>
      </c>
      <c r="G17">
        <v>11.236235000000001</v>
      </c>
      <c r="H17">
        <v>10.69548</v>
      </c>
      <c r="I17">
        <v>703.97299999999996</v>
      </c>
      <c r="J17" s="6">
        <v>0</v>
      </c>
      <c r="K17" s="6">
        <f t="shared" si="0"/>
        <v>4.1271343850450917</v>
      </c>
      <c r="L17" s="6">
        <f t="shared" si="0"/>
        <v>3.1204357520549482</v>
      </c>
      <c r="M17" s="6">
        <f t="shared" si="0"/>
        <v>4.5217885770490405</v>
      </c>
      <c r="N17" s="6">
        <f t="shared" si="0"/>
        <v>1.2476068413459973</v>
      </c>
      <c r="O17" s="6">
        <f t="shared" si="1"/>
        <v>0.79018186666666679</v>
      </c>
      <c r="P17" s="6">
        <f t="shared" si="2"/>
        <v>2.2889728655741837</v>
      </c>
      <c r="Q17" s="6">
        <f t="shared" si="2"/>
        <v>2.4191438239396237</v>
      </c>
      <c r="R17" s="6">
        <f t="shared" si="2"/>
        <v>2.3698212223126705</v>
      </c>
      <c r="S17" s="6">
        <f t="shared" si="2"/>
        <v>6.556740003149848</v>
      </c>
      <c r="T17" s="12">
        <f t="shared" si="3"/>
        <v>0</v>
      </c>
      <c r="U17" s="6">
        <f t="shared" si="4"/>
        <v>1</v>
      </c>
      <c r="V17" s="11">
        <f t="shared" si="5"/>
        <v>0.5</v>
      </c>
      <c r="W17" s="11"/>
      <c r="X17">
        <f t="shared" si="6"/>
        <v>1</v>
      </c>
      <c r="Y17">
        <f t="shared" si="7"/>
        <v>-1</v>
      </c>
    </row>
    <row r="18" spans="1:25" x14ac:dyDescent="0.25">
      <c r="A18">
        <v>51</v>
      </c>
      <c r="B18">
        <v>22.892819979188342</v>
      </c>
      <c r="C18">
        <v>103</v>
      </c>
      <c r="D18">
        <v>2.74</v>
      </c>
      <c r="E18">
        <v>0.69614266666666669</v>
      </c>
      <c r="F18">
        <v>8.0162999999999993</v>
      </c>
      <c r="G18">
        <v>9.3497749999999993</v>
      </c>
      <c r="H18">
        <v>11.554919999999999</v>
      </c>
      <c r="I18">
        <v>359.23200000000003</v>
      </c>
      <c r="J18" s="6">
        <v>0</v>
      </c>
      <c r="K18" s="6">
        <f t="shared" si="0"/>
        <v>3.9318256327243257</v>
      </c>
      <c r="L18" s="6">
        <f t="shared" si="0"/>
        <v>3.1308233233701603</v>
      </c>
      <c r="M18" s="6">
        <f t="shared" si="0"/>
        <v>4.6347289882296359</v>
      </c>
      <c r="N18" s="6">
        <f t="shared" si="0"/>
        <v>1.0079579203999789</v>
      </c>
      <c r="O18" s="6">
        <f t="shared" si="1"/>
        <v>0.69614266666666669</v>
      </c>
      <c r="P18" s="6">
        <f t="shared" si="2"/>
        <v>2.0814769687919061</v>
      </c>
      <c r="Q18" s="6">
        <f t="shared" si="2"/>
        <v>2.2353522788399256</v>
      </c>
      <c r="R18" s="6">
        <f t="shared" si="2"/>
        <v>2.4471113202925978</v>
      </c>
      <c r="S18" s="6">
        <f t="shared" si="2"/>
        <v>5.8839684193197339</v>
      </c>
      <c r="T18" s="12">
        <f t="shared" si="3"/>
        <v>0</v>
      </c>
      <c r="U18" s="6">
        <f t="shared" si="4"/>
        <v>1</v>
      </c>
      <c r="V18" s="11">
        <f t="shared" si="5"/>
        <v>0.5</v>
      </c>
      <c r="W18" s="11"/>
      <c r="X18">
        <f t="shared" si="6"/>
        <v>1</v>
      </c>
      <c r="Y18">
        <f t="shared" si="7"/>
        <v>-1</v>
      </c>
    </row>
    <row r="19" spans="1:25" x14ac:dyDescent="0.25">
      <c r="A19">
        <v>59</v>
      </c>
      <c r="B19">
        <v>22.832879346258608</v>
      </c>
      <c r="C19">
        <v>98</v>
      </c>
      <c r="D19">
        <v>6.8620000000000001</v>
      </c>
      <c r="E19">
        <v>1.6587741333333332</v>
      </c>
      <c r="F19">
        <v>14.903700000000001</v>
      </c>
      <c r="G19">
        <v>4.230105</v>
      </c>
      <c r="H19">
        <v>8.2049000000000021</v>
      </c>
      <c r="I19">
        <v>355.31</v>
      </c>
      <c r="J19" s="6">
        <v>0</v>
      </c>
      <c r="K19" s="6">
        <f t="shared" si="0"/>
        <v>4.0775374439057197</v>
      </c>
      <c r="L19" s="6">
        <f t="shared" si="0"/>
        <v>3.1282015737567992</v>
      </c>
      <c r="M19" s="6">
        <f t="shared" si="0"/>
        <v>4.5849674786705723</v>
      </c>
      <c r="N19" s="6">
        <f t="shared" si="0"/>
        <v>1.925998944436258</v>
      </c>
      <c r="O19" s="6">
        <f t="shared" si="1"/>
        <v>1.6587741333333332</v>
      </c>
      <c r="P19" s="6">
        <f t="shared" si="2"/>
        <v>2.701609504272223</v>
      </c>
      <c r="Q19" s="6">
        <f t="shared" si="2"/>
        <v>1.4422268154451441</v>
      </c>
      <c r="R19" s="6">
        <f t="shared" si="2"/>
        <v>2.1047315367773511</v>
      </c>
      <c r="S19" s="6">
        <f t="shared" si="2"/>
        <v>5.8729906478602958</v>
      </c>
      <c r="T19" s="12">
        <f t="shared" si="3"/>
        <v>0</v>
      </c>
      <c r="U19" s="6">
        <f t="shared" si="4"/>
        <v>1</v>
      </c>
      <c r="V19" s="11">
        <f t="shared" si="5"/>
        <v>0.5</v>
      </c>
      <c r="W19" s="11"/>
      <c r="X19">
        <f t="shared" si="6"/>
        <v>1</v>
      </c>
      <c r="Y19">
        <f t="shared" si="7"/>
        <v>-1</v>
      </c>
    </row>
    <row r="20" spans="1:25" x14ac:dyDescent="0.25">
      <c r="A20">
        <v>54</v>
      </c>
      <c r="B20">
        <v>24.218749999999996</v>
      </c>
      <c r="C20">
        <v>86</v>
      </c>
      <c r="D20">
        <v>3.73</v>
      </c>
      <c r="E20">
        <v>0.79125733333333337</v>
      </c>
      <c r="F20">
        <v>8.6874000000000002</v>
      </c>
      <c r="G20">
        <v>3.7052300000000002</v>
      </c>
      <c r="H20">
        <v>10.34455</v>
      </c>
      <c r="I20">
        <v>635.04899999999998</v>
      </c>
      <c r="J20" s="6">
        <v>0</v>
      </c>
      <c r="K20" s="6">
        <f t="shared" si="0"/>
        <v>3.9889840465642745</v>
      </c>
      <c r="L20" s="6">
        <f t="shared" si="0"/>
        <v>3.1871271265536203</v>
      </c>
      <c r="M20" s="6">
        <f t="shared" si="0"/>
        <v>4.4543472962535073</v>
      </c>
      <c r="N20" s="6">
        <f t="shared" si="0"/>
        <v>1.3164082336557241</v>
      </c>
      <c r="O20" s="6">
        <f t="shared" si="1"/>
        <v>0.79125733333333337</v>
      </c>
      <c r="P20" s="6">
        <f t="shared" si="2"/>
        <v>2.1618737000332939</v>
      </c>
      <c r="Q20" s="6">
        <f t="shared" si="2"/>
        <v>1.3097453350938786</v>
      </c>
      <c r="R20" s="6">
        <f t="shared" si="2"/>
        <v>2.3364598109763732</v>
      </c>
      <c r="S20" s="6">
        <f t="shared" si="2"/>
        <v>6.4537021612699297</v>
      </c>
      <c r="T20" s="12">
        <f t="shared" si="3"/>
        <v>0</v>
      </c>
      <c r="U20" s="6">
        <f t="shared" si="4"/>
        <v>1</v>
      </c>
      <c r="V20" s="11">
        <f t="shared" si="5"/>
        <v>0.5</v>
      </c>
      <c r="W20" s="11"/>
      <c r="X20">
        <f t="shared" si="6"/>
        <v>1</v>
      </c>
      <c r="Y20">
        <f t="shared" si="7"/>
        <v>-1</v>
      </c>
    </row>
    <row r="21" spans="1:25" x14ac:dyDescent="0.25">
      <c r="A21">
        <v>44</v>
      </c>
      <c r="B21">
        <v>19.559999999999999</v>
      </c>
      <c r="C21">
        <v>114</v>
      </c>
      <c r="D21">
        <v>15.89</v>
      </c>
      <c r="E21">
        <v>4.4682680000000001</v>
      </c>
      <c r="F21">
        <v>13.08</v>
      </c>
      <c r="G21">
        <v>20.37</v>
      </c>
      <c r="H21">
        <v>4.62</v>
      </c>
      <c r="I21">
        <v>220.66</v>
      </c>
      <c r="J21" s="6">
        <v>0</v>
      </c>
      <c r="K21" s="6">
        <f t="shared" si="0"/>
        <v>3.784189633918261</v>
      </c>
      <c r="L21" s="6">
        <f t="shared" si="0"/>
        <v>2.9734866646066713</v>
      </c>
      <c r="M21" s="6">
        <f t="shared" si="0"/>
        <v>4.7361984483944957</v>
      </c>
      <c r="N21" s="6">
        <f t="shared" si="0"/>
        <v>2.7656899805486246</v>
      </c>
      <c r="O21" s="6">
        <f t="shared" si="1"/>
        <v>4.4682680000000001</v>
      </c>
      <c r="P21" s="6">
        <f t="shared" si="2"/>
        <v>2.5710843460290524</v>
      </c>
      <c r="Q21" s="6">
        <f t="shared" si="2"/>
        <v>3.0140632302387145</v>
      </c>
      <c r="R21" s="6">
        <f t="shared" si="2"/>
        <v>1.5303947050936475</v>
      </c>
      <c r="S21" s="6">
        <f t="shared" si="2"/>
        <v>5.3966230553321601</v>
      </c>
      <c r="T21" s="12">
        <f t="shared" si="3"/>
        <v>0</v>
      </c>
      <c r="U21" s="6">
        <f t="shared" si="4"/>
        <v>1</v>
      </c>
      <c r="V21" s="11">
        <f t="shared" si="5"/>
        <v>0.5</v>
      </c>
      <c r="W21" s="11"/>
      <c r="X21">
        <f t="shared" si="6"/>
        <v>1</v>
      </c>
      <c r="Y21">
        <f t="shared" si="7"/>
        <v>-1</v>
      </c>
    </row>
    <row r="22" spans="1:25" x14ac:dyDescent="0.25">
      <c r="A22">
        <v>44</v>
      </c>
      <c r="B22">
        <v>24.74</v>
      </c>
      <c r="C22">
        <v>106</v>
      </c>
      <c r="D22">
        <v>58.46</v>
      </c>
      <c r="E22">
        <v>15.285341333333333</v>
      </c>
      <c r="F22">
        <v>18.16</v>
      </c>
      <c r="G22">
        <v>16.100000000000001</v>
      </c>
      <c r="H22">
        <v>5.31</v>
      </c>
      <c r="I22">
        <v>244.75</v>
      </c>
      <c r="J22" s="6">
        <v>0</v>
      </c>
      <c r="K22" s="6">
        <f t="shared" si="0"/>
        <v>3.784189633918261</v>
      </c>
      <c r="L22" s="6">
        <f t="shared" si="0"/>
        <v>3.208421366964342</v>
      </c>
      <c r="M22" s="6">
        <f t="shared" si="0"/>
        <v>4.6634390941120669</v>
      </c>
      <c r="N22" s="6">
        <f t="shared" si="0"/>
        <v>4.0683427596830999</v>
      </c>
      <c r="O22" s="6">
        <f t="shared" si="1"/>
        <v>15.285341333333333</v>
      </c>
      <c r="P22" s="6">
        <f t="shared" si="2"/>
        <v>2.8992213731731473</v>
      </c>
      <c r="Q22" s="6">
        <f t="shared" si="2"/>
        <v>2.7788192719904172</v>
      </c>
      <c r="R22" s="6">
        <f t="shared" si="2"/>
        <v>1.6695918352538475</v>
      </c>
      <c r="S22" s="6">
        <f t="shared" si="2"/>
        <v>5.5002372814106195</v>
      </c>
      <c r="T22" s="12">
        <f t="shared" si="3"/>
        <v>0</v>
      </c>
      <c r="U22" s="6">
        <f t="shared" si="4"/>
        <v>1</v>
      </c>
      <c r="V22" s="11">
        <f t="shared" si="5"/>
        <v>0.5</v>
      </c>
      <c r="W22" s="11"/>
      <c r="X22">
        <f t="shared" si="6"/>
        <v>1</v>
      </c>
      <c r="Y22">
        <f t="shared" si="7"/>
        <v>-1</v>
      </c>
    </row>
    <row r="23" spans="1:25" x14ac:dyDescent="0.25">
      <c r="A23">
        <v>46</v>
      </c>
      <c r="B23">
        <v>22.21</v>
      </c>
      <c r="C23">
        <v>86</v>
      </c>
      <c r="D23">
        <v>36.94</v>
      </c>
      <c r="E23">
        <v>7.836205333333333</v>
      </c>
      <c r="F23">
        <v>10.16</v>
      </c>
      <c r="G23">
        <v>9.76</v>
      </c>
      <c r="H23">
        <v>5.68</v>
      </c>
      <c r="I23">
        <v>312</v>
      </c>
      <c r="J23" s="6">
        <v>0</v>
      </c>
      <c r="K23" s="6">
        <f t="shared" si="0"/>
        <v>3.8286413964890951</v>
      </c>
      <c r="L23" s="6">
        <f t="shared" si="0"/>
        <v>3.1005426379063361</v>
      </c>
      <c r="M23" s="6">
        <f t="shared" si="0"/>
        <v>4.4543472962535073</v>
      </c>
      <c r="N23" s="6">
        <f t="shared" si="0"/>
        <v>3.6092949747710938</v>
      </c>
      <c r="O23" s="6">
        <f t="shared" si="1"/>
        <v>7.836205333333333</v>
      </c>
      <c r="P23" s="6">
        <f t="shared" si="2"/>
        <v>2.318458442150336</v>
      </c>
      <c r="Q23" s="6">
        <f t="shared" si="2"/>
        <v>2.2782924004250011</v>
      </c>
      <c r="R23" s="6">
        <f t="shared" si="2"/>
        <v>1.7369512327330598</v>
      </c>
      <c r="S23" s="6">
        <f t="shared" si="2"/>
        <v>5.7430031878094825</v>
      </c>
      <c r="T23" s="12">
        <f t="shared" si="3"/>
        <v>0</v>
      </c>
      <c r="U23" s="6">
        <f t="shared" si="4"/>
        <v>1</v>
      </c>
      <c r="V23" s="11">
        <f t="shared" si="5"/>
        <v>0.5</v>
      </c>
      <c r="W23" s="11"/>
      <c r="X23">
        <f t="shared" si="6"/>
        <v>1</v>
      </c>
      <c r="Y23">
        <f t="shared" si="7"/>
        <v>-1</v>
      </c>
    </row>
    <row r="24" spans="1:25" x14ac:dyDescent="0.25">
      <c r="A24">
        <v>43</v>
      </c>
      <c r="B24">
        <v>26.562499999999996</v>
      </c>
      <c r="C24">
        <v>101</v>
      </c>
      <c r="D24">
        <v>10.555</v>
      </c>
      <c r="E24">
        <v>2.6296023333333332</v>
      </c>
      <c r="F24">
        <v>9.8000000000000007</v>
      </c>
      <c r="G24">
        <v>6.4202950000000003</v>
      </c>
      <c r="H24">
        <v>16.100000000000001</v>
      </c>
      <c r="I24">
        <v>806.72400000000005</v>
      </c>
      <c r="J24" s="6">
        <v>0</v>
      </c>
      <c r="K24" s="6">
        <f t="shared" si="0"/>
        <v>3.7612001156935624</v>
      </c>
      <c r="L24" s="6">
        <f t="shared" si="0"/>
        <v>3.2795004466846356</v>
      </c>
      <c r="M24" s="6">
        <f t="shared" si="0"/>
        <v>4.6151205168412597</v>
      </c>
      <c r="N24" s="6">
        <f t="shared" si="0"/>
        <v>2.3565996813002839</v>
      </c>
      <c r="O24" s="6">
        <f t="shared" si="1"/>
        <v>2.6296023333333332</v>
      </c>
      <c r="P24" s="6">
        <f t="shared" si="2"/>
        <v>2.2823823856765264</v>
      </c>
      <c r="Q24" s="6">
        <f t="shared" si="2"/>
        <v>1.8594640668019571</v>
      </c>
      <c r="R24" s="6">
        <f t="shared" si="2"/>
        <v>2.7788192719904172</v>
      </c>
      <c r="S24" s="6">
        <f t="shared" si="2"/>
        <v>6.6929816023371238</v>
      </c>
      <c r="T24" s="12">
        <f t="shared" si="3"/>
        <v>0</v>
      </c>
      <c r="U24" s="6">
        <f t="shared" si="4"/>
        <v>1</v>
      </c>
      <c r="V24" s="11">
        <f t="shared" si="5"/>
        <v>0.5</v>
      </c>
      <c r="W24" s="11"/>
      <c r="X24">
        <f t="shared" si="6"/>
        <v>1</v>
      </c>
      <c r="Y24">
        <f t="shared" si="7"/>
        <v>-1</v>
      </c>
    </row>
    <row r="25" spans="1:25" x14ac:dyDescent="0.25">
      <c r="A25">
        <v>81</v>
      </c>
      <c r="B25">
        <v>31.640368178829714</v>
      </c>
      <c r="C25">
        <v>100</v>
      </c>
      <c r="D25">
        <v>9.6690000000000005</v>
      </c>
      <c r="E25">
        <v>2.3850199999999999</v>
      </c>
      <c r="F25">
        <v>38.806599999999996</v>
      </c>
      <c r="G25">
        <v>10.636525000000001</v>
      </c>
      <c r="H25">
        <v>29.558300000000003</v>
      </c>
      <c r="I25">
        <v>426.17500000000001</v>
      </c>
      <c r="J25" s="6">
        <v>0</v>
      </c>
      <c r="K25" s="6">
        <f t="shared" si="0"/>
        <v>4.3944491546724391</v>
      </c>
      <c r="L25" s="6">
        <f t="shared" si="0"/>
        <v>3.4544337793307922</v>
      </c>
      <c r="M25" s="6">
        <f t="shared" si="0"/>
        <v>4.6051701859880918</v>
      </c>
      <c r="N25" s="6">
        <f t="shared" si="0"/>
        <v>2.2689248915014106</v>
      </c>
      <c r="O25" s="6">
        <f t="shared" si="1"/>
        <v>2.3850199999999999</v>
      </c>
      <c r="P25" s="6">
        <f t="shared" si="2"/>
        <v>3.6585903352561204</v>
      </c>
      <c r="Q25" s="6">
        <f t="shared" si="2"/>
        <v>2.3642938328244791</v>
      </c>
      <c r="R25" s="6">
        <f t="shared" si="2"/>
        <v>3.3863645842773793</v>
      </c>
      <c r="S25" s="6">
        <f t="shared" si="2"/>
        <v>6.0548500600369888</v>
      </c>
      <c r="T25" s="12">
        <f t="shared" si="3"/>
        <v>0</v>
      </c>
      <c r="U25" s="6">
        <f t="shared" si="4"/>
        <v>1</v>
      </c>
      <c r="V25" s="11">
        <f t="shared" si="5"/>
        <v>0.5</v>
      </c>
      <c r="W25" s="11"/>
      <c r="X25">
        <f t="shared" si="6"/>
        <v>1</v>
      </c>
      <c r="Y25">
        <f t="shared" si="7"/>
        <v>-1</v>
      </c>
    </row>
    <row r="26" spans="1:25" x14ac:dyDescent="0.25">
      <c r="A26">
        <v>48</v>
      </c>
      <c r="B26">
        <v>32.461911357340718</v>
      </c>
      <c r="C26">
        <v>99</v>
      </c>
      <c r="D26">
        <v>28.677</v>
      </c>
      <c r="E26">
        <v>7.0029234000000002</v>
      </c>
      <c r="F26">
        <v>46.076000000000001</v>
      </c>
      <c r="G26">
        <v>21.57</v>
      </c>
      <c r="H26">
        <v>10.157260000000001</v>
      </c>
      <c r="I26">
        <v>738.03399999999999</v>
      </c>
      <c r="J26" s="6">
        <v>0</v>
      </c>
      <c r="K26" s="6">
        <f t="shared" si="0"/>
        <v>3.8712010109078911</v>
      </c>
      <c r="L26" s="6">
        <f t="shared" si="0"/>
        <v>3.4800674438199404</v>
      </c>
      <c r="M26" s="6">
        <f t="shared" si="0"/>
        <v>4.5951198501345898</v>
      </c>
      <c r="N26" s="6">
        <f t="shared" si="0"/>
        <v>3.3560954077497351</v>
      </c>
      <c r="O26" s="6">
        <f t="shared" si="1"/>
        <v>7.0029234000000002</v>
      </c>
      <c r="P26" s="6">
        <f t="shared" si="2"/>
        <v>3.83029220706426</v>
      </c>
      <c r="Q26" s="6">
        <f t="shared" si="2"/>
        <v>3.0713034604010652</v>
      </c>
      <c r="R26" s="6">
        <f t="shared" si="2"/>
        <v>2.3181887207394163</v>
      </c>
      <c r="S26" s="6">
        <f t="shared" si="2"/>
        <v>6.6039898939999659</v>
      </c>
      <c r="T26" s="12">
        <f t="shared" si="3"/>
        <v>0</v>
      </c>
      <c r="U26" s="6">
        <f t="shared" si="4"/>
        <v>1</v>
      </c>
      <c r="V26" s="11">
        <f t="shared" si="5"/>
        <v>0.5</v>
      </c>
      <c r="W26" s="11"/>
      <c r="X26">
        <f t="shared" si="6"/>
        <v>1</v>
      </c>
      <c r="Y26">
        <f t="shared" si="7"/>
        <v>-1</v>
      </c>
    </row>
    <row r="27" spans="1:25" x14ac:dyDescent="0.25">
      <c r="A27">
        <v>85</v>
      </c>
      <c r="B27">
        <v>27.688778133776353</v>
      </c>
      <c r="C27">
        <v>196</v>
      </c>
      <c r="D27">
        <v>51.814</v>
      </c>
      <c r="E27">
        <v>25.050341866666667</v>
      </c>
      <c r="F27">
        <v>70.88239999999999</v>
      </c>
      <c r="G27">
        <v>7.9016849999999996</v>
      </c>
      <c r="H27">
        <v>55.215300000000006</v>
      </c>
      <c r="I27">
        <v>1078.3589999999999</v>
      </c>
      <c r="J27" s="6">
        <v>0</v>
      </c>
      <c r="K27" s="6">
        <f t="shared" si="0"/>
        <v>4.4426512564903167</v>
      </c>
      <c r="L27" s="6">
        <f t="shared" si="0"/>
        <v>3.3210272095850786</v>
      </c>
      <c r="M27" s="6">
        <f t="shared" si="0"/>
        <v>5.2781146592305168</v>
      </c>
      <c r="N27" s="6">
        <f t="shared" si="0"/>
        <v>3.9476603830192776</v>
      </c>
      <c r="O27" s="6">
        <f t="shared" si="1"/>
        <v>25.050341866666667</v>
      </c>
      <c r="P27" s="6">
        <f t="shared" si="2"/>
        <v>4.2610221657687335</v>
      </c>
      <c r="Q27" s="6">
        <f t="shared" si="2"/>
        <v>2.0670760278688953</v>
      </c>
      <c r="R27" s="6">
        <f t="shared" si="2"/>
        <v>4.0112400887905011</v>
      </c>
      <c r="S27" s="6">
        <f t="shared" si="2"/>
        <v>6.9831957201474575</v>
      </c>
      <c r="T27" s="12">
        <f t="shared" si="3"/>
        <v>0</v>
      </c>
      <c r="U27" s="6">
        <f t="shared" si="4"/>
        <v>1</v>
      </c>
      <c r="V27" s="11">
        <f t="shared" si="5"/>
        <v>0.5</v>
      </c>
      <c r="W27" s="11"/>
      <c r="X27">
        <f t="shared" si="6"/>
        <v>1</v>
      </c>
      <c r="Y27">
        <f t="shared" si="7"/>
        <v>-1</v>
      </c>
    </row>
    <row r="28" spans="1:25" x14ac:dyDescent="0.25">
      <c r="A28">
        <v>49</v>
      </c>
      <c r="B28">
        <v>32.461911357340718</v>
      </c>
      <c r="C28">
        <v>134</v>
      </c>
      <c r="D28">
        <v>24.887</v>
      </c>
      <c r="E28">
        <v>8.2259830666666662</v>
      </c>
      <c r="F28">
        <v>42.391400000000004</v>
      </c>
      <c r="G28">
        <v>10.793939999999999</v>
      </c>
      <c r="H28">
        <v>5.7679999999999998</v>
      </c>
      <c r="I28">
        <v>656.39300000000003</v>
      </c>
      <c r="J28" s="6">
        <v>0</v>
      </c>
      <c r="K28" s="6">
        <f t="shared" si="0"/>
        <v>3.8918202981106265</v>
      </c>
      <c r="L28" s="6">
        <f t="shared" si="0"/>
        <v>3.4800674438199404</v>
      </c>
      <c r="M28" s="6">
        <f t="shared" si="0"/>
        <v>4.8978397999509111</v>
      </c>
      <c r="N28" s="6">
        <f t="shared" si="0"/>
        <v>3.214345578781669</v>
      </c>
      <c r="O28" s="6">
        <f t="shared" si="1"/>
        <v>8.2259830666666662</v>
      </c>
      <c r="P28" s="6">
        <f t="shared" si="2"/>
        <v>3.7469455114764085</v>
      </c>
      <c r="Q28" s="6">
        <f t="shared" si="2"/>
        <v>2.3789848655373107</v>
      </c>
      <c r="R28" s="6">
        <f t="shared" si="2"/>
        <v>1.752325399982648</v>
      </c>
      <c r="S28" s="6">
        <f t="shared" si="2"/>
        <v>6.486759694929944</v>
      </c>
      <c r="T28" s="12">
        <f t="shared" si="3"/>
        <v>0</v>
      </c>
      <c r="U28" s="6">
        <f t="shared" si="4"/>
        <v>1</v>
      </c>
      <c r="V28" s="11">
        <f t="shared" si="5"/>
        <v>0.5</v>
      </c>
      <c r="W28" s="11"/>
      <c r="X28">
        <f t="shared" si="6"/>
        <v>1</v>
      </c>
      <c r="Y28">
        <f t="shared" si="7"/>
        <v>-1</v>
      </c>
    </row>
    <row r="29" spans="1:25" x14ac:dyDescent="0.25">
      <c r="A29">
        <v>40</v>
      </c>
      <c r="B29">
        <v>27.636054421768712</v>
      </c>
      <c r="C29">
        <v>103</v>
      </c>
      <c r="D29">
        <v>2.4319999999999999</v>
      </c>
      <c r="E29">
        <v>0.61789013333333331</v>
      </c>
      <c r="F29">
        <v>14.3224</v>
      </c>
      <c r="G29">
        <v>6.7838699999999994</v>
      </c>
      <c r="H29">
        <v>26.013600000000004</v>
      </c>
      <c r="I29">
        <v>293.12299999999999</v>
      </c>
      <c r="J29" s="6">
        <v>0</v>
      </c>
      <c r="K29" s="6">
        <f t="shared" si="0"/>
        <v>3.6888794541139363</v>
      </c>
      <c r="L29" s="6">
        <f t="shared" si="0"/>
        <v>3.3191212398592569</v>
      </c>
      <c r="M29" s="6">
        <f t="shared" si="0"/>
        <v>4.6347289882296359</v>
      </c>
      <c r="N29" s="6">
        <f t="shared" si="0"/>
        <v>0.88871396410392056</v>
      </c>
      <c r="O29" s="6">
        <f t="shared" si="1"/>
        <v>0.61789013333333331</v>
      </c>
      <c r="P29" s="6">
        <f t="shared" si="2"/>
        <v>2.6618247452549264</v>
      </c>
      <c r="Q29" s="6">
        <f t="shared" si="2"/>
        <v>1.9145477355701452</v>
      </c>
      <c r="R29" s="6">
        <f t="shared" si="2"/>
        <v>3.2586194781875131</v>
      </c>
      <c r="S29" s="6">
        <f t="shared" si="2"/>
        <v>5.6805923161495482</v>
      </c>
      <c r="T29" s="12">
        <f t="shared" si="3"/>
        <v>0</v>
      </c>
      <c r="U29" s="6">
        <f t="shared" si="4"/>
        <v>1</v>
      </c>
      <c r="V29" s="11">
        <f t="shared" si="5"/>
        <v>0.5</v>
      </c>
      <c r="W29" s="11"/>
      <c r="X29">
        <f t="shared" si="6"/>
        <v>1</v>
      </c>
      <c r="Y29">
        <f t="shared" si="7"/>
        <v>-1</v>
      </c>
    </row>
    <row r="30" spans="1:25" x14ac:dyDescent="0.25">
      <c r="A30">
        <v>74</v>
      </c>
      <c r="B30">
        <v>28.650137741046834</v>
      </c>
      <c r="C30">
        <v>88</v>
      </c>
      <c r="D30">
        <v>3.012</v>
      </c>
      <c r="E30">
        <v>0.65380480000000007</v>
      </c>
      <c r="F30">
        <v>31.1233</v>
      </c>
      <c r="G30">
        <v>7.6522199999999998</v>
      </c>
      <c r="H30">
        <v>18.355740000000001</v>
      </c>
      <c r="I30">
        <v>572.40099999999995</v>
      </c>
      <c r="J30" s="6">
        <v>0</v>
      </c>
      <c r="K30" s="6">
        <f t="shared" si="0"/>
        <v>4.3040650932041702</v>
      </c>
      <c r="L30" s="6">
        <f t="shared" si="0"/>
        <v>3.3551582508646134</v>
      </c>
      <c r="M30" s="6">
        <f t="shared" si="0"/>
        <v>4.4773368144782069</v>
      </c>
      <c r="N30" s="6">
        <f t="shared" si="0"/>
        <v>1.1026043099376472</v>
      </c>
      <c r="O30" s="6">
        <f t="shared" si="1"/>
        <v>0.65380480000000007</v>
      </c>
      <c r="P30" s="6">
        <f t="shared" si="2"/>
        <v>3.4379567348193332</v>
      </c>
      <c r="Q30" s="6">
        <f t="shared" si="2"/>
        <v>2.0349958018181384</v>
      </c>
      <c r="R30" s="6">
        <f t="shared" si="2"/>
        <v>2.9099423321263234</v>
      </c>
      <c r="S30" s="6">
        <f t="shared" si="2"/>
        <v>6.3498397947108183</v>
      </c>
      <c r="T30" s="12">
        <f t="shared" si="3"/>
        <v>0</v>
      </c>
      <c r="U30" s="6">
        <f t="shared" si="4"/>
        <v>1</v>
      </c>
      <c r="V30" s="11">
        <f t="shared" si="5"/>
        <v>0.5</v>
      </c>
      <c r="W30" s="11"/>
      <c r="X30">
        <f t="shared" si="6"/>
        <v>1</v>
      </c>
      <c r="Y30">
        <f t="shared" si="7"/>
        <v>-1</v>
      </c>
    </row>
    <row r="31" spans="1:25" x14ac:dyDescent="0.25">
      <c r="A31">
        <v>65</v>
      </c>
      <c r="B31">
        <v>30.915576694411413</v>
      </c>
      <c r="C31">
        <v>97</v>
      </c>
      <c r="D31">
        <v>10.491</v>
      </c>
      <c r="E31">
        <v>2.5101465999999997</v>
      </c>
      <c r="F31">
        <v>44.021699999999996</v>
      </c>
      <c r="G31">
        <v>3.7100900000000001</v>
      </c>
      <c r="H31">
        <v>20.468499999999999</v>
      </c>
      <c r="I31">
        <v>396.64800000000002</v>
      </c>
      <c r="J31" s="6">
        <v>0</v>
      </c>
      <c r="K31" s="6">
        <f t="shared" si="0"/>
        <v>4.1743872698956368</v>
      </c>
      <c r="L31" s="6">
        <f t="shared" si="0"/>
        <v>3.4312601570306711</v>
      </c>
      <c r="M31" s="6">
        <f t="shared" si="0"/>
        <v>4.5747109785033828</v>
      </c>
      <c r="N31" s="6">
        <f t="shared" si="0"/>
        <v>2.3505177467493485</v>
      </c>
      <c r="O31" s="6">
        <f t="shared" si="1"/>
        <v>2.5101465999999997</v>
      </c>
      <c r="P31" s="6">
        <f t="shared" si="2"/>
        <v>3.7846826941622607</v>
      </c>
      <c r="Q31" s="6">
        <f t="shared" si="2"/>
        <v>1.3110561350852126</v>
      </c>
      <c r="R31" s="6">
        <f t="shared" si="2"/>
        <v>3.0188871190204791</v>
      </c>
      <c r="S31" s="6">
        <f t="shared" si="2"/>
        <v>5.9830492375066351</v>
      </c>
      <c r="T31" s="12">
        <f t="shared" si="3"/>
        <v>0</v>
      </c>
      <c r="U31" s="6">
        <f t="shared" si="4"/>
        <v>1</v>
      </c>
      <c r="V31" s="11">
        <f t="shared" si="5"/>
        <v>0.5</v>
      </c>
      <c r="W31" s="11"/>
      <c r="X31">
        <f t="shared" si="6"/>
        <v>1</v>
      </c>
      <c r="Y31">
        <f t="shared" si="7"/>
        <v>-1</v>
      </c>
    </row>
    <row r="32" spans="1:25" x14ac:dyDescent="0.25">
      <c r="A32">
        <v>57</v>
      </c>
      <c r="B32">
        <v>34.838147771810135</v>
      </c>
      <c r="C32">
        <v>95</v>
      </c>
      <c r="D32">
        <v>12.548</v>
      </c>
      <c r="E32">
        <v>2.9404146666666664</v>
      </c>
      <c r="F32">
        <v>33.161200000000001</v>
      </c>
      <c r="G32">
        <v>2.3649499999999999</v>
      </c>
      <c r="H32">
        <v>9.9542000000000002</v>
      </c>
      <c r="I32">
        <v>655.83399999999995</v>
      </c>
      <c r="J32" s="6">
        <v>0</v>
      </c>
      <c r="K32" s="6">
        <f t="shared" si="0"/>
        <v>4.0430512678345503</v>
      </c>
      <c r="L32" s="6">
        <f t="shared" si="0"/>
        <v>3.5507129867309324</v>
      </c>
      <c r="M32" s="6">
        <f t="shared" si="0"/>
        <v>4.5538768916005408</v>
      </c>
      <c r="N32" s="6">
        <f t="shared" si="0"/>
        <v>2.5295612903284317</v>
      </c>
      <c r="O32" s="6">
        <f t="shared" si="1"/>
        <v>2.9404146666666664</v>
      </c>
      <c r="P32" s="6">
        <f t="shared" si="2"/>
        <v>3.5013805177908464</v>
      </c>
      <c r="Q32" s="6">
        <f t="shared" si="2"/>
        <v>0.86075688007135975</v>
      </c>
      <c r="R32" s="6">
        <f t="shared" si="2"/>
        <v>2.2979945726596682</v>
      </c>
      <c r="S32" s="6">
        <f t="shared" si="2"/>
        <v>6.4859077081413563</v>
      </c>
      <c r="T32" s="12">
        <f t="shared" si="3"/>
        <v>0</v>
      </c>
      <c r="U32" s="6">
        <f t="shared" si="4"/>
        <v>1</v>
      </c>
      <c r="V32" s="11">
        <f t="shared" si="5"/>
        <v>0.5</v>
      </c>
      <c r="W32" s="11"/>
      <c r="X32">
        <f t="shared" si="6"/>
        <v>1</v>
      </c>
      <c r="Y32">
        <f t="shared" si="7"/>
        <v>-1</v>
      </c>
    </row>
    <row r="33" spans="1:25" x14ac:dyDescent="0.25">
      <c r="A33">
        <v>73</v>
      </c>
      <c r="B33">
        <v>37.109374999999993</v>
      </c>
      <c r="C33">
        <v>134</v>
      </c>
      <c r="D33">
        <v>5.6360000000000001</v>
      </c>
      <c r="E33">
        <v>1.8628858666666668</v>
      </c>
      <c r="F33">
        <v>41.406400000000005</v>
      </c>
      <c r="G33">
        <v>3.3356650000000001</v>
      </c>
      <c r="H33">
        <v>6.8923500000000004</v>
      </c>
      <c r="I33">
        <v>788.90200000000004</v>
      </c>
      <c r="J33" s="6">
        <v>0</v>
      </c>
      <c r="K33" s="6">
        <f t="shared" si="0"/>
        <v>4.290459441148391</v>
      </c>
      <c r="L33" s="6">
        <f t="shared" si="0"/>
        <v>3.6138696331090694</v>
      </c>
      <c r="M33" s="6">
        <f t="shared" si="0"/>
        <v>4.8978397999509111</v>
      </c>
      <c r="N33" s="6">
        <f t="shared" si="0"/>
        <v>1.7291745940364338</v>
      </c>
      <c r="O33" s="6">
        <f t="shared" si="1"/>
        <v>1.8628858666666668</v>
      </c>
      <c r="P33" s="6">
        <f t="shared" si="2"/>
        <v>3.723435458255544</v>
      </c>
      <c r="Q33" s="6">
        <f t="shared" si="2"/>
        <v>1.2046720597898397</v>
      </c>
      <c r="R33" s="6">
        <f t="shared" si="2"/>
        <v>1.9304121008933655</v>
      </c>
      <c r="S33" s="6">
        <f t="shared" si="2"/>
        <v>6.6706421052733917</v>
      </c>
      <c r="T33" s="12">
        <f t="shared" si="3"/>
        <v>0</v>
      </c>
      <c r="U33" s="6">
        <f t="shared" si="4"/>
        <v>1</v>
      </c>
      <c r="V33" s="11">
        <f t="shared" si="5"/>
        <v>0.5</v>
      </c>
      <c r="W33" s="11"/>
      <c r="X33">
        <f t="shared" si="6"/>
        <v>1</v>
      </c>
      <c r="Y33">
        <f t="shared" si="7"/>
        <v>-1</v>
      </c>
    </row>
    <row r="34" spans="1:25" x14ac:dyDescent="0.25">
      <c r="A34">
        <v>68</v>
      </c>
      <c r="B34">
        <v>35.56</v>
      </c>
      <c r="C34">
        <v>131</v>
      </c>
      <c r="D34">
        <v>8.15</v>
      </c>
      <c r="E34">
        <v>2.6335366666666666</v>
      </c>
      <c r="F34">
        <v>17.87</v>
      </c>
      <c r="G34">
        <v>11.9</v>
      </c>
      <c r="H34">
        <v>4.1900000000000004</v>
      </c>
      <c r="I34">
        <v>198.4</v>
      </c>
      <c r="J34" s="6">
        <v>0</v>
      </c>
      <c r="K34" s="6">
        <f t="shared" si="0"/>
        <v>4.219507705176107</v>
      </c>
      <c r="L34" s="6">
        <f t="shared" si="0"/>
        <v>3.5712214106457041</v>
      </c>
      <c r="M34" s="6">
        <f t="shared" si="0"/>
        <v>4.8751973232011512</v>
      </c>
      <c r="N34" s="6">
        <f t="shared" si="0"/>
        <v>2.0980179272527715</v>
      </c>
      <c r="O34" s="6">
        <f t="shared" si="1"/>
        <v>2.6335366666666666</v>
      </c>
      <c r="P34" s="6">
        <f t="shared" si="2"/>
        <v>2.8831233291713367</v>
      </c>
      <c r="Q34" s="6">
        <f t="shared" si="2"/>
        <v>2.4765384001174837</v>
      </c>
      <c r="R34" s="6">
        <f t="shared" si="2"/>
        <v>1.4327007339340465</v>
      </c>
      <c r="S34" s="6">
        <f t="shared" si="2"/>
        <v>5.2902851948507728</v>
      </c>
      <c r="T34" s="12">
        <f t="shared" si="3"/>
        <v>0</v>
      </c>
      <c r="U34" s="6">
        <f t="shared" si="4"/>
        <v>1</v>
      </c>
      <c r="V34" s="11">
        <f t="shared" si="5"/>
        <v>0.5</v>
      </c>
      <c r="W34" s="11"/>
      <c r="X34">
        <f t="shared" si="6"/>
        <v>1</v>
      </c>
      <c r="Y34">
        <f t="shared" si="7"/>
        <v>-1</v>
      </c>
    </row>
    <row r="35" spans="1:25" x14ac:dyDescent="0.25">
      <c r="A35">
        <v>54</v>
      </c>
      <c r="B35">
        <v>36.049999999999997</v>
      </c>
      <c r="C35">
        <v>119</v>
      </c>
      <c r="D35">
        <v>11.91</v>
      </c>
      <c r="E35">
        <v>3.4959819999999997</v>
      </c>
      <c r="F35">
        <v>89.27</v>
      </c>
      <c r="G35">
        <v>8.01</v>
      </c>
      <c r="H35">
        <v>5.0599999999999996</v>
      </c>
      <c r="I35">
        <v>218.28</v>
      </c>
      <c r="J35" s="6">
        <v>0</v>
      </c>
      <c r="K35" s="6">
        <f t="shared" si="0"/>
        <v>3.9889840465642745</v>
      </c>
      <c r="L35" s="6">
        <f t="shared" si="0"/>
        <v>3.584906863730958</v>
      </c>
      <c r="M35" s="6">
        <f t="shared" si="0"/>
        <v>4.7791234931115296</v>
      </c>
      <c r="N35" s="6">
        <f t="shared" si="0"/>
        <v>2.4773783833672089</v>
      </c>
      <c r="O35" s="6">
        <f t="shared" si="1"/>
        <v>3.4959819999999997</v>
      </c>
      <c r="P35" s="6">
        <f t="shared" si="2"/>
        <v>4.4916654851912705</v>
      </c>
      <c r="Q35" s="6">
        <f t="shared" si="2"/>
        <v>2.0806907610802678</v>
      </c>
      <c r="R35" s="6">
        <f t="shared" si="2"/>
        <v>1.6213664832993742</v>
      </c>
      <c r="S35" s="6">
        <f t="shared" si="2"/>
        <v>5.3857786423180309</v>
      </c>
      <c r="T35" s="12">
        <f t="shared" si="3"/>
        <v>0</v>
      </c>
      <c r="U35" s="6">
        <f t="shared" si="4"/>
        <v>1</v>
      </c>
      <c r="V35" s="11">
        <f t="shared" si="5"/>
        <v>0.5</v>
      </c>
      <c r="W35" s="11"/>
      <c r="X35">
        <f t="shared" si="6"/>
        <v>1</v>
      </c>
      <c r="Y35">
        <f t="shared" si="7"/>
        <v>-1</v>
      </c>
    </row>
    <row r="36" spans="1:25" x14ac:dyDescent="0.25">
      <c r="A36">
        <v>72</v>
      </c>
      <c r="B36">
        <v>25.59</v>
      </c>
      <c r="C36">
        <v>82</v>
      </c>
      <c r="D36">
        <v>2.82</v>
      </c>
      <c r="E36">
        <v>0.57039200000000001</v>
      </c>
      <c r="F36">
        <v>24.96</v>
      </c>
      <c r="G36">
        <v>33.75</v>
      </c>
      <c r="H36">
        <v>3.27</v>
      </c>
      <c r="I36">
        <v>392.46</v>
      </c>
      <c r="J36" s="6">
        <v>0</v>
      </c>
      <c r="K36" s="6">
        <f t="shared" si="0"/>
        <v>4.2766661190160553</v>
      </c>
      <c r="L36" s="6">
        <f t="shared" si="0"/>
        <v>3.2422016501716975</v>
      </c>
      <c r="M36" s="6">
        <f t="shared" si="0"/>
        <v>4.4067192472642533</v>
      </c>
      <c r="N36" s="6">
        <f t="shared" si="0"/>
        <v>1.0367368849500223</v>
      </c>
      <c r="O36" s="6">
        <f t="shared" si="1"/>
        <v>0.57039200000000001</v>
      </c>
      <c r="P36" s="6">
        <f t="shared" si="2"/>
        <v>3.2172745435012269</v>
      </c>
      <c r="Q36" s="6">
        <f t="shared" si="2"/>
        <v>3.5189804173185388</v>
      </c>
      <c r="R36" s="6">
        <f t="shared" si="2"/>
        <v>1.1847899849091621</v>
      </c>
      <c r="S36" s="6">
        <f t="shared" si="2"/>
        <v>5.9724346212011765</v>
      </c>
      <c r="T36" s="12">
        <f t="shared" si="3"/>
        <v>0</v>
      </c>
      <c r="U36" s="6">
        <f t="shared" si="4"/>
        <v>1</v>
      </c>
      <c r="V36" s="11">
        <f t="shared" si="5"/>
        <v>0.5</v>
      </c>
      <c r="W36" s="11"/>
      <c r="X36">
        <f t="shared" si="6"/>
        <v>1</v>
      </c>
      <c r="Y36">
        <f t="shared" si="7"/>
        <v>-1</v>
      </c>
    </row>
    <row r="37" spans="1:25" x14ac:dyDescent="0.25">
      <c r="A37" s="6"/>
      <c r="B37" s="6"/>
      <c r="C37" s="6"/>
      <c r="D37" s="5"/>
      <c r="E37" s="5"/>
      <c r="F37" s="5"/>
      <c r="G37" s="5"/>
      <c r="H37" s="5"/>
      <c r="I37" s="6"/>
      <c r="J37" s="6">
        <v>0</v>
      </c>
      <c r="K37" s="6" t="e">
        <f t="shared" si="0"/>
        <v>#NUM!</v>
      </c>
      <c r="L37" s="6" t="e">
        <f t="shared" si="0"/>
        <v>#NUM!</v>
      </c>
      <c r="M37" s="6" t="e">
        <f t="shared" si="0"/>
        <v>#NUM!</v>
      </c>
      <c r="N37" s="6" t="e">
        <f t="shared" si="0"/>
        <v>#NUM!</v>
      </c>
      <c r="O37" s="6">
        <f t="shared" si="1"/>
        <v>0</v>
      </c>
      <c r="P37" s="6" t="e">
        <f t="shared" si="2"/>
        <v>#NUM!</v>
      </c>
      <c r="Q37" s="6" t="e">
        <f t="shared" si="2"/>
        <v>#NUM!</v>
      </c>
      <c r="R37" s="6" t="e">
        <f t="shared" si="2"/>
        <v>#NUM!</v>
      </c>
      <c r="S37" s="6" t="e">
        <f t="shared" si="2"/>
        <v>#NUM!</v>
      </c>
      <c r="T37" s="12" t="e">
        <f t="shared" si="3"/>
        <v>#NUM!</v>
      </c>
      <c r="U37" s="6" t="e">
        <f t="shared" si="4"/>
        <v>#NUM!</v>
      </c>
      <c r="V37" s="11" t="e">
        <f t="shared" si="5"/>
        <v>#NUM!</v>
      </c>
      <c r="W37" s="11"/>
      <c r="X37" t="e">
        <f t="shared" si="6"/>
        <v>#NUM!</v>
      </c>
      <c r="Y37" t="e">
        <f t="shared" si="7"/>
        <v>#NUM!</v>
      </c>
    </row>
    <row r="38" spans="1:25" x14ac:dyDescent="0.25">
      <c r="A38" s="6"/>
      <c r="B38" s="6"/>
      <c r="C38" s="6"/>
      <c r="D38" s="5"/>
      <c r="E38" s="5"/>
      <c r="F38" s="5"/>
      <c r="G38" s="5"/>
      <c r="H38" s="5"/>
      <c r="I38" s="6"/>
      <c r="J38" s="6">
        <v>0</v>
      </c>
      <c r="K38" s="6" t="e">
        <f t="shared" si="0"/>
        <v>#NUM!</v>
      </c>
      <c r="L38" s="6" t="e">
        <f t="shared" si="0"/>
        <v>#NUM!</v>
      </c>
      <c r="M38" s="6" t="e">
        <f t="shared" si="0"/>
        <v>#NUM!</v>
      </c>
      <c r="N38" s="6" t="e">
        <f t="shared" si="0"/>
        <v>#NUM!</v>
      </c>
      <c r="O38" s="6">
        <f t="shared" si="1"/>
        <v>0</v>
      </c>
      <c r="P38" s="6" t="e">
        <f t="shared" si="2"/>
        <v>#NUM!</v>
      </c>
      <c r="Q38" s="6" t="e">
        <f t="shared" si="2"/>
        <v>#NUM!</v>
      </c>
      <c r="R38" s="6" t="e">
        <f t="shared" si="2"/>
        <v>#NUM!</v>
      </c>
      <c r="S38" s="6" t="e">
        <f t="shared" si="2"/>
        <v>#NUM!</v>
      </c>
      <c r="T38" s="12" t="e">
        <f t="shared" si="3"/>
        <v>#NUM!</v>
      </c>
      <c r="U38" s="6" t="e">
        <f t="shared" si="4"/>
        <v>#NUM!</v>
      </c>
      <c r="V38" s="11" t="e">
        <f t="shared" si="5"/>
        <v>#NUM!</v>
      </c>
      <c r="W38" s="11"/>
      <c r="X38" t="e">
        <f t="shared" si="6"/>
        <v>#NUM!</v>
      </c>
      <c r="Y38" t="e">
        <f t="shared" si="7"/>
        <v>#NUM!</v>
      </c>
    </row>
    <row r="39" spans="1:25" x14ac:dyDescent="0.25">
      <c r="A39" s="6"/>
      <c r="B39" s="6"/>
      <c r="C39" s="6"/>
      <c r="D39" s="5"/>
      <c r="E39" s="5"/>
      <c r="F39" s="5"/>
      <c r="G39" s="5"/>
      <c r="H39" s="5"/>
      <c r="I39" s="6"/>
      <c r="J39" s="6">
        <v>0</v>
      </c>
      <c r="K39" s="6" t="e">
        <f t="shared" si="0"/>
        <v>#NUM!</v>
      </c>
      <c r="L39" s="6" t="e">
        <f t="shared" si="0"/>
        <v>#NUM!</v>
      </c>
      <c r="M39" s="6" t="e">
        <f t="shared" si="0"/>
        <v>#NUM!</v>
      </c>
      <c r="N39" s="6" t="e">
        <f t="shared" si="0"/>
        <v>#NUM!</v>
      </c>
      <c r="O39" s="6">
        <f t="shared" si="1"/>
        <v>0</v>
      </c>
      <c r="P39" s="6" t="e">
        <f t="shared" si="2"/>
        <v>#NUM!</v>
      </c>
      <c r="Q39" s="6" t="e">
        <f t="shared" si="2"/>
        <v>#NUM!</v>
      </c>
      <c r="R39" s="6" t="e">
        <f t="shared" si="2"/>
        <v>#NUM!</v>
      </c>
      <c r="S39" s="6" t="e">
        <f t="shared" si="2"/>
        <v>#NUM!</v>
      </c>
      <c r="T39" s="12" t="e">
        <f t="shared" si="3"/>
        <v>#NUM!</v>
      </c>
      <c r="U39" s="6" t="e">
        <f t="shared" si="4"/>
        <v>#NUM!</v>
      </c>
      <c r="V39" s="11" t="e">
        <f t="shared" si="5"/>
        <v>#NUM!</v>
      </c>
      <c r="W39" s="11"/>
      <c r="X39" t="e">
        <f t="shared" si="6"/>
        <v>#NUM!</v>
      </c>
      <c r="Y39" t="e">
        <f t="shared" si="7"/>
        <v>#NUM!</v>
      </c>
    </row>
    <row r="40" spans="1:25" x14ac:dyDescent="0.25">
      <c r="A40" s="6"/>
      <c r="B40" s="6"/>
      <c r="C40" s="6"/>
      <c r="D40" s="5"/>
      <c r="E40" s="5"/>
      <c r="F40" s="5"/>
      <c r="G40" s="5"/>
      <c r="H40" s="5"/>
      <c r="I40" s="6"/>
      <c r="J40" s="6">
        <v>1</v>
      </c>
      <c r="K40" s="6" t="e">
        <f t="shared" si="0"/>
        <v>#NUM!</v>
      </c>
      <c r="L40" s="6" t="e">
        <f t="shared" si="0"/>
        <v>#NUM!</v>
      </c>
      <c r="M40" s="6" t="e">
        <f t="shared" si="0"/>
        <v>#NUM!</v>
      </c>
      <c r="N40" s="6" t="e">
        <f t="shared" si="0"/>
        <v>#NUM!</v>
      </c>
      <c r="O40" s="6">
        <f t="shared" si="1"/>
        <v>0</v>
      </c>
      <c r="P40" s="6" t="e">
        <f t="shared" si="2"/>
        <v>#NUM!</v>
      </c>
      <c r="Q40" s="6" t="e">
        <f t="shared" si="2"/>
        <v>#NUM!</v>
      </c>
      <c r="R40" s="6" t="e">
        <f t="shared" si="2"/>
        <v>#NUM!</v>
      </c>
      <c r="S40" s="6" t="e">
        <f t="shared" si="2"/>
        <v>#NUM!</v>
      </c>
      <c r="T40" s="12" t="e">
        <f t="shared" si="3"/>
        <v>#NUM!</v>
      </c>
      <c r="U40" s="6" t="e">
        <f t="shared" si="4"/>
        <v>#NUM!</v>
      </c>
      <c r="V40" s="11" t="e">
        <f t="shared" si="5"/>
        <v>#NUM!</v>
      </c>
      <c r="W40" s="11"/>
      <c r="X40" t="e">
        <f t="shared" si="6"/>
        <v>#NUM!</v>
      </c>
      <c r="Y40" t="e">
        <f t="shared" si="7"/>
        <v>#NUM!</v>
      </c>
    </row>
    <row r="41" spans="1:25" x14ac:dyDescent="0.25">
      <c r="A41" s="6"/>
      <c r="B41" s="6"/>
      <c r="C41" s="6"/>
      <c r="D41" s="5"/>
      <c r="E41" s="5"/>
      <c r="F41" s="5"/>
      <c r="G41" s="5"/>
      <c r="H41" s="5"/>
      <c r="I41" s="6"/>
      <c r="J41" s="6">
        <v>1</v>
      </c>
      <c r="K41" s="6" t="e">
        <f t="shared" si="0"/>
        <v>#NUM!</v>
      </c>
      <c r="L41" s="6" t="e">
        <f t="shared" si="0"/>
        <v>#NUM!</v>
      </c>
      <c r="M41" s="6" t="e">
        <f t="shared" si="0"/>
        <v>#NUM!</v>
      </c>
      <c r="N41" s="6" t="e">
        <f t="shared" si="0"/>
        <v>#NUM!</v>
      </c>
      <c r="O41" s="6">
        <f t="shared" si="1"/>
        <v>0</v>
      </c>
      <c r="P41" s="6" t="e">
        <f t="shared" si="2"/>
        <v>#NUM!</v>
      </c>
      <c r="Q41" s="6" t="e">
        <f t="shared" si="2"/>
        <v>#NUM!</v>
      </c>
      <c r="R41" s="6" t="e">
        <f t="shared" si="2"/>
        <v>#NUM!</v>
      </c>
      <c r="S41" s="6" t="e">
        <f t="shared" si="2"/>
        <v>#NUM!</v>
      </c>
      <c r="T41" s="12" t="e">
        <f t="shared" si="3"/>
        <v>#NUM!</v>
      </c>
      <c r="U41" s="6" t="e">
        <f t="shared" si="4"/>
        <v>#NUM!</v>
      </c>
      <c r="V41" s="11" t="e">
        <f t="shared" si="5"/>
        <v>#NUM!</v>
      </c>
      <c r="W41" s="11"/>
      <c r="X41" t="e">
        <f t="shared" si="6"/>
        <v>#NUM!</v>
      </c>
      <c r="Y41" t="e">
        <f t="shared" si="7"/>
        <v>#NUM!</v>
      </c>
    </row>
    <row r="42" spans="1:25" x14ac:dyDescent="0.25">
      <c r="A42" s="6"/>
      <c r="B42" s="6"/>
      <c r="C42" s="6"/>
      <c r="D42" s="5"/>
      <c r="E42" s="5"/>
      <c r="F42" s="5"/>
      <c r="G42" s="5"/>
      <c r="H42" s="5"/>
      <c r="I42" s="6"/>
      <c r="J42" s="6">
        <v>1</v>
      </c>
      <c r="K42" s="6" t="e">
        <f t="shared" si="0"/>
        <v>#NUM!</v>
      </c>
      <c r="L42" s="6" t="e">
        <f t="shared" si="0"/>
        <v>#NUM!</v>
      </c>
      <c r="M42" s="6" t="e">
        <f t="shared" si="0"/>
        <v>#NUM!</v>
      </c>
      <c r="N42" s="6" t="e">
        <f t="shared" si="0"/>
        <v>#NUM!</v>
      </c>
      <c r="O42" s="6">
        <f t="shared" si="1"/>
        <v>0</v>
      </c>
      <c r="P42" s="6" t="e">
        <f t="shared" si="2"/>
        <v>#NUM!</v>
      </c>
      <c r="Q42" s="6" t="e">
        <f t="shared" si="2"/>
        <v>#NUM!</v>
      </c>
      <c r="R42" s="6" t="e">
        <f t="shared" si="2"/>
        <v>#NUM!</v>
      </c>
      <c r="S42" s="6" t="e">
        <f t="shared" si="2"/>
        <v>#NUM!</v>
      </c>
      <c r="T42" s="12" t="e">
        <f t="shared" si="3"/>
        <v>#NUM!</v>
      </c>
      <c r="U42" s="6" t="e">
        <f t="shared" si="4"/>
        <v>#NUM!</v>
      </c>
      <c r="V42" s="11" t="e">
        <f t="shared" si="5"/>
        <v>#NUM!</v>
      </c>
      <c r="W42" s="11"/>
      <c r="X42" t="e">
        <f t="shared" si="6"/>
        <v>#NUM!</v>
      </c>
      <c r="Y42" t="e">
        <f t="shared" si="7"/>
        <v>#NUM!</v>
      </c>
    </row>
    <row r="43" spans="1:25" x14ac:dyDescent="0.25">
      <c r="A43" s="6"/>
      <c r="B43" s="6"/>
      <c r="C43" s="6"/>
      <c r="D43" s="5"/>
      <c r="E43" s="5"/>
      <c r="F43" s="5"/>
      <c r="G43" s="5"/>
      <c r="H43" s="5"/>
      <c r="I43" s="6"/>
      <c r="J43" s="6">
        <v>1</v>
      </c>
      <c r="K43" s="6" t="e">
        <f t="shared" si="0"/>
        <v>#NUM!</v>
      </c>
      <c r="L43" s="6" t="e">
        <f t="shared" si="0"/>
        <v>#NUM!</v>
      </c>
      <c r="M43" s="6" t="e">
        <f t="shared" si="0"/>
        <v>#NUM!</v>
      </c>
      <c r="N43" s="6" t="e">
        <f t="shared" si="0"/>
        <v>#NUM!</v>
      </c>
      <c r="O43" s="6">
        <f t="shared" si="1"/>
        <v>0</v>
      </c>
      <c r="P43" s="6" t="e">
        <f t="shared" si="2"/>
        <v>#NUM!</v>
      </c>
      <c r="Q43" s="6" t="e">
        <f t="shared" si="2"/>
        <v>#NUM!</v>
      </c>
      <c r="R43" s="6" t="e">
        <f t="shared" si="2"/>
        <v>#NUM!</v>
      </c>
      <c r="S43" s="6" t="e">
        <f t="shared" si="2"/>
        <v>#NUM!</v>
      </c>
      <c r="T43" s="12" t="e">
        <f t="shared" si="3"/>
        <v>#NUM!</v>
      </c>
      <c r="U43" s="6" t="e">
        <f t="shared" si="4"/>
        <v>#NUM!</v>
      </c>
      <c r="V43" s="11" t="e">
        <f t="shared" si="5"/>
        <v>#NUM!</v>
      </c>
      <c r="W43" s="11"/>
      <c r="X43" t="e">
        <f t="shared" si="6"/>
        <v>#NUM!</v>
      </c>
      <c r="Y43" t="e">
        <f t="shared" si="7"/>
        <v>#NUM!</v>
      </c>
    </row>
    <row r="44" spans="1:25" x14ac:dyDescent="0.25">
      <c r="A44" s="6"/>
      <c r="B44" s="6"/>
      <c r="C44" s="6"/>
      <c r="D44" s="5"/>
      <c r="E44" s="5"/>
      <c r="F44" s="5"/>
      <c r="G44" s="5"/>
      <c r="H44" s="5"/>
      <c r="I44" s="6"/>
      <c r="J44" s="6">
        <v>1</v>
      </c>
      <c r="K44" s="6" t="e">
        <f t="shared" si="0"/>
        <v>#NUM!</v>
      </c>
      <c r="L44" s="6" t="e">
        <f t="shared" si="0"/>
        <v>#NUM!</v>
      </c>
      <c r="M44" s="6" t="e">
        <f t="shared" si="0"/>
        <v>#NUM!</v>
      </c>
      <c r="N44" s="6" t="e">
        <f t="shared" si="0"/>
        <v>#NUM!</v>
      </c>
      <c r="O44" s="6">
        <f t="shared" si="1"/>
        <v>0</v>
      </c>
      <c r="P44" s="6" t="e">
        <f t="shared" si="2"/>
        <v>#NUM!</v>
      </c>
      <c r="Q44" s="6" t="e">
        <f t="shared" si="2"/>
        <v>#NUM!</v>
      </c>
      <c r="R44" s="6" t="e">
        <f t="shared" si="2"/>
        <v>#NUM!</v>
      </c>
      <c r="S44" s="6" t="e">
        <f t="shared" si="2"/>
        <v>#NUM!</v>
      </c>
      <c r="T44" s="12" t="e">
        <f t="shared" si="3"/>
        <v>#NUM!</v>
      </c>
      <c r="U44" s="6" t="e">
        <f t="shared" si="4"/>
        <v>#NUM!</v>
      </c>
      <c r="V44" s="11" t="e">
        <f t="shared" si="5"/>
        <v>#NUM!</v>
      </c>
      <c r="W44" s="11"/>
      <c r="X44" t="e">
        <f t="shared" si="6"/>
        <v>#NUM!</v>
      </c>
      <c r="Y44" t="e">
        <f t="shared" si="7"/>
        <v>#NUM!</v>
      </c>
    </row>
    <row r="45" spans="1:25" x14ac:dyDescent="0.25">
      <c r="A45" s="6"/>
      <c r="B45" s="6"/>
      <c r="C45" s="6"/>
      <c r="D45" s="5"/>
      <c r="E45" s="5"/>
      <c r="F45" s="5"/>
      <c r="G45" s="5"/>
      <c r="H45" s="5"/>
      <c r="I45" s="6"/>
      <c r="J45" s="6">
        <v>1</v>
      </c>
      <c r="K45" s="6" t="e">
        <f t="shared" si="0"/>
        <v>#NUM!</v>
      </c>
      <c r="L45" s="6" t="e">
        <f t="shared" si="0"/>
        <v>#NUM!</v>
      </c>
      <c r="M45" s="6" t="e">
        <f t="shared" si="0"/>
        <v>#NUM!</v>
      </c>
      <c r="N45" s="6" t="e">
        <f t="shared" si="0"/>
        <v>#NUM!</v>
      </c>
      <c r="O45" s="6">
        <f t="shared" si="1"/>
        <v>0</v>
      </c>
      <c r="P45" s="6" t="e">
        <f t="shared" si="2"/>
        <v>#NUM!</v>
      </c>
      <c r="Q45" s="6" t="e">
        <f t="shared" si="2"/>
        <v>#NUM!</v>
      </c>
      <c r="R45" s="6" t="e">
        <f t="shared" si="2"/>
        <v>#NUM!</v>
      </c>
      <c r="S45" s="6" t="e">
        <f t="shared" si="2"/>
        <v>#NUM!</v>
      </c>
      <c r="T45" s="12" t="e">
        <f t="shared" si="3"/>
        <v>#NUM!</v>
      </c>
      <c r="U45" s="6" t="e">
        <f t="shared" si="4"/>
        <v>#NUM!</v>
      </c>
      <c r="V45" s="11" t="e">
        <f t="shared" si="5"/>
        <v>#NUM!</v>
      </c>
      <c r="W45" s="11"/>
      <c r="X45" t="e">
        <f t="shared" si="6"/>
        <v>#NUM!</v>
      </c>
      <c r="Y45" t="e">
        <f t="shared" si="7"/>
        <v>#NUM!</v>
      </c>
    </row>
    <row r="46" spans="1:25" x14ac:dyDescent="0.25">
      <c r="A46" s="6"/>
      <c r="B46" s="6"/>
      <c r="C46" s="6"/>
      <c r="D46" s="5"/>
      <c r="E46" s="5"/>
      <c r="F46" s="5"/>
      <c r="G46" s="5"/>
      <c r="H46" s="5"/>
      <c r="I46" s="6"/>
      <c r="J46" s="6">
        <v>1</v>
      </c>
      <c r="K46" s="6" t="e">
        <f t="shared" si="0"/>
        <v>#NUM!</v>
      </c>
      <c r="L46" s="6" t="e">
        <f t="shared" si="0"/>
        <v>#NUM!</v>
      </c>
      <c r="M46" s="6" t="e">
        <f t="shared" si="0"/>
        <v>#NUM!</v>
      </c>
      <c r="N46" s="6" t="e">
        <f t="shared" si="0"/>
        <v>#NUM!</v>
      </c>
      <c r="O46" s="6">
        <f t="shared" si="1"/>
        <v>0</v>
      </c>
      <c r="P46" s="6" t="e">
        <f t="shared" si="2"/>
        <v>#NUM!</v>
      </c>
      <c r="Q46" s="6" t="e">
        <f t="shared" si="2"/>
        <v>#NUM!</v>
      </c>
      <c r="R46" s="6" t="e">
        <f t="shared" si="2"/>
        <v>#NUM!</v>
      </c>
      <c r="S46" s="6" t="e">
        <f t="shared" si="2"/>
        <v>#NUM!</v>
      </c>
      <c r="T46" s="12" t="e">
        <f t="shared" si="3"/>
        <v>#NUM!</v>
      </c>
      <c r="U46" s="6" t="e">
        <f t="shared" si="4"/>
        <v>#NUM!</v>
      </c>
      <c r="V46" s="11" t="e">
        <f t="shared" si="5"/>
        <v>#NUM!</v>
      </c>
      <c r="W46" s="11"/>
      <c r="X46" t="e">
        <f t="shared" si="6"/>
        <v>#NUM!</v>
      </c>
      <c r="Y46" t="e">
        <f t="shared" si="7"/>
        <v>#NUM!</v>
      </c>
    </row>
    <row r="47" spans="1:25" x14ac:dyDescent="0.25">
      <c r="A47" s="6"/>
      <c r="B47" s="6"/>
      <c r="C47" s="6"/>
      <c r="D47" s="5"/>
      <c r="E47" s="5"/>
      <c r="F47" s="5"/>
      <c r="G47" s="5"/>
      <c r="H47" s="5"/>
      <c r="I47" s="6"/>
      <c r="J47" s="6">
        <v>1</v>
      </c>
      <c r="K47" s="6" t="e">
        <f t="shared" si="0"/>
        <v>#NUM!</v>
      </c>
      <c r="L47" s="6" t="e">
        <f t="shared" si="0"/>
        <v>#NUM!</v>
      </c>
      <c r="M47" s="6" t="e">
        <f t="shared" si="0"/>
        <v>#NUM!</v>
      </c>
      <c r="N47" s="6" t="e">
        <f t="shared" si="0"/>
        <v>#NUM!</v>
      </c>
      <c r="O47" s="6">
        <f t="shared" si="1"/>
        <v>0</v>
      </c>
      <c r="P47" s="6" t="e">
        <f t="shared" si="2"/>
        <v>#NUM!</v>
      </c>
      <c r="Q47" s="6" t="e">
        <f t="shared" si="2"/>
        <v>#NUM!</v>
      </c>
      <c r="R47" s="6" t="e">
        <f t="shared" si="2"/>
        <v>#NUM!</v>
      </c>
      <c r="S47" s="6" t="e">
        <f t="shared" si="2"/>
        <v>#NUM!</v>
      </c>
      <c r="T47" s="12" t="e">
        <f t="shared" si="3"/>
        <v>#NUM!</v>
      </c>
      <c r="U47" s="6" t="e">
        <f t="shared" si="4"/>
        <v>#NUM!</v>
      </c>
      <c r="V47" s="11" t="e">
        <f t="shared" si="5"/>
        <v>#NUM!</v>
      </c>
      <c r="W47" s="11"/>
      <c r="X47" t="e">
        <f t="shared" si="6"/>
        <v>#NUM!</v>
      </c>
      <c r="Y47" t="e">
        <f t="shared" si="7"/>
        <v>#NUM!</v>
      </c>
    </row>
    <row r="48" spans="1:25" x14ac:dyDescent="0.25">
      <c r="A48" s="6"/>
      <c r="B48" s="6"/>
      <c r="C48" s="6"/>
      <c r="D48" s="5"/>
      <c r="E48" s="5"/>
      <c r="F48" s="5"/>
      <c r="G48" s="5"/>
      <c r="H48" s="5"/>
      <c r="I48" s="6"/>
      <c r="J48" s="6">
        <v>1</v>
      </c>
      <c r="K48" s="6" t="e">
        <f t="shared" si="0"/>
        <v>#NUM!</v>
      </c>
      <c r="L48" s="6" t="e">
        <f t="shared" si="0"/>
        <v>#NUM!</v>
      </c>
      <c r="M48" s="6" t="e">
        <f t="shared" si="0"/>
        <v>#NUM!</v>
      </c>
      <c r="N48" s="6" t="e">
        <f t="shared" si="0"/>
        <v>#NUM!</v>
      </c>
      <c r="O48" s="6">
        <f t="shared" si="1"/>
        <v>0</v>
      </c>
      <c r="P48" s="6" t="e">
        <f t="shared" si="2"/>
        <v>#NUM!</v>
      </c>
      <c r="Q48" s="6" t="e">
        <f t="shared" si="2"/>
        <v>#NUM!</v>
      </c>
      <c r="R48" s="6" t="e">
        <f t="shared" si="2"/>
        <v>#NUM!</v>
      </c>
      <c r="S48" s="6" t="e">
        <f t="shared" si="2"/>
        <v>#NUM!</v>
      </c>
      <c r="T48" s="12" t="e">
        <f t="shared" si="3"/>
        <v>#NUM!</v>
      </c>
      <c r="U48" s="6" t="e">
        <f t="shared" si="4"/>
        <v>#NUM!</v>
      </c>
      <c r="V48" s="11" t="e">
        <f t="shared" si="5"/>
        <v>#NUM!</v>
      </c>
      <c r="W48" s="11"/>
      <c r="X48" t="e">
        <f t="shared" si="6"/>
        <v>#NUM!</v>
      </c>
      <c r="Y48" t="e">
        <f t="shared" si="7"/>
        <v>#NUM!</v>
      </c>
    </row>
    <row r="49" spans="1:25" x14ac:dyDescent="0.25">
      <c r="A49" s="6"/>
      <c r="B49" s="6"/>
      <c r="C49" s="6"/>
      <c r="D49" s="5"/>
      <c r="E49" s="5"/>
      <c r="F49" s="5"/>
      <c r="G49" s="5"/>
      <c r="H49" s="5"/>
      <c r="I49" s="6"/>
      <c r="J49" s="6">
        <v>1</v>
      </c>
      <c r="K49" s="6" t="e">
        <f t="shared" si="0"/>
        <v>#NUM!</v>
      </c>
      <c r="L49" s="6" t="e">
        <f t="shared" si="0"/>
        <v>#NUM!</v>
      </c>
      <c r="M49" s="6" t="e">
        <f t="shared" si="0"/>
        <v>#NUM!</v>
      </c>
      <c r="N49" s="6" t="e">
        <f t="shared" si="0"/>
        <v>#NUM!</v>
      </c>
      <c r="O49" s="6">
        <f t="shared" si="1"/>
        <v>0</v>
      </c>
      <c r="P49" s="6" t="e">
        <f t="shared" si="2"/>
        <v>#NUM!</v>
      </c>
      <c r="Q49" s="6" t="e">
        <f t="shared" si="2"/>
        <v>#NUM!</v>
      </c>
      <c r="R49" s="6" t="e">
        <f t="shared" si="2"/>
        <v>#NUM!</v>
      </c>
      <c r="S49" s="6" t="e">
        <f t="shared" si="2"/>
        <v>#NUM!</v>
      </c>
      <c r="T49" s="12" t="e">
        <f t="shared" si="3"/>
        <v>#NUM!</v>
      </c>
      <c r="U49" s="6" t="e">
        <f t="shared" si="4"/>
        <v>#NUM!</v>
      </c>
      <c r="V49" s="11" t="e">
        <f t="shared" si="5"/>
        <v>#NUM!</v>
      </c>
      <c r="W49" s="11"/>
      <c r="X49" t="e">
        <f t="shared" si="6"/>
        <v>#NUM!</v>
      </c>
      <c r="Y49" t="e">
        <f t="shared" si="7"/>
        <v>#NUM!</v>
      </c>
    </row>
    <row r="50" spans="1:25" x14ac:dyDescent="0.25">
      <c r="A50" s="6"/>
      <c r="B50" s="6"/>
      <c r="C50" s="6"/>
      <c r="D50" s="5"/>
      <c r="E50" s="5"/>
      <c r="F50" s="5"/>
      <c r="G50" s="5"/>
      <c r="H50" s="5"/>
      <c r="I50" s="6"/>
      <c r="J50" s="6">
        <v>1</v>
      </c>
      <c r="K50" s="6" t="e">
        <f t="shared" si="0"/>
        <v>#NUM!</v>
      </c>
      <c r="L50" s="6" t="e">
        <f t="shared" si="0"/>
        <v>#NUM!</v>
      </c>
      <c r="M50" s="6" t="e">
        <f t="shared" si="0"/>
        <v>#NUM!</v>
      </c>
      <c r="N50" s="6" t="e">
        <f t="shared" si="0"/>
        <v>#NUM!</v>
      </c>
      <c r="O50" s="6">
        <f t="shared" si="1"/>
        <v>0</v>
      </c>
      <c r="P50" s="6" t="e">
        <f t="shared" si="2"/>
        <v>#NUM!</v>
      </c>
      <c r="Q50" s="6" t="e">
        <f t="shared" si="2"/>
        <v>#NUM!</v>
      </c>
      <c r="R50" s="6" t="e">
        <f t="shared" si="2"/>
        <v>#NUM!</v>
      </c>
      <c r="S50" s="6" t="e">
        <f t="shared" si="2"/>
        <v>#NUM!</v>
      </c>
      <c r="T50" s="12" t="e">
        <f t="shared" si="3"/>
        <v>#NUM!</v>
      </c>
      <c r="U50" s="6" t="e">
        <f t="shared" si="4"/>
        <v>#NUM!</v>
      </c>
      <c r="V50" s="11" t="e">
        <f t="shared" si="5"/>
        <v>#NUM!</v>
      </c>
      <c r="W50" s="11"/>
      <c r="X50" t="e">
        <f t="shared" si="6"/>
        <v>#NUM!</v>
      </c>
      <c r="Y50" t="e">
        <f t="shared" si="7"/>
        <v>#NUM!</v>
      </c>
    </row>
    <row r="51" spans="1:25" x14ac:dyDescent="0.25">
      <c r="A51" s="6"/>
      <c r="B51" s="6"/>
      <c r="C51" s="6"/>
      <c r="D51" s="5"/>
      <c r="E51" s="5"/>
      <c r="F51" s="5"/>
      <c r="G51" s="5"/>
      <c r="H51" s="5"/>
      <c r="I51" s="6"/>
      <c r="J51" s="6">
        <v>1</v>
      </c>
      <c r="K51" s="6" t="e">
        <f t="shared" si="0"/>
        <v>#NUM!</v>
      </c>
      <c r="L51" s="6" t="e">
        <f t="shared" si="0"/>
        <v>#NUM!</v>
      </c>
      <c r="M51" s="6" t="e">
        <f t="shared" si="0"/>
        <v>#NUM!</v>
      </c>
      <c r="N51" s="6" t="e">
        <f t="shared" si="0"/>
        <v>#NUM!</v>
      </c>
      <c r="O51" s="6">
        <f t="shared" si="1"/>
        <v>0</v>
      </c>
      <c r="P51" s="6" t="e">
        <f t="shared" si="2"/>
        <v>#NUM!</v>
      </c>
      <c r="Q51" s="6" t="e">
        <f t="shared" si="2"/>
        <v>#NUM!</v>
      </c>
      <c r="R51" s="6" t="e">
        <f t="shared" si="2"/>
        <v>#NUM!</v>
      </c>
      <c r="S51" s="6" t="e">
        <f t="shared" si="2"/>
        <v>#NUM!</v>
      </c>
      <c r="T51" s="12" t="e">
        <f t="shared" si="3"/>
        <v>#NUM!</v>
      </c>
      <c r="U51" s="6" t="e">
        <f t="shared" si="4"/>
        <v>#NUM!</v>
      </c>
      <c r="V51" s="11" t="e">
        <f t="shared" si="5"/>
        <v>#NUM!</v>
      </c>
      <c r="W51" s="11"/>
      <c r="X51" t="e">
        <f t="shared" si="6"/>
        <v>#NUM!</v>
      </c>
      <c r="Y51" t="e">
        <f t="shared" si="7"/>
        <v>#NUM!</v>
      </c>
    </row>
    <row r="52" spans="1:25" x14ac:dyDescent="0.25">
      <c r="A52" s="6"/>
      <c r="B52" s="6"/>
      <c r="C52" s="6"/>
      <c r="D52" s="5"/>
      <c r="E52" s="5"/>
      <c r="F52" s="5"/>
      <c r="G52" s="5"/>
      <c r="H52" s="5"/>
      <c r="I52" s="6"/>
      <c r="J52" s="6">
        <v>1</v>
      </c>
      <c r="K52" s="6" t="e">
        <f t="shared" si="0"/>
        <v>#NUM!</v>
      </c>
      <c r="L52" s="6" t="e">
        <f t="shared" si="0"/>
        <v>#NUM!</v>
      </c>
      <c r="M52" s="6" t="e">
        <f t="shared" si="0"/>
        <v>#NUM!</v>
      </c>
      <c r="N52" s="6" t="e">
        <f t="shared" si="0"/>
        <v>#NUM!</v>
      </c>
      <c r="O52" s="6">
        <f t="shared" si="1"/>
        <v>0</v>
      </c>
      <c r="P52" s="6" t="e">
        <f t="shared" si="2"/>
        <v>#NUM!</v>
      </c>
      <c r="Q52" s="6" t="e">
        <f t="shared" si="2"/>
        <v>#NUM!</v>
      </c>
      <c r="R52" s="6" t="e">
        <f t="shared" si="2"/>
        <v>#NUM!</v>
      </c>
      <c r="S52" s="6" t="e">
        <f t="shared" si="2"/>
        <v>#NUM!</v>
      </c>
      <c r="T52" s="12" t="e">
        <f t="shared" si="3"/>
        <v>#NUM!</v>
      </c>
      <c r="U52" s="6" t="e">
        <f t="shared" si="4"/>
        <v>#NUM!</v>
      </c>
      <c r="V52" s="11" t="e">
        <f t="shared" si="5"/>
        <v>#NUM!</v>
      </c>
      <c r="W52" s="11"/>
      <c r="X52" t="e">
        <f t="shared" si="6"/>
        <v>#NUM!</v>
      </c>
      <c r="Y52" t="e">
        <f t="shared" si="7"/>
        <v>#NUM!</v>
      </c>
    </row>
    <row r="53" spans="1:25" x14ac:dyDescent="0.25">
      <c r="A53" s="6"/>
      <c r="B53" s="6"/>
      <c r="C53" s="6"/>
      <c r="D53" s="5"/>
      <c r="E53" s="5"/>
      <c r="F53" s="5"/>
      <c r="G53" s="5"/>
      <c r="H53" s="5"/>
      <c r="I53" s="6"/>
      <c r="J53" s="6">
        <v>1</v>
      </c>
      <c r="K53" s="6" t="e">
        <f t="shared" si="0"/>
        <v>#NUM!</v>
      </c>
      <c r="L53" s="6" t="e">
        <f t="shared" si="0"/>
        <v>#NUM!</v>
      </c>
      <c r="M53" s="6" t="e">
        <f t="shared" si="0"/>
        <v>#NUM!</v>
      </c>
      <c r="N53" s="6" t="e">
        <f t="shared" si="0"/>
        <v>#NUM!</v>
      </c>
      <c r="O53" s="6">
        <f t="shared" si="1"/>
        <v>0</v>
      </c>
      <c r="P53" s="6" t="e">
        <f t="shared" si="2"/>
        <v>#NUM!</v>
      </c>
      <c r="Q53" s="6" t="e">
        <f t="shared" si="2"/>
        <v>#NUM!</v>
      </c>
      <c r="R53" s="6" t="e">
        <f t="shared" si="2"/>
        <v>#NUM!</v>
      </c>
      <c r="S53" s="6" t="e">
        <f t="shared" si="2"/>
        <v>#NUM!</v>
      </c>
      <c r="T53" s="12" t="e">
        <f t="shared" si="3"/>
        <v>#NUM!</v>
      </c>
      <c r="U53" s="6" t="e">
        <f t="shared" si="4"/>
        <v>#NUM!</v>
      </c>
      <c r="V53" s="11" t="e">
        <f t="shared" si="5"/>
        <v>#NUM!</v>
      </c>
      <c r="W53" s="11"/>
      <c r="X53" t="e">
        <f t="shared" si="6"/>
        <v>#NUM!</v>
      </c>
      <c r="Y53" t="e">
        <f t="shared" si="7"/>
        <v>#NUM!</v>
      </c>
    </row>
    <row r="54" spans="1:25" x14ac:dyDescent="0.25">
      <c r="A54" s="6"/>
      <c r="B54" s="6"/>
      <c r="C54" s="6"/>
      <c r="D54" s="5"/>
      <c r="E54" s="5"/>
      <c r="F54" s="5"/>
      <c r="G54" s="5"/>
      <c r="H54" s="5"/>
      <c r="I54" s="6"/>
      <c r="J54" s="6">
        <v>1</v>
      </c>
      <c r="K54" s="6" t="e">
        <f t="shared" si="0"/>
        <v>#NUM!</v>
      </c>
      <c r="L54" s="6" t="e">
        <f t="shared" si="0"/>
        <v>#NUM!</v>
      </c>
      <c r="M54" s="6" t="e">
        <f t="shared" si="0"/>
        <v>#NUM!</v>
      </c>
      <c r="N54" s="6" t="e">
        <f t="shared" si="0"/>
        <v>#NUM!</v>
      </c>
      <c r="O54" s="6">
        <f t="shared" si="1"/>
        <v>0</v>
      </c>
      <c r="P54" s="6" t="e">
        <f t="shared" si="2"/>
        <v>#NUM!</v>
      </c>
      <c r="Q54" s="6" t="e">
        <f t="shared" si="2"/>
        <v>#NUM!</v>
      </c>
      <c r="R54" s="6" t="e">
        <f t="shared" si="2"/>
        <v>#NUM!</v>
      </c>
      <c r="S54" s="6" t="e">
        <f t="shared" si="2"/>
        <v>#NUM!</v>
      </c>
      <c r="T54" s="12" t="e">
        <f t="shared" si="3"/>
        <v>#NUM!</v>
      </c>
      <c r="U54" s="6" t="e">
        <f t="shared" si="4"/>
        <v>#NUM!</v>
      </c>
      <c r="V54" s="11" t="e">
        <f t="shared" si="5"/>
        <v>#NUM!</v>
      </c>
      <c r="W54" s="11"/>
      <c r="X54" t="e">
        <f t="shared" si="6"/>
        <v>#NUM!</v>
      </c>
      <c r="Y54" t="e">
        <f t="shared" si="7"/>
        <v>#NUM!</v>
      </c>
    </row>
    <row r="55" spans="1:25" x14ac:dyDescent="0.25">
      <c r="A55" s="6"/>
      <c r="B55" s="6"/>
      <c r="C55" s="6"/>
      <c r="D55" s="5"/>
      <c r="E55" s="5"/>
      <c r="F55" s="5"/>
      <c r="G55" s="5"/>
      <c r="H55" s="5"/>
      <c r="I55" s="6"/>
      <c r="J55" s="6">
        <v>1</v>
      </c>
      <c r="K55" s="6" t="e">
        <f t="shared" si="0"/>
        <v>#NUM!</v>
      </c>
      <c r="L55" s="6" t="e">
        <f t="shared" si="0"/>
        <v>#NUM!</v>
      </c>
      <c r="M55" s="6" t="e">
        <f t="shared" si="0"/>
        <v>#NUM!</v>
      </c>
      <c r="N55" s="6" t="e">
        <f t="shared" si="0"/>
        <v>#NUM!</v>
      </c>
      <c r="O55" s="6">
        <f t="shared" si="1"/>
        <v>0</v>
      </c>
      <c r="P55" s="6" t="e">
        <f t="shared" si="2"/>
        <v>#NUM!</v>
      </c>
      <c r="Q55" s="6" t="e">
        <f t="shared" si="2"/>
        <v>#NUM!</v>
      </c>
      <c r="R55" s="6" t="e">
        <f t="shared" si="2"/>
        <v>#NUM!</v>
      </c>
      <c r="S55" s="6" t="e">
        <f t="shared" si="2"/>
        <v>#NUM!</v>
      </c>
      <c r="T55" s="12" t="e">
        <f t="shared" si="3"/>
        <v>#NUM!</v>
      </c>
      <c r="U55" s="6" t="e">
        <f t="shared" si="4"/>
        <v>#NUM!</v>
      </c>
      <c r="V55" s="11" t="e">
        <f t="shared" si="5"/>
        <v>#NUM!</v>
      </c>
      <c r="W55" s="11"/>
      <c r="X55" t="e">
        <f t="shared" si="6"/>
        <v>#NUM!</v>
      </c>
      <c r="Y55" t="e">
        <f t="shared" si="7"/>
        <v>#NUM!</v>
      </c>
    </row>
    <row r="56" spans="1:25" x14ac:dyDescent="0.25">
      <c r="A56" s="6"/>
      <c r="B56" s="6"/>
      <c r="C56" s="6"/>
      <c r="D56" s="5"/>
      <c r="E56" s="5"/>
      <c r="F56" s="5"/>
      <c r="G56" s="5"/>
      <c r="H56" s="5"/>
      <c r="I56" s="6"/>
      <c r="J56" s="6">
        <v>1</v>
      </c>
      <c r="K56" s="6" t="e">
        <f t="shared" si="0"/>
        <v>#NUM!</v>
      </c>
      <c r="L56" s="6" t="e">
        <f t="shared" si="0"/>
        <v>#NUM!</v>
      </c>
      <c r="M56" s="6" t="e">
        <f t="shared" si="0"/>
        <v>#NUM!</v>
      </c>
      <c r="N56" s="6" t="e">
        <f t="shared" si="0"/>
        <v>#NUM!</v>
      </c>
      <c r="O56" s="6">
        <f t="shared" si="1"/>
        <v>0</v>
      </c>
      <c r="P56" s="6" t="e">
        <f t="shared" si="2"/>
        <v>#NUM!</v>
      </c>
      <c r="Q56" s="6" t="e">
        <f t="shared" si="2"/>
        <v>#NUM!</v>
      </c>
      <c r="R56" s="6" t="e">
        <f t="shared" si="2"/>
        <v>#NUM!</v>
      </c>
      <c r="S56" s="6" t="e">
        <f t="shared" si="2"/>
        <v>#NUM!</v>
      </c>
      <c r="T56" s="12" t="e">
        <f t="shared" si="3"/>
        <v>#NUM!</v>
      </c>
      <c r="U56" s="6" t="e">
        <f t="shared" si="4"/>
        <v>#NUM!</v>
      </c>
      <c r="V56" s="11" t="e">
        <f t="shared" si="5"/>
        <v>#NUM!</v>
      </c>
      <c r="W56" s="11"/>
      <c r="X56" t="e">
        <f t="shared" si="6"/>
        <v>#NUM!</v>
      </c>
      <c r="Y56" t="e">
        <f t="shared" si="7"/>
        <v>#NUM!</v>
      </c>
    </row>
    <row r="57" spans="1:25" x14ac:dyDescent="0.25">
      <c r="A57" s="6"/>
      <c r="B57" s="6"/>
      <c r="C57" s="6"/>
      <c r="D57" s="5"/>
      <c r="E57" s="5"/>
      <c r="F57" s="5"/>
      <c r="G57" s="5"/>
      <c r="H57" s="5"/>
      <c r="I57" s="6"/>
      <c r="J57" s="6">
        <v>1</v>
      </c>
      <c r="K57" s="6" t="e">
        <f t="shared" si="0"/>
        <v>#NUM!</v>
      </c>
      <c r="L57" s="6" t="e">
        <f t="shared" si="0"/>
        <v>#NUM!</v>
      </c>
      <c r="M57" s="6" t="e">
        <f t="shared" si="0"/>
        <v>#NUM!</v>
      </c>
      <c r="N57" s="6" t="e">
        <f t="shared" si="0"/>
        <v>#NUM!</v>
      </c>
      <c r="O57" s="6">
        <f t="shared" si="1"/>
        <v>0</v>
      </c>
      <c r="P57" s="6" t="e">
        <f t="shared" si="2"/>
        <v>#NUM!</v>
      </c>
      <c r="Q57" s="6" t="e">
        <f t="shared" si="2"/>
        <v>#NUM!</v>
      </c>
      <c r="R57" s="6" t="e">
        <f t="shared" si="2"/>
        <v>#NUM!</v>
      </c>
      <c r="S57" s="6" t="e">
        <f t="shared" si="2"/>
        <v>#NUM!</v>
      </c>
      <c r="T57" s="12" t="e">
        <f t="shared" si="3"/>
        <v>#NUM!</v>
      </c>
      <c r="U57" s="6" t="e">
        <f t="shared" si="4"/>
        <v>#NUM!</v>
      </c>
      <c r="V57" s="11" t="e">
        <f t="shared" si="5"/>
        <v>#NUM!</v>
      </c>
      <c r="W57" s="11"/>
      <c r="X57" t="e">
        <f t="shared" si="6"/>
        <v>#NUM!</v>
      </c>
      <c r="Y57" t="e">
        <f t="shared" si="7"/>
        <v>#NUM!</v>
      </c>
    </row>
    <row r="58" spans="1:25" x14ac:dyDescent="0.25">
      <c r="A58" s="6"/>
      <c r="B58" s="6"/>
      <c r="C58" s="6"/>
      <c r="D58" s="5"/>
      <c r="E58" s="5"/>
      <c r="F58" s="5"/>
      <c r="G58" s="5"/>
      <c r="H58" s="5"/>
      <c r="I58" s="6"/>
      <c r="J58" s="6">
        <v>1</v>
      </c>
      <c r="K58" s="6" t="e">
        <f t="shared" si="0"/>
        <v>#NUM!</v>
      </c>
      <c r="L58" s="6" t="e">
        <f t="shared" si="0"/>
        <v>#NUM!</v>
      </c>
      <c r="M58" s="6" t="e">
        <f t="shared" si="0"/>
        <v>#NUM!</v>
      </c>
      <c r="N58" s="6" t="e">
        <f t="shared" si="0"/>
        <v>#NUM!</v>
      </c>
      <c r="O58" s="6">
        <f t="shared" si="1"/>
        <v>0</v>
      </c>
      <c r="P58" s="6" t="e">
        <f t="shared" si="2"/>
        <v>#NUM!</v>
      </c>
      <c r="Q58" s="6" t="e">
        <f t="shared" si="2"/>
        <v>#NUM!</v>
      </c>
      <c r="R58" s="6" t="e">
        <f t="shared" si="2"/>
        <v>#NUM!</v>
      </c>
      <c r="S58" s="6" t="e">
        <f t="shared" si="2"/>
        <v>#NUM!</v>
      </c>
      <c r="T58" s="12" t="e">
        <f t="shared" si="3"/>
        <v>#NUM!</v>
      </c>
      <c r="U58" s="6" t="e">
        <f t="shared" si="4"/>
        <v>#NUM!</v>
      </c>
      <c r="V58" s="11" t="e">
        <f t="shared" si="5"/>
        <v>#NUM!</v>
      </c>
      <c r="W58" s="11"/>
      <c r="X58" t="e">
        <f t="shared" si="6"/>
        <v>#NUM!</v>
      </c>
      <c r="Y58" t="e">
        <f t="shared" si="7"/>
        <v>#NUM!</v>
      </c>
    </row>
    <row r="59" spans="1:25" x14ac:dyDescent="0.25">
      <c r="A59" s="6"/>
      <c r="B59" s="6"/>
      <c r="C59" s="6"/>
      <c r="D59" s="5"/>
      <c r="E59" s="5"/>
      <c r="F59" s="5"/>
      <c r="G59" s="5"/>
      <c r="H59" s="5"/>
      <c r="I59" s="6"/>
      <c r="J59" s="6">
        <v>1</v>
      </c>
      <c r="K59" s="6" t="e">
        <f t="shared" si="0"/>
        <v>#NUM!</v>
      </c>
      <c r="L59" s="6" t="e">
        <f t="shared" si="0"/>
        <v>#NUM!</v>
      </c>
      <c r="M59" s="6" t="e">
        <f t="shared" si="0"/>
        <v>#NUM!</v>
      </c>
      <c r="N59" s="6" t="e">
        <f t="shared" si="0"/>
        <v>#NUM!</v>
      </c>
      <c r="O59" s="6">
        <f t="shared" si="1"/>
        <v>0</v>
      </c>
      <c r="P59" s="6" t="e">
        <f t="shared" si="2"/>
        <v>#NUM!</v>
      </c>
      <c r="Q59" s="6" t="e">
        <f t="shared" si="2"/>
        <v>#NUM!</v>
      </c>
      <c r="R59" s="6" t="e">
        <f t="shared" si="2"/>
        <v>#NUM!</v>
      </c>
      <c r="S59" s="6" t="e">
        <f t="shared" si="2"/>
        <v>#NUM!</v>
      </c>
      <c r="T59" s="12" t="e">
        <f t="shared" si="3"/>
        <v>#NUM!</v>
      </c>
      <c r="U59" s="6" t="e">
        <f t="shared" si="4"/>
        <v>#NUM!</v>
      </c>
      <c r="V59" s="11" t="e">
        <f t="shared" si="5"/>
        <v>#NUM!</v>
      </c>
      <c r="W59" s="11"/>
      <c r="X59" t="e">
        <f t="shared" si="6"/>
        <v>#NUM!</v>
      </c>
      <c r="Y59" t="e">
        <f t="shared" si="7"/>
        <v>#NUM!</v>
      </c>
    </row>
    <row r="60" spans="1:25" x14ac:dyDescent="0.25">
      <c r="A60" s="6"/>
      <c r="B60" s="6"/>
      <c r="C60" s="6"/>
      <c r="D60" s="5"/>
      <c r="E60" s="5"/>
      <c r="F60" s="5"/>
      <c r="G60" s="5"/>
      <c r="H60" s="5"/>
      <c r="I60" s="6"/>
      <c r="J60" s="6">
        <v>1</v>
      </c>
      <c r="K60" s="6" t="e">
        <f t="shared" si="0"/>
        <v>#NUM!</v>
      </c>
      <c r="L60" s="6" t="e">
        <f t="shared" si="0"/>
        <v>#NUM!</v>
      </c>
      <c r="M60" s="6" t="e">
        <f t="shared" si="0"/>
        <v>#NUM!</v>
      </c>
      <c r="N60" s="6" t="e">
        <f t="shared" si="0"/>
        <v>#NUM!</v>
      </c>
      <c r="O60" s="6">
        <f t="shared" si="1"/>
        <v>0</v>
      </c>
      <c r="P60" s="6" t="e">
        <f t="shared" si="2"/>
        <v>#NUM!</v>
      </c>
      <c r="Q60" s="6" t="e">
        <f t="shared" si="2"/>
        <v>#NUM!</v>
      </c>
      <c r="R60" s="6" t="e">
        <f t="shared" si="2"/>
        <v>#NUM!</v>
      </c>
      <c r="S60" s="6" t="e">
        <f t="shared" si="2"/>
        <v>#NUM!</v>
      </c>
      <c r="T60" s="12" t="e">
        <f t="shared" si="3"/>
        <v>#NUM!</v>
      </c>
      <c r="U60" s="6" t="e">
        <f t="shared" si="4"/>
        <v>#NUM!</v>
      </c>
      <c r="V60" s="11" t="e">
        <f t="shared" si="5"/>
        <v>#NUM!</v>
      </c>
      <c r="W60" s="11"/>
      <c r="X60" t="e">
        <f t="shared" si="6"/>
        <v>#NUM!</v>
      </c>
      <c r="Y60" t="e">
        <f t="shared" si="7"/>
        <v>#NUM!</v>
      </c>
    </row>
    <row r="61" spans="1:25" x14ac:dyDescent="0.25">
      <c r="A61" s="6"/>
      <c r="B61" s="6"/>
      <c r="C61" s="6"/>
      <c r="D61" s="5"/>
      <c r="E61" s="5"/>
      <c r="F61" s="5"/>
      <c r="G61" s="5"/>
      <c r="H61" s="5"/>
      <c r="I61" s="6"/>
      <c r="J61" s="6">
        <v>1</v>
      </c>
      <c r="K61" s="6" t="e">
        <f t="shared" si="0"/>
        <v>#NUM!</v>
      </c>
      <c r="L61" s="6" t="e">
        <f t="shared" si="0"/>
        <v>#NUM!</v>
      </c>
      <c r="M61" s="6" t="e">
        <f t="shared" si="0"/>
        <v>#NUM!</v>
      </c>
      <c r="N61" s="6" t="e">
        <f t="shared" si="0"/>
        <v>#NUM!</v>
      </c>
      <c r="O61" s="6">
        <f t="shared" si="1"/>
        <v>0</v>
      </c>
      <c r="P61" s="6" t="e">
        <f t="shared" si="2"/>
        <v>#NUM!</v>
      </c>
      <c r="Q61" s="6" t="e">
        <f t="shared" si="2"/>
        <v>#NUM!</v>
      </c>
      <c r="R61" s="6" t="e">
        <f t="shared" si="2"/>
        <v>#NUM!</v>
      </c>
      <c r="S61" s="6" t="e">
        <f t="shared" si="2"/>
        <v>#NUM!</v>
      </c>
      <c r="T61" s="12" t="e">
        <f t="shared" si="3"/>
        <v>#NUM!</v>
      </c>
      <c r="U61" s="6" t="e">
        <f t="shared" si="4"/>
        <v>#NUM!</v>
      </c>
      <c r="V61" s="11" t="e">
        <f t="shared" si="5"/>
        <v>#NUM!</v>
      </c>
      <c r="W61" s="11"/>
      <c r="X61" t="e">
        <f t="shared" si="6"/>
        <v>#NUM!</v>
      </c>
      <c r="Y61" t="e">
        <f t="shared" si="7"/>
        <v>#NUM!</v>
      </c>
    </row>
    <row r="62" spans="1:25" x14ac:dyDescent="0.25">
      <c r="A62" s="6"/>
      <c r="B62" s="6"/>
      <c r="C62" s="6"/>
      <c r="D62" s="5"/>
      <c r="E62" s="5"/>
      <c r="F62" s="5"/>
      <c r="G62" s="5"/>
      <c r="H62" s="5"/>
      <c r="I62" s="6"/>
      <c r="J62" s="6">
        <v>1</v>
      </c>
      <c r="K62" s="6" t="e">
        <f t="shared" si="0"/>
        <v>#NUM!</v>
      </c>
      <c r="L62" s="6" t="e">
        <f t="shared" si="0"/>
        <v>#NUM!</v>
      </c>
      <c r="M62" s="6" t="e">
        <f t="shared" si="0"/>
        <v>#NUM!</v>
      </c>
      <c r="N62" s="6" t="e">
        <f t="shared" si="0"/>
        <v>#NUM!</v>
      </c>
      <c r="O62" s="6">
        <f t="shared" si="1"/>
        <v>0</v>
      </c>
      <c r="P62" s="6" t="e">
        <f t="shared" si="2"/>
        <v>#NUM!</v>
      </c>
      <c r="Q62" s="6" t="e">
        <f t="shared" si="2"/>
        <v>#NUM!</v>
      </c>
      <c r="R62" s="6" t="e">
        <f t="shared" si="2"/>
        <v>#NUM!</v>
      </c>
      <c r="S62" s="6" t="e">
        <f t="shared" si="2"/>
        <v>#NUM!</v>
      </c>
      <c r="T62" s="12" t="e">
        <f t="shared" si="3"/>
        <v>#NUM!</v>
      </c>
      <c r="U62" s="6" t="e">
        <f t="shared" si="4"/>
        <v>#NUM!</v>
      </c>
      <c r="V62" s="11" t="e">
        <f t="shared" si="5"/>
        <v>#NUM!</v>
      </c>
      <c r="W62" s="11"/>
      <c r="X62" t="e">
        <f t="shared" si="6"/>
        <v>#NUM!</v>
      </c>
      <c r="Y62" t="e">
        <f t="shared" si="7"/>
        <v>#NUM!</v>
      </c>
    </row>
    <row r="63" spans="1:25" x14ac:dyDescent="0.25">
      <c r="A63" s="6"/>
      <c r="B63" s="6"/>
      <c r="C63" s="6"/>
      <c r="D63" s="5"/>
      <c r="E63" s="5"/>
      <c r="F63" s="5"/>
      <c r="G63" s="5"/>
      <c r="H63" s="5"/>
      <c r="I63" s="6"/>
      <c r="J63" s="6">
        <v>1</v>
      </c>
      <c r="K63" s="6" t="e">
        <f t="shared" si="0"/>
        <v>#NUM!</v>
      </c>
      <c r="L63" s="6" t="e">
        <f t="shared" si="0"/>
        <v>#NUM!</v>
      </c>
      <c r="M63" s="6" t="e">
        <f t="shared" si="0"/>
        <v>#NUM!</v>
      </c>
      <c r="N63" s="6" t="e">
        <f t="shared" si="0"/>
        <v>#NUM!</v>
      </c>
      <c r="O63" s="6">
        <f t="shared" si="1"/>
        <v>0</v>
      </c>
      <c r="P63" s="6" t="e">
        <f t="shared" si="2"/>
        <v>#NUM!</v>
      </c>
      <c r="Q63" s="6" t="e">
        <f t="shared" si="2"/>
        <v>#NUM!</v>
      </c>
      <c r="R63" s="6" t="e">
        <f t="shared" si="2"/>
        <v>#NUM!</v>
      </c>
      <c r="S63" s="6" t="e">
        <f t="shared" si="2"/>
        <v>#NUM!</v>
      </c>
      <c r="T63" s="12" t="e">
        <f t="shared" si="3"/>
        <v>#NUM!</v>
      </c>
      <c r="U63" s="6" t="e">
        <f t="shared" si="4"/>
        <v>#NUM!</v>
      </c>
      <c r="V63" s="11" t="e">
        <f t="shared" si="5"/>
        <v>#NUM!</v>
      </c>
      <c r="W63" s="11"/>
      <c r="X63" t="e">
        <f t="shared" si="6"/>
        <v>#NUM!</v>
      </c>
      <c r="Y63" t="e">
        <f t="shared" si="7"/>
        <v>#NUM!</v>
      </c>
    </row>
    <row r="64" spans="1:25" x14ac:dyDescent="0.25">
      <c r="A64" s="6"/>
      <c r="B64" s="6"/>
      <c r="C64" s="6"/>
      <c r="D64" s="5"/>
      <c r="E64" s="5"/>
      <c r="F64" s="5"/>
      <c r="G64" s="5"/>
      <c r="H64" s="5"/>
      <c r="I64" s="6"/>
      <c r="J64" s="6">
        <v>1</v>
      </c>
      <c r="K64" s="6" t="e">
        <f t="shared" si="0"/>
        <v>#NUM!</v>
      </c>
      <c r="L64" s="6" t="e">
        <f t="shared" si="0"/>
        <v>#NUM!</v>
      </c>
      <c r="M64" s="6" t="e">
        <f t="shared" si="0"/>
        <v>#NUM!</v>
      </c>
      <c r="N64" s="6" t="e">
        <f t="shared" si="0"/>
        <v>#NUM!</v>
      </c>
      <c r="O64" s="6">
        <f t="shared" si="1"/>
        <v>0</v>
      </c>
      <c r="P64" s="6" t="e">
        <f t="shared" si="2"/>
        <v>#NUM!</v>
      </c>
      <c r="Q64" s="6" t="e">
        <f t="shared" si="2"/>
        <v>#NUM!</v>
      </c>
      <c r="R64" s="6" t="e">
        <f t="shared" si="2"/>
        <v>#NUM!</v>
      </c>
      <c r="S64" s="6" t="e">
        <f t="shared" si="2"/>
        <v>#NUM!</v>
      </c>
      <c r="T64" s="12" t="e">
        <f t="shared" si="3"/>
        <v>#NUM!</v>
      </c>
      <c r="U64" s="6" t="e">
        <f t="shared" si="4"/>
        <v>#NUM!</v>
      </c>
      <c r="V64" s="11" t="e">
        <f t="shared" si="5"/>
        <v>#NUM!</v>
      </c>
      <c r="W64" s="11"/>
      <c r="X64" t="e">
        <f t="shared" si="6"/>
        <v>#NUM!</v>
      </c>
      <c r="Y64" t="e">
        <f t="shared" si="7"/>
        <v>#NUM!</v>
      </c>
    </row>
    <row r="65" spans="1:25" x14ac:dyDescent="0.25">
      <c r="A65" s="6"/>
      <c r="B65" s="6"/>
      <c r="C65" s="6"/>
      <c r="D65" s="5"/>
      <c r="E65" s="5"/>
      <c r="F65" s="5"/>
      <c r="G65" s="5"/>
      <c r="H65" s="5"/>
      <c r="I65" s="6"/>
      <c r="J65" s="6">
        <v>1</v>
      </c>
      <c r="K65" s="6" t="e">
        <f t="shared" si="0"/>
        <v>#NUM!</v>
      </c>
      <c r="L65" s="6" t="e">
        <f t="shared" si="0"/>
        <v>#NUM!</v>
      </c>
      <c r="M65" s="6" t="e">
        <f t="shared" si="0"/>
        <v>#NUM!</v>
      </c>
      <c r="N65" s="6" t="e">
        <f t="shared" si="0"/>
        <v>#NUM!</v>
      </c>
      <c r="O65" s="6">
        <f t="shared" si="1"/>
        <v>0</v>
      </c>
      <c r="P65" s="6" t="e">
        <f t="shared" si="2"/>
        <v>#NUM!</v>
      </c>
      <c r="Q65" s="6" t="e">
        <f t="shared" si="2"/>
        <v>#NUM!</v>
      </c>
      <c r="R65" s="6" t="e">
        <f t="shared" si="2"/>
        <v>#NUM!</v>
      </c>
      <c r="S65" s="6" t="e">
        <f t="shared" si="2"/>
        <v>#NUM!</v>
      </c>
      <c r="T65" s="12" t="e">
        <f t="shared" si="3"/>
        <v>#NUM!</v>
      </c>
      <c r="U65" s="6" t="e">
        <f t="shared" si="4"/>
        <v>#NUM!</v>
      </c>
      <c r="V65" s="11" t="e">
        <f t="shared" si="5"/>
        <v>#NUM!</v>
      </c>
      <c r="W65" s="11"/>
      <c r="X65" t="e">
        <f t="shared" si="6"/>
        <v>#NUM!</v>
      </c>
      <c r="Y65" t="e">
        <f t="shared" si="7"/>
        <v>#NUM!</v>
      </c>
    </row>
    <row r="66" spans="1:25" x14ac:dyDescent="0.25">
      <c r="A66" s="6"/>
      <c r="B66" s="6"/>
      <c r="C66" s="6"/>
      <c r="D66" s="5"/>
      <c r="E66" s="5"/>
      <c r="F66" s="5"/>
      <c r="G66" s="5"/>
      <c r="H66" s="5"/>
      <c r="I66" s="6"/>
      <c r="J66" s="6">
        <v>1</v>
      </c>
      <c r="K66" s="6" t="e">
        <f t="shared" si="0"/>
        <v>#NUM!</v>
      </c>
      <c r="L66" s="6" t="e">
        <f t="shared" si="0"/>
        <v>#NUM!</v>
      </c>
      <c r="M66" s="6" t="e">
        <f t="shared" si="0"/>
        <v>#NUM!</v>
      </c>
      <c r="N66" s="6" t="e">
        <f t="shared" ref="N66:N82" si="8">LN(D66)</f>
        <v>#NUM!</v>
      </c>
      <c r="O66" s="6">
        <f t="shared" si="1"/>
        <v>0</v>
      </c>
      <c r="P66" s="6" t="e">
        <f t="shared" si="2"/>
        <v>#NUM!</v>
      </c>
      <c r="Q66" s="6" t="e">
        <f t="shared" si="2"/>
        <v>#NUM!</v>
      </c>
      <c r="R66" s="6" t="e">
        <f t="shared" si="2"/>
        <v>#NUM!</v>
      </c>
      <c r="S66" s="6" t="e">
        <f t="shared" ref="S66" si="9">LN(I66)</f>
        <v>#NUM!</v>
      </c>
      <c r="T66" s="12" t="e">
        <f t="shared" si="3"/>
        <v>#NUM!</v>
      </c>
      <c r="U66" s="6" t="e">
        <f t="shared" si="4"/>
        <v>#NUM!</v>
      </c>
      <c r="V66" s="11" t="e">
        <f t="shared" si="5"/>
        <v>#NUM!</v>
      </c>
      <c r="W66" s="11"/>
      <c r="X66" t="e">
        <f t="shared" si="6"/>
        <v>#NUM!</v>
      </c>
      <c r="Y66" t="e">
        <f t="shared" si="7"/>
        <v>#NUM!</v>
      </c>
    </row>
    <row r="67" spans="1:25" x14ac:dyDescent="0.25">
      <c r="A67" s="6"/>
      <c r="B67" s="6"/>
      <c r="C67" s="6"/>
      <c r="D67" s="5"/>
      <c r="E67" s="5"/>
      <c r="F67" s="5"/>
      <c r="G67" s="5"/>
      <c r="H67" s="5"/>
      <c r="I67" s="6"/>
      <c r="J67" s="6">
        <v>1</v>
      </c>
      <c r="K67" s="6" t="e">
        <f t="shared" ref="K67:M82" si="10">LN(A67)</f>
        <v>#NUM!</v>
      </c>
      <c r="L67" s="6" t="e">
        <f t="shared" si="10"/>
        <v>#NUM!</v>
      </c>
      <c r="M67" s="6" t="e">
        <f t="shared" si="10"/>
        <v>#NUM!</v>
      </c>
      <c r="N67" s="6" t="e">
        <f t="shared" si="8"/>
        <v>#NUM!</v>
      </c>
      <c r="O67" s="6">
        <f t="shared" ref="O67:O82" si="11">E67</f>
        <v>0</v>
      </c>
      <c r="P67" s="6" t="e">
        <f t="shared" ref="P67:S82" si="12">LN(F67)</f>
        <v>#NUM!</v>
      </c>
      <c r="Q67" s="6" t="e">
        <f t="shared" si="12"/>
        <v>#NUM!</v>
      </c>
      <c r="R67" s="6" t="e">
        <f t="shared" si="12"/>
        <v>#NUM!</v>
      </c>
      <c r="S67" s="6" t="e">
        <f t="shared" si="12"/>
        <v>#NUM!</v>
      </c>
      <c r="T67" s="12" t="e">
        <f t="shared" ref="T67:T82" si="13">SUMPRODUCT($Z$5:$AH$5,K67:S67)+$AI$5</f>
        <v>#NUM!</v>
      </c>
      <c r="U67" s="6" t="e">
        <f t="shared" ref="U67:U82" si="14">EXP(T67)</f>
        <v>#NUM!</v>
      </c>
      <c r="V67" s="11" t="e">
        <f t="shared" ref="V67:V82" si="15">U67/(U67+1)</f>
        <v>#NUM!</v>
      </c>
      <c r="W67" s="11"/>
      <c r="X67" t="e">
        <f t="shared" ref="X67:X82" si="16">IF(V67&gt;$Z$7,1,0)</f>
        <v>#NUM!</v>
      </c>
      <c r="Y67" t="e">
        <f t="shared" ref="Y67:Y82" si="17">IF(AND(X67=1,J67=1),1,IF(AND(X67=1,J67=0),-1,IF(AND(X67=0,J67=0),2,IF(AND(X67=0,J67=1),-2,"error"))))</f>
        <v>#NUM!</v>
      </c>
    </row>
    <row r="68" spans="1:25" x14ac:dyDescent="0.25">
      <c r="A68" s="6"/>
      <c r="B68" s="6"/>
      <c r="C68" s="6"/>
      <c r="D68" s="5"/>
      <c r="E68" s="5"/>
      <c r="F68" s="5"/>
      <c r="G68" s="5"/>
      <c r="H68" s="5"/>
      <c r="I68" s="6"/>
      <c r="J68" s="6">
        <v>1</v>
      </c>
      <c r="K68" s="6" t="e">
        <f t="shared" si="10"/>
        <v>#NUM!</v>
      </c>
      <c r="L68" s="6" t="e">
        <f t="shared" si="10"/>
        <v>#NUM!</v>
      </c>
      <c r="M68" s="6" t="e">
        <f t="shared" si="10"/>
        <v>#NUM!</v>
      </c>
      <c r="N68" s="6" t="e">
        <f t="shared" si="8"/>
        <v>#NUM!</v>
      </c>
      <c r="O68" s="6">
        <f t="shared" si="11"/>
        <v>0</v>
      </c>
      <c r="P68" s="6" t="e">
        <f t="shared" si="12"/>
        <v>#NUM!</v>
      </c>
      <c r="Q68" s="6" t="e">
        <f t="shared" si="12"/>
        <v>#NUM!</v>
      </c>
      <c r="R68" s="6" t="e">
        <f t="shared" si="12"/>
        <v>#NUM!</v>
      </c>
      <c r="S68" s="6" t="e">
        <f t="shared" si="12"/>
        <v>#NUM!</v>
      </c>
      <c r="T68" s="12" t="e">
        <f t="shared" si="13"/>
        <v>#NUM!</v>
      </c>
      <c r="U68" s="6" t="e">
        <f t="shared" si="14"/>
        <v>#NUM!</v>
      </c>
      <c r="V68" s="11" t="e">
        <f t="shared" si="15"/>
        <v>#NUM!</v>
      </c>
      <c r="W68" s="11"/>
      <c r="X68" t="e">
        <f t="shared" si="16"/>
        <v>#NUM!</v>
      </c>
      <c r="Y68" t="e">
        <f t="shared" si="17"/>
        <v>#NUM!</v>
      </c>
    </row>
    <row r="69" spans="1:25" x14ac:dyDescent="0.25">
      <c r="A69" s="6"/>
      <c r="B69" s="6"/>
      <c r="C69" s="6"/>
      <c r="D69" s="5"/>
      <c r="E69" s="5"/>
      <c r="F69" s="5"/>
      <c r="G69" s="5"/>
      <c r="H69" s="5"/>
      <c r="I69" s="6"/>
      <c r="J69" s="6">
        <v>1</v>
      </c>
      <c r="K69" s="6" t="e">
        <f t="shared" si="10"/>
        <v>#NUM!</v>
      </c>
      <c r="L69" s="6" t="e">
        <f t="shared" si="10"/>
        <v>#NUM!</v>
      </c>
      <c r="M69" s="6" t="e">
        <f t="shared" si="10"/>
        <v>#NUM!</v>
      </c>
      <c r="N69" s="6" t="e">
        <f t="shared" si="8"/>
        <v>#NUM!</v>
      </c>
      <c r="O69" s="6">
        <f t="shared" si="11"/>
        <v>0</v>
      </c>
      <c r="P69" s="6" t="e">
        <f t="shared" si="12"/>
        <v>#NUM!</v>
      </c>
      <c r="Q69" s="6" t="e">
        <f t="shared" si="12"/>
        <v>#NUM!</v>
      </c>
      <c r="R69" s="6" t="e">
        <f t="shared" si="12"/>
        <v>#NUM!</v>
      </c>
      <c r="S69" s="6" t="e">
        <f t="shared" si="12"/>
        <v>#NUM!</v>
      </c>
      <c r="T69" s="12" t="e">
        <f t="shared" si="13"/>
        <v>#NUM!</v>
      </c>
      <c r="U69" s="6" t="e">
        <f t="shared" si="14"/>
        <v>#NUM!</v>
      </c>
      <c r="V69" s="11" t="e">
        <f t="shared" si="15"/>
        <v>#NUM!</v>
      </c>
      <c r="W69" s="11"/>
      <c r="X69" t="e">
        <f t="shared" si="16"/>
        <v>#NUM!</v>
      </c>
      <c r="Y69" t="e">
        <f t="shared" si="17"/>
        <v>#NUM!</v>
      </c>
    </row>
    <row r="70" spans="1:25" x14ac:dyDescent="0.25">
      <c r="A70" s="6"/>
      <c r="B70" s="6"/>
      <c r="C70" s="6"/>
      <c r="D70" s="5"/>
      <c r="E70" s="5"/>
      <c r="F70" s="5"/>
      <c r="G70" s="5"/>
      <c r="H70" s="5"/>
      <c r="I70" s="6"/>
      <c r="J70" s="6">
        <v>1</v>
      </c>
      <c r="K70" s="6" t="e">
        <f t="shared" si="10"/>
        <v>#NUM!</v>
      </c>
      <c r="L70" s="6" t="e">
        <f t="shared" si="10"/>
        <v>#NUM!</v>
      </c>
      <c r="M70" s="6" t="e">
        <f t="shared" si="10"/>
        <v>#NUM!</v>
      </c>
      <c r="N70" s="6" t="e">
        <f t="shared" si="8"/>
        <v>#NUM!</v>
      </c>
      <c r="O70" s="6">
        <f t="shared" si="11"/>
        <v>0</v>
      </c>
      <c r="P70" s="6" t="e">
        <f t="shared" si="12"/>
        <v>#NUM!</v>
      </c>
      <c r="Q70" s="6" t="e">
        <f t="shared" si="12"/>
        <v>#NUM!</v>
      </c>
      <c r="R70" s="6" t="e">
        <f t="shared" si="12"/>
        <v>#NUM!</v>
      </c>
      <c r="S70" s="6" t="e">
        <f t="shared" si="12"/>
        <v>#NUM!</v>
      </c>
      <c r="T70" s="12" t="e">
        <f t="shared" si="13"/>
        <v>#NUM!</v>
      </c>
      <c r="U70" s="6" t="e">
        <f t="shared" si="14"/>
        <v>#NUM!</v>
      </c>
      <c r="V70" s="11" t="e">
        <f t="shared" si="15"/>
        <v>#NUM!</v>
      </c>
      <c r="W70" s="11"/>
      <c r="X70" t="e">
        <f t="shared" si="16"/>
        <v>#NUM!</v>
      </c>
      <c r="Y70" t="e">
        <f t="shared" si="17"/>
        <v>#NUM!</v>
      </c>
    </row>
    <row r="71" spans="1:25" x14ac:dyDescent="0.25">
      <c r="A71" s="6"/>
      <c r="B71" s="6"/>
      <c r="C71" s="6"/>
      <c r="D71" s="5"/>
      <c r="E71" s="5"/>
      <c r="F71" s="5"/>
      <c r="G71" s="5"/>
      <c r="H71" s="5"/>
      <c r="I71" s="6"/>
      <c r="J71" s="6">
        <v>1</v>
      </c>
      <c r="K71" s="6" t="e">
        <f t="shared" si="10"/>
        <v>#NUM!</v>
      </c>
      <c r="L71" s="6" t="e">
        <f t="shared" si="10"/>
        <v>#NUM!</v>
      </c>
      <c r="M71" s="6" t="e">
        <f t="shared" si="10"/>
        <v>#NUM!</v>
      </c>
      <c r="N71" s="6" t="e">
        <f t="shared" si="8"/>
        <v>#NUM!</v>
      </c>
      <c r="O71" s="6">
        <f t="shared" si="11"/>
        <v>0</v>
      </c>
      <c r="P71" s="6" t="e">
        <f t="shared" si="12"/>
        <v>#NUM!</v>
      </c>
      <c r="Q71" s="6" t="e">
        <f t="shared" si="12"/>
        <v>#NUM!</v>
      </c>
      <c r="R71" s="6" t="e">
        <f t="shared" si="12"/>
        <v>#NUM!</v>
      </c>
      <c r="S71" s="6" t="e">
        <f t="shared" si="12"/>
        <v>#NUM!</v>
      </c>
      <c r="T71" s="12" t="e">
        <f t="shared" si="13"/>
        <v>#NUM!</v>
      </c>
      <c r="U71" s="6" t="e">
        <f t="shared" si="14"/>
        <v>#NUM!</v>
      </c>
      <c r="V71" s="11" t="e">
        <f t="shared" si="15"/>
        <v>#NUM!</v>
      </c>
      <c r="W71" s="11"/>
      <c r="X71" t="e">
        <f t="shared" si="16"/>
        <v>#NUM!</v>
      </c>
      <c r="Y71" t="e">
        <f t="shared" si="17"/>
        <v>#NUM!</v>
      </c>
    </row>
    <row r="72" spans="1:25" x14ac:dyDescent="0.25">
      <c r="A72" s="6"/>
      <c r="B72" s="6"/>
      <c r="C72" s="6"/>
      <c r="D72" s="5"/>
      <c r="E72" s="5"/>
      <c r="F72" s="5"/>
      <c r="G72" s="5"/>
      <c r="H72" s="5"/>
      <c r="I72" s="6"/>
      <c r="J72" s="6">
        <v>1</v>
      </c>
      <c r="K72" s="6" t="e">
        <f t="shared" si="10"/>
        <v>#NUM!</v>
      </c>
      <c r="L72" s="6" t="e">
        <f t="shared" si="10"/>
        <v>#NUM!</v>
      </c>
      <c r="M72" s="6" t="e">
        <f t="shared" si="10"/>
        <v>#NUM!</v>
      </c>
      <c r="N72" s="6" t="e">
        <f t="shared" si="8"/>
        <v>#NUM!</v>
      </c>
      <c r="O72" s="6">
        <f t="shared" si="11"/>
        <v>0</v>
      </c>
      <c r="P72" s="6" t="e">
        <f t="shared" si="12"/>
        <v>#NUM!</v>
      </c>
      <c r="Q72" s="6" t="e">
        <f t="shared" si="12"/>
        <v>#NUM!</v>
      </c>
      <c r="R72" s="6" t="e">
        <f t="shared" si="12"/>
        <v>#NUM!</v>
      </c>
      <c r="S72" s="6" t="e">
        <f t="shared" si="12"/>
        <v>#NUM!</v>
      </c>
      <c r="T72" s="12" t="e">
        <f t="shared" si="13"/>
        <v>#NUM!</v>
      </c>
      <c r="U72" s="6" t="e">
        <f t="shared" si="14"/>
        <v>#NUM!</v>
      </c>
      <c r="V72" s="11" t="e">
        <f t="shared" si="15"/>
        <v>#NUM!</v>
      </c>
      <c r="W72" s="11"/>
      <c r="X72" t="e">
        <f t="shared" si="16"/>
        <v>#NUM!</v>
      </c>
      <c r="Y72" t="e">
        <f t="shared" si="17"/>
        <v>#NUM!</v>
      </c>
    </row>
    <row r="73" spans="1:25" x14ac:dyDescent="0.25">
      <c r="A73" s="6"/>
      <c r="B73" s="6"/>
      <c r="C73" s="6"/>
      <c r="D73" s="5"/>
      <c r="E73" s="5"/>
      <c r="F73" s="5"/>
      <c r="G73" s="5"/>
      <c r="H73" s="5"/>
      <c r="I73" s="6"/>
      <c r="J73" s="6">
        <v>1</v>
      </c>
      <c r="K73" s="6" t="e">
        <f t="shared" si="10"/>
        <v>#NUM!</v>
      </c>
      <c r="L73" s="6" t="e">
        <f t="shared" si="10"/>
        <v>#NUM!</v>
      </c>
      <c r="M73" s="6" t="e">
        <f t="shared" si="10"/>
        <v>#NUM!</v>
      </c>
      <c r="N73" s="6" t="e">
        <f t="shared" si="8"/>
        <v>#NUM!</v>
      </c>
      <c r="O73" s="6">
        <f t="shared" si="11"/>
        <v>0</v>
      </c>
      <c r="P73" s="6" t="e">
        <f t="shared" si="12"/>
        <v>#NUM!</v>
      </c>
      <c r="Q73" s="6" t="e">
        <f t="shared" si="12"/>
        <v>#NUM!</v>
      </c>
      <c r="R73" s="6" t="e">
        <f t="shared" si="12"/>
        <v>#NUM!</v>
      </c>
      <c r="S73" s="6" t="e">
        <f t="shared" si="12"/>
        <v>#NUM!</v>
      </c>
      <c r="T73" s="12" t="e">
        <f t="shared" si="13"/>
        <v>#NUM!</v>
      </c>
      <c r="U73" s="6" t="e">
        <f t="shared" si="14"/>
        <v>#NUM!</v>
      </c>
      <c r="V73" s="11" t="e">
        <f t="shared" si="15"/>
        <v>#NUM!</v>
      </c>
      <c r="W73" s="11"/>
      <c r="X73" t="e">
        <f t="shared" si="16"/>
        <v>#NUM!</v>
      </c>
      <c r="Y73" t="e">
        <f t="shared" si="17"/>
        <v>#NUM!</v>
      </c>
    </row>
    <row r="74" spans="1:25" x14ac:dyDescent="0.25">
      <c r="A74" s="6"/>
      <c r="B74" s="6"/>
      <c r="C74" s="6"/>
      <c r="D74" s="5"/>
      <c r="E74" s="5"/>
      <c r="F74" s="5"/>
      <c r="G74" s="5"/>
      <c r="H74" s="5"/>
      <c r="I74" s="6"/>
      <c r="J74" s="6">
        <v>1</v>
      </c>
      <c r="K74" s="6" t="e">
        <f t="shared" si="10"/>
        <v>#NUM!</v>
      </c>
      <c r="L74" s="6" t="e">
        <f t="shared" si="10"/>
        <v>#NUM!</v>
      </c>
      <c r="M74" s="6" t="e">
        <f t="shared" si="10"/>
        <v>#NUM!</v>
      </c>
      <c r="N74" s="6" t="e">
        <f t="shared" si="8"/>
        <v>#NUM!</v>
      </c>
      <c r="O74" s="6">
        <f t="shared" si="11"/>
        <v>0</v>
      </c>
      <c r="P74" s="6" t="e">
        <f t="shared" si="12"/>
        <v>#NUM!</v>
      </c>
      <c r="Q74" s="6" t="e">
        <f t="shared" si="12"/>
        <v>#NUM!</v>
      </c>
      <c r="R74" s="6" t="e">
        <f t="shared" si="12"/>
        <v>#NUM!</v>
      </c>
      <c r="S74" s="6" t="e">
        <f t="shared" si="12"/>
        <v>#NUM!</v>
      </c>
      <c r="T74" s="12" t="e">
        <f t="shared" si="13"/>
        <v>#NUM!</v>
      </c>
      <c r="U74" s="6" t="e">
        <f t="shared" si="14"/>
        <v>#NUM!</v>
      </c>
      <c r="V74" s="11" t="e">
        <f t="shared" si="15"/>
        <v>#NUM!</v>
      </c>
      <c r="W74" s="11"/>
      <c r="X74" t="e">
        <f t="shared" si="16"/>
        <v>#NUM!</v>
      </c>
      <c r="Y74" t="e">
        <f t="shared" si="17"/>
        <v>#NUM!</v>
      </c>
    </row>
    <row r="75" spans="1:25" x14ac:dyDescent="0.25">
      <c r="A75" s="6"/>
      <c r="B75" s="6"/>
      <c r="C75" s="6"/>
      <c r="D75" s="5"/>
      <c r="E75" s="5"/>
      <c r="F75" s="5"/>
      <c r="G75" s="5"/>
      <c r="H75" s="5"/>
      <c r="I75" s="6"/>
      <c r="J75" s="6">
        <v>1</v>
      </c>
      <c r="K75" s="6" t="e">
        <f t="shared" si="10"/>
        <v>#NUM!</v>
      </c>
      <c r="L75" s="6" t="e">
        <f t="shared" si="10"/>
        <v>#NUM!</v>
      </c>
      <c r="M75" s="6" t="e">
        <f t="shared" si="10"/>
        <v>#NUM!</v>
      </c>
      <c r="N75" s="6" t="e">
        <f t="shared" si="8"/>
        <v>#NUM!</v>
      </c>
      <c r="O75" s="6">
        <f t="shared" si="11"/>
        <v>0</v>
      </c>
      <c r="P75" s="6" t="e">
        <f t="shared" si="12"/>
        <v>#NUM!</v>
      </c>
      <c r="Q75" s="6" t="e">
        <f t="shared" si="12"/>
        <v>#NUM!</v>
      </c>
      <c r="R75" s="6" t="e">
        <f t="shared" si="12"/>
        <v>#NUM!</v>
      </c>
      <c r="S75" s="6" t="e">
        <f t="shared" si="12"/>
        <v>#NUM!</v>
      </c>
      <c r="T75" s="12" t="e">
        <f t="shared" si="13"/>
        <v>#NUM!</v>
      </c>
      <c r="U75" s="6" t="e">
        <f t="shared" si="14"/>
        <v>#NUM!</v>
      </c>
      <c r="V75" s="11" t="e">
        <f t="shared" si="15"/>
        <v>#NUM!</v>
      </c>
      <c r="W75" s="11"/>
      <c r="X75" t="e">
        <f t="shared" si="16"/>
        <v>#NUM!</v>
      </c>
      <c r="Y75" t="e">
        <f t="shared" si="17"/>
        <v>#NUM!</v>
      </c>
    </row>
    <row r="76" spans="1:25" x14ac:dyDescent="0.25">
      <c r="A76" s="6"/>
      <c r="B76" s="6"/>
      <c r="C76" s="6"/>
      <c r="D76" s="5"/>
      <c r="E76" s="5"/>
      <c r="F76" s="5"/>
      <c r="G76" s="5"/>
      <c r="H76" s="5"/>
      <c r="I76" s="6"/>
      <c r="J76" s="6">
        <v>1</v>
      </c>
      <c r="K76" s="6" t="e">
        <f t="shared" si="10"/>
        <v>#NUM!</v>
      </c>
      <c r="L76" s="6" t="e">
        <f t="shared" si="10"/>
        <v>#NUM!</v>
      </c>
      <c r="M76" s="6" t="e">
        <f t="shared" si="10"/>
        <v>#NUM!</v>
      </c>
      <c r="N76" s="6" t="e">
        <f t="shared" si="8"/>
        <v>#NUM!</v>
      </c>
      <c r="O76" s="6">
        <f t="shared" si="11"/>
        <v>0</v>
      </c>
      <c r="P76" s="6" t="e">
        <f t="shared" si="12"/>
        <v>#NUM!</v>
      </c>
      <c r="Q76" s="6" t="e">
        <f t="shared" si="12"/>
        <v>#NUM!</v>
      </c>
      <c r="R76" s="6" t="e">
        <f t="shared" si="12"/>
        <v>#NUM!</v>
      </c>
      <c r="S76" s="6" t="e">
        <f t="shared" si="12"/>
        <v>#NUM!</v>
      </c>
      <c r="T76" s="12" t="e">
        <f t="shared" si="13"/>
        <v>#NUM!</v>
      </c>
      <c r="U76" s="6" t="e">
        <f t="shared" si="14"/>
        <v>#NUM!</v>
      </c>
      <c r="V76" s="11" t="e">
        <f t="shared" si="15"/>
        <v>#NUM!</v>
      </c>
      <c r="W76" s="11"/>
      <c r="X76" t="e">
        <f t="shared" si="16"/>
        <v>#NUM!</v>
      </c>
      <c r="Y76" t="e">
        <f t="shared" si="17"/>
        <v>#NUM!</v>
      </c>
    </row>
    <row r="77" spans="1:25" x14ac:dyDescent="0.25">
      <c r="A77" s="6"/>
      <c r="B77" s="6"/>
      <c r="C77" s="6"/>
      <c r="D77" s="5"/>
      <c r="E77" s="5"/>
      <c r="F77" s="5"/>
      <c r="G77" s="5"/>
      <c r="H77" s="5"/>
      <c r="I77" s="6"/>
      <c r="J77" s="6">
        <v>1</v>
      </c>
      <c r="K77" s="6" t="e">
        <f t="shared" si="10"/>
        <v>#NUM!</v>
      </c>
      <c r="L77" s="6" t="e">
        <f t="shared" si="10"/>
        <v>#NUM!</v>
      </c>
      <c r="M77" s="6" t="e">
        <f t="shared" si="10"/>
        <v>#NUM!</v>
      </c>
      <c r="N77" s="6" t="e">
        <f t="shared" si="8"/>
        <v>#NUM!</v>
      </c>
      <c r="O77" s="6">
        <f t="shared" si="11"/>
        <v>0</v>
      </c>
      <c r="P77" s="6" t="e">
        <f t="shared" si="12"/>
        <v>#NUM!</v>
      </c>
      <c r="Q77" s="6" t="e">
        <f t="shared" si="12"/>
        <v>#NUM!</v>
      </c>
      <c r="R77" s="6" t="e">
        <f t="shared" si="12"/>
        <v>#NUM!</v>
      </c>
      <c r="S77" s="6" t="e">
        <f t="shared" si="12"/>
        <v>#NUM!</v>
      </c>
      <c r="T77" s="12" t="e">
        <f t="shared" si="13"/>
        <v>#NUM!</v>
      </c>
      <c r="U77" s="6" t="e">
        <f t="shared" si="14"/>
        <v>#NUM!</v>
      </c>
      <c r="V77" s="11" t="e">
        <f t="shared" si="15"/>
        <v>#NUM!</v>
      </c>
      <c r="W77" s="11"/>
      <c r="X77" t="e">
        <f t="shared" si="16"/>
        <v>#NUM!</v>
      </c>
      <c r="Y77" t="e">
        <f t="shared" si="17"/>
        <v>#NUM!</v>
      </c>
    </row>
    <row r="78" spans="1:25" x14ac:dyDescent="0.25">
      <c r="A78" s="6"/>
      <c r="B78" s="6"/>
      <c r="C78" s="6"/>
      <c r="D78" s="5"/>
      <c r="E78" s="5"/>
      <c r="F78" s="5"/>
      <c r="G78" s="5"/>
      <c r="H78" s="5"/>
      <c r="I78" s="6"/>
      <c r="J78" s="6">
        <v>1</v>
      </c>
      <c r="K78" s="6" t="e">
        <f t="shared" si="10"/>
        <v>#NUM!</v>
      </c>
      <c r="L78" s="6" t="e">
        <f t="shared" si="10"/>
        <v>#NUM!</v>
      </c>
      <c r="M78" s="6" t="e">
        <f t="shared" si="10"/>
        <v>#NUM!</v>
      </c>
      <c r="N78" s="6" t="e">
        <f t="shared" si="8"/>
        <v>#NUM!</v>
      </c>
      <c r="O78" s="6">
        <f t="shared" si="11"/>
        <v>0</v>
      </c>
      <c r="P78" s="6" t="e">
        <f t="shared" si="12"/>
        <v>#NUM!</v>
      </c>
      <c r="Q78" s="6" t="e">
        <f t="shared" si="12"/>
        <v>#NUM!</v>
      </c>
      <c r="R78" s="6" t="e">
        <f t="shared" si="12"/>
        <v>#NUM!</v>
      </c>
      <c r="S78" s="6" t="e">
        <f t="shared" si="12"/>
        <v>#NUM!</v>
      </c>
      <c r="T78" s="12" t="e">
        <f t="shared" si="13"/>
        <v>#NUM!</v>
      </c>
      <c r="U78" s="6" t="e">
        <f t="shared" si="14"/>
        <v>#NUM!</v>
      </c>
      <c r="V78" s="11" t="e">
        <f t="shared" si="15"/>
        <v>#NUM!</v>
      </c>
      <c r="W78" s="11"/>
      <c r="X78" t="e">
        <f t="shared" si="16"/>
        <v>#NUM!</v>
      </c>
      <c r="Y78" t="e">
        <f t="shared" si="17"/>
        <v>#NUM!</v>
      </c>
    </row>
    <row r="79" spans="1:25" x14ac:dyDescent="0.25">
      <c r="A79" s="6"/>
      <c r="B79" s="6"/>
      <c r="C79" s="6"/>
      <c r="D79" s="5"/>
      <c r="E79" s="5"/>
      <c r="F79" s="5"/>
      <c r="G79" s="5"/>
      <c r="H79" s="5"/>
      <c r="I79" s="6"/>
      <c r="J79" s="6">
        <v>1</v>
      </c>
      <c r="K79" s="6" t="e">
        <f t="shared" si="10"/>
        <v>#NUM!</v>
      </c>
      <c r="L79" s="6" t="e">
        <f t="shared" si="10"/>
        <v>#NUM!</v>
      </c>
      <c r="M79" s="6" t="e">
        <f t="shared" si="10"/>
        <v>#NUM!</v>
      </c>
      <c r="N79" s="6" t="e">
        <f t="shared" si="8"/>
        <v>#NUM!</v>
      </c>
      <c r="O79" s="6">
        <f t="shared" si="11"/>
        <v>0</v>
      </c>
      <c r="P79" s="6" t="e">
        <f t="shared" si="12"/>
        <v>#NUM!</v>
      </c>
      <c r="Q79" s="6" t="e">
        <f t="shared" si="12"/>
        <v>#NUM!</v>
      </c>
      <c r="R79" s="6" t="e">
        <f t="shared" si="12"/>
        <v>#NUM!</v>
      </c>
      <c r="S79" s="6" t="e">
        <f t="shared" si="12"/>
        <v>#NUM!</v>
      </c>
      <c r="T79" s="12" t="e">
        <f t="shared" si="13"/>
        <v>#NUM!</v>
      </c>
      <c r="U79" s="6" t="e">
        <f t="shared" si="14"/>
        <v>#NUM!</v>
      </c>
      <c r="V79" s="11" t="e">
        <f t="shared" si="15"/>
        <v>#NUM!</v>
      </c>
      <c r="W79" s="11"/>
      <c r="X79" t="e">
        <f t="shared" si="16"/>
        <v>#NUM!</v>
      </c>
      <c r="Y79" t="e">
        <f t="shared" si="17"/>
        <v>#NUM!</v>
      </c>
    </row>
    <row r="80" spans="1:25" x14ac:dyDescent="0.25">
      <c r="A80" s="6"/>
      <c r="B80" s="6"/>
      <c r="C80" s="6"/>
      <c r="D80" s="5"/>
      <c r="E80" s="5"/>
      <c r="F80" s="5"/>
      <c r="G80" s="5"/>
      <c r="H80" s="5"/>
      <c r="I80" s="6"/>
      <c r="J80" s="6">
        <v>1</v>
      </c>
      <c r="K80" s="6" t="e">
        <f t="shared" si="10"/>
        <v>#NUM!</v>
      </c>
      <c r="L80" s="6" t="e">
        <f t="shared" si="10"/>
        <v>#NUM!</v>
      </c>
      <c r="M80" s="6" t="e">
        <f t="shared" si="10"/>
        <v>#NUM!</v>
      </c>
      <c r="N80" s="6" t="e">
        <f t="shared" si="8"/>
        <v>#NUM!</v>
      </c>
      <c r="O80" s="6">
        <f t="shared" si="11"/>
        <v>0</v>
      </c>
      <c r="P80" s="6" t="e">
        <f t="shared" si="12"/>
        <v>#NUM!</v>
      </c>
      <c r="Q80" s="6" t="e">
        <f t="shared" si="12"/>
        <v>#NUM!</v>
      </c>
      <c r="R80" s="6" t="e">
        <f t="shared" si="12"/>
        <v>#NUM!</v>
      </c>
      <c r="S80" s="6" t="e">
        <f t="shared" si="12"/>
        <v>#NUM!</v>
      </c>
      <c r="T80" s="12" t="e">
        <f t="shared" si="13"/>
        <v>#NUM!</v>
      </c>
      <c r="U80" s="6" t="e">
        <f t="shared" si="14"/>
        <v>#NUM!</v>
      </c>
      <c r="V80" s="11" t="e">
        <f t="shared" si="15"/>
        <v>#NUM!</v>
      </c>
      <c r="W80" s="11"/>
      <c r="X80" t="e">
        <f t="shared" si="16"/>
        <v>#NUM!</v>
      </c>
      <c r="Y80" t="e">
        <f t="shared" si="17"/>
        <v>#NUM!</v>
      </c>
    </row>
    <row r="81" spans="1:25" x14ac:dyDescent="0.25">
      <c r="A81" s="6"/>
      <c r="B81" s="6"/>
      <c r="C81" s="6"/>
      <c r="D81" s="5"/>
      <c r="E81" s="5"/>
      <c r="F81" s="5"/>
      <c r="G81" s="5"/>
      <c r="H81" s="5"/>
      <c r="I81" s="6"/>
      <c r="J81" s="6">
        <v>1</v>
      </c>
      <c r="K81" s="6" t="e">
        <f t="shared" si="10"/>
        <v>#NUM!</v>
      </c>
      <c r="L81" s="6" t="e">
        <f t="shared" si="10"/>
        <v>#NUM!</v>
      </c>
      <c r="M81" s="6" t="e">
        <f t="shared" si="10"/>
        <v>#NUM!</v>
      </c>
      <c r="N81" s="6" t="e">
        <f t="shared" si="8"/>
        <v>#NUM!</v>
      </c>
      <c r="O81" s="6">
        <f t="shared" si="11"/>
        <v>0</v>
      </c>
      <c r="P81" s="6" t="e">
        <f t="shared" si="12"/>
        <v>#NUM!</v>
      </c>
      <c r="Q81" s="6" t="e">
        <f t="shared" si="12"/>
        <v>#NUM!</v>
      </c>
      <c r="R81" s="6" t="e">
        <f t="shared" si="12"/>
        <v>#NUM!</v>
      </c>
      <c r="S81" s="6" t="e">
        <f t="shared" si="12"/>
        <v>#NUM!</v>
      </c>
      <c r="T81" s="12" t="e">
        <f t="shared" si="13"/>
        <v>#NUM!</v>
      </c>
      <c r="U81" s="6" t="e">
        <f t="shared" si="14"/>
        <v>#NUM!</v>
      </c>
      <c r="V81" s="11" t="e">
        <f t="shared" si="15"/>
        <v>#NUM!</v>
      </c>
      <c r="W81" s="11"/>
      <c r="X81" t="e">
        <f t="shared" si="16"/>
        <v>#NUM!</v>
      </c>
      <c r="Y81" t="e">
        <f t="shared" si="17"/>
        <v>#NUM!</v>
      </c>
    </row>
    <row r="82" spans="1:25" x14ac:dyDescent="0.25">
      <c r="A82" s="6"/>
      <c r="B82" s="6"/>
      <c r="C82" s="6"/>
      <c r="D82" s="5"/>
      <c r="E82" s="5"/>
      <c r="F82" s="5"/>
      <c r="G82" s="5"/>
      <c r="H82" s="5"/>
      <c r="I82" s="6"/>
      <c r="J82" s="6">
        <v>1</v>
      </c>
      <c r="K82" s="6" t="e">
        <f t="shared" si="10"/>
        <v>#NUM!</v>
      </c>
      <c r="L82" s="6" t="e">
        <f t="shared" si="10"/>
        <v>#NUM!</v>
      </c>
      <c r="M82" s="6" t="e">
        <f t="shared" si="10"/>
        <v>#NUM!</v>
      </c>
      <c r="N82" s="6" t="e">
        <f t="shared" si="8"/>
        <v>#NUM!</v>
      </c>
      <c r="O82" s="6">
        <f t="shared" si="11"/>
        <v>0</v>
      </c>
      <c r="P82" s="6" t="e">
        <f t="shared" si="12"/>
        <v>#NUM!</v>
      </c>
      <c r="Q82" s="6" t="e">
        <f t="shared" si="12"/>
        <v>#NUM!</v>
      </c>
      <c r="R82" s="6" t="e">
        <f t="shared" si="12"/>
        <v>#NUM!</v>
      </c>
      <c r="S82" s="6" t="e">
        <f t="shared" si="12"/>
        <v>#NUM!</v>
      </c>
      <c r="T82" s="12" t="e">
        <f t="shared" si="13"/>
        <v>#NUM!</v>
      </c>
      <c r="U82" s="6" t="e">
        <f t="shared" si="14"/>
        <v>#NUM!</v>
      </c>
      <c r="V82" s="11" t="e">
        <f t="shared" si="15"/>
        <v>#NUM!</v>
      </c>
      <c r="W82" s="11"/>
      <c r="X82" t="e">
        <f t="shared" si="16"/>
        <v>#NUM!</v>
      </c>
      <c r="Y82" t="e">
        <f t="shared" si="17"/>
        <v>#NUM!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858D-A0A1-46A1-A1B0-9E70F04C6A87}">
  <dimension ref="A1:AJ36"/>
  <sheetViews>
    <sheetView topLeftCell="A23" workbookViewId="0">
      <selection activeCell="B2" sqref="B2:J36"/>
    </sheetView>
  </sheetViews>
  <sheetFormatPr defaultRowHeight="15" x14ac:dyDescent="0.25"/>
  <sheetData>
    <row r="1" spans="1:36" x14ac:dyDescent="0.25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82</v>
      </c>
      <c r="M1" t="s">
        <v>57</v>
      </c>
      <c r="N1" t="s">
        <v>83</v>
      </c>
      <c r="O1" t="s">
        <v>84</v>
      </c>
      <c r="P1" t="s">
        <v>4</v>
      </c>
      <c r="Q1" t="s">
        <v>60</v>
      </c>
      <c r="R1" t="s">
        <v>85</v>
      </c>
      <c r="S1" t="s">
        <v>86</v>
      </c>
      <c r="T1" t="s">
        <v>87</v>
      </c>
      <c r="U1" t="s">
        <v>64</v>
      </c>
    </row>
    <row r="2" spans="1:36" x14ac:dyDescent="0.25">
      <c r="A2">
        <v>1</v>
      </c>
      <c r="B2">
        <v>83</v>
      </c>
      <c r="C2">
        <v>20.690494543389182</v>
      </c>
      <c r="D2">
        <v>92</v>
      </c>
      <c r="E2">
        <v>3.1150000000000002</v>
      </c>
      <c r="F2">
        <v>0.70689733333333338</v>
      </c>
      <c r="G2">
        <v>8.8438000000000017</v>
      </c>
      <c r="H2">
        <v>5.4292850000000001</v>
      </c>
      <c r="I2">
        <v>4.0640499999999999</v>
      </c>
      <c r="J2">
        <v>468.786</v>
      </c>
      <c r="L2">
        <f>LN(B2)</f>
        <v>4.4188406077965983</v>
      </c>
      <c r="M2">
        <f>LN(C2)</f>
        <v>3.0296743940038922</v>
      </c>
      <c r="N2">
        <f>LN(D2)</f>
        <v>4.5217885770490405</v>
      </c>
      <c r="O2">
        <f>LN(E2)</f>
        <v>1.1362291522394166</v>
      </c>
      <c r="P2" s="6">
        <f>F2</f>
        <v>0.70689733333333338</v>
      </c>
      <c r="Q2">
        <f>LN(G2)</f>
        <v>2.1797166485377764</v>
      </c>
      <c r="R2">
        <f>LN(H2)</f>
        <v>1.6918074494010451</v>
      </c>
      <c r="S2">
        <f>LN(I2)</f>
        <v>1.4021800133501039</v>
      </c>
      <c r="T2">
        <f>LN(J2)</f>
        <v>6.1501463743356517</v>
      </c>
    </row>
    <row r="3" spans="1:36" x14ac:dyDescent="0.25">
      <c r="A3">
        <v>2</v>
      </c>
      <c r="B3">
        <v>82</v>
      </c>
      <c r="C3">
        <v>23.124670372023203</v>
      </c>
      <c r="D3">
        <v>91</v>
      </c>
      <c r="E3">
        <v>4.4980000000000002</v>
      </c>
      <c r="F3">
        <v>1.0096510666666667</v>
      </c>
      <c r="G3">
        <v>17.939299999999999</v>
      </c>
      <c r="H3">
        <v>22.432039999999997</v>
      </c>
      <c r="I3">
        <v>9.2771499999999989</v>
      </c>
      <c r="J3">
        <v>554.697</v>
      </c>
      <c r="L3">
        <f t="shared" ref="L3:L36" si="0">LN(B3)</f>
        <v>4.4067192472642533</v>
      </c>
      <c r="M3">
        <f t="shared" ref="M3:M36" si="1">LN(C3)</f>
        <v>3.1409000291141167</v>
      </c>
      <c r="N3">
        <f t="shared" ref="N3:N36" si="2">LN(D3)</f>
        <v>4.5108595065168497</v>
      </c>
      <c r="O3">
        <f t="shared" ref="O3:O36" si="3">LN(E3)</f>
        <v>1.5036328535371239</v>
      </c>
      <c r="P3" s="6">
        <f t="shared" ref="P3:P36" si="4">F3</f>
        <v>1.0096510666666667</v>
      </c>
      <c r="Q3">
        <f t="shared" ref="Q3:Q36" si="5">LN(G3)</f>
        <v>2.8869938369173287</v>
      </c>
      <c r="R3">
        <f t="shared" ref="R3:R36" si="6">LN(H3)</f>
        <v>3.1104902940174939</v>
      </c>
      <c r="S3">
        <f t="shared" ref="S3:S36" si="7">LN(I3)</f>
        <v>2.2275543875605743</v>
      </c>
      <c r="T3">
        <f t="shared" ref="T3:T36" si="8">LN(J3)</f>
        <v>6.3184220187177376</v>
      </c>
    </row>
    <row r="4" spans="1:36" x14ac:dyDescent="0.25">
      <c r="A4">
        <v>3</v>
      </c>
      <c r="B4">
        <v>73</v>
      </c>
      <c r="C4">
        <v>22</v>
      </c>
      <c r="D4">
        <v>97</v>
      </c>
      <c r="E4">
        <v>3.35</v>
      </c>
      <c r="F4">
        <v>0.80154333333333327</v>
      </c>
      <c r="G4">
        <v>4.47</v>
      </c>
      <c r="H4">
        <v>10.358725</v>
      </c>
      <c r="I4">
        <v>6.2844499999999996</v>
      </c>
      <c r="J4">
        <v>136.85499999999999</v>
      </c>
      <c r="L4">
        <f t="shared" si="0"/>
        <v>4.290459441148391</v>
      </c>
      <c r="M4">
        <f t="shared" si="1"/>
        <v>3.0910424533583161</v>
      </c>
      <c r="N4">
        <f t="shared" si="2"/>
        <v>4.5747109785033828</v>
      </c>
      <c r="O4">
        <f t="shared" si="3"/>
        <v>1.2089603458369751</v>
      </c>
      <c r="P4" s="6">
        <f t="shared" si="4"/>
        <v>0.80154333333333327</v>
      </c>
      <c r="Q4">
        <f t="shared" si="5"/>
        <v>1.4973884086254774</v>
      </c>
      <c r="R4">
        <f t="shared" si="6"/>
        <v>2.3378291597595955</v>
      </c>
      <c r="S4">
        <f t="shared" si="7"/>
        <v>1.8380783282686803</v>
      </c>
      <c r="T4">
        <f t="shared" si="8"/>
        <v>4.9189219711729235</v>
      </c>
    </row>
    <row r="5" spans="1:36" x14ac:dyDescent="0.25">
      <c r="A5">
        <v>4</v>
      </c>
      <c r="B5">
        <v>34</v>
      </c>
      <c r="C5">
        <v>21.47</v>
      </c>
      <c r="D5">
        <v>78</v>
      </c>
      <c r="E5">
        <v>3.4689999999999999</v>
      </c>
      <c r="F5">
        <v>0.66743559999999991</v>
      </c>
      <c r="G5">
        <v>14.57</v>
      </c>
      <c r="H5">
        <v>13.11</v>
      </c>
      <c r="I5">
        <v>6.92</v>
      </c>
      <c r="J5">
        <v>354.6</v>
      </c>
      <c r="L5">
        <f t="shared" si="0"/>
        <v>3.5263605246161616</v>
      </c>
      <c r="M5">
        <f t="shared" si="1"/>
        <v>3.0666566118906897</v>
      </c>
      <c r="N5">
        <f t="shared" si="2"/>
        <v>4.3567088266895917</v>
      </c>
      <c r="O5">
        <f t="shared" si="3"/>
        <v>1.2438663679876125</v>
      </c>
      <c r="P5" s="6">
        <f t="shared" si="4"/>
        <v>0.66743559999999991</v>
      </c>
      <c r="Q5">
        <f t="shared" si="5"/>
        <v>2.6789646202071133</v>
      </c>
      <c r="R5">
        <f t="shared" si="6"/>
        <v>2.5733752977756086</v>
      </c>
      <c r="S5">
        <f t="shared" si="7"/>
        <v>1.9344157696295783</v>
      </c>
      <c r="T5">
        <f t="shared" si="8"/>
        <v>5.870990393640108</v>
      </c>
      <c r="AA5" t="s">
        <v>0</v>
      </c>
      <c r="AB5" t="s">
        <v>1</v>
      </c>
      <c r="AC5" t="s">
        <v>2</v>
      </c>
      <c r="AD5" t="s">
        <v>3</v>
      </c>
      <c r="AE5" t="s">
        <v>4</v>
      </c>
      <c r="AF5" t="s">
        <v>5</v>
      </c>
      <c r="AG5" t="s">
        <v>6</v>
      </c>
      <c r="AH5" t="s">
        <v>7</v>
      </c>
      <c r="AI5" t="s">
        <v>8</v>
      </c>
    </row>
    <row r="6" spans="1:36" x14ac:dyDescent="0.25">
      <c r="A6">
        <v>5</v>
      </c>
      <c r="B6">
        <v>24</v>
      </c>
      <c r="C6">
        <v>18.670000000000002</v>
      </c>
      <c r="D6">
        <v>88</v>
      </c>
      <c r="E6">
        <v>6.1070000000000002</v>
      </c>
      <c r="F6">
        <v>1.33</v>
      </c>
      <c r="G6">
        <v>8.8800000000000008</v>
      </c>
      <c r="H6">
        <v>36.06</v>
      </c>
      <c r="I6">
        <v>6.85</v>
      </c>
      <c r="J6">
        <v>632.22</v>
      </c>
      <c r="L6">
        <f t="shared" si="0"/>
        <v>3.1780538303479458</v>
      </c>
      <c r="M6">
        <f t="shared" si="1"/>
        <v>2.9269179575536315</v>
      </c>
      <c r="N6">
        <f t="shared" si="2"/>
        <v>4.4773368144782069</v>
      </c>
      <c r="O6">
        <f t="shared" si="3"/>
        <v>1.8094356542409977</v>
      </c>
      <c r="P6" s="6">
        <f t="shared" si="4"/>
        <v>1.33</v>
      </c>
      <c r="Q6">
        <f t="shared" si="5"/>
        <v>2.1838015570040787</v>
      </c>
      <c r="R6">
        <f t="shared" si="6"/>
        <v>3.5851842177751712</v>
      </c>
      <c r="S6">
        <f t="shared" si="7"/>
        <v>1.9242486522741338</v>
      </c>
      <c r="T6">
        <f t="shared" si="8"/>
        <v>6.4492374348394916</v>
      </c>
      <c r="AA6">
        <v>0.5</v>
      </c>
      <c r="AB6">
        <v>0.5</v>
      </c>
      <c r="AC6">
        <v>0.5</v>
      </c>
      <c r="AD6">
        <v>0.5</v>
      </c>
      <c r="AE6">
        <v>0.5</v>
      </c>
      <c r="AF6">
        <v>0.5</v>
      </c>
      <c r="AG6">
        <v>0.5</v>
      </c>
      <c r="AH6">
        <v>0.5</v>
      </c>
      <c r="AI6">
        <v>0.5</v>
      </c>
      <c r="AJ6">
        <v>0.5</v>
      </c>
    </row>
    <row r="7" spans="1:36" x14ac:dyDescent="0.25">
      <c r="A7">
        <v>6</v>
      </c>
      <c r="B7">
        <v>44</v>
      </c>
      <c r="C7">
        <v>20.76</v>
      </c>
      <c r="D7">
        <v>86</v>
      </c>
      <c r="E7">
        <v>7.5529999999999999</v>
      </c>
      <c r="F7">
        <v>1.6</v>
      </c>
      <c r="G7">
        <v>14.09</v>
      </c>
      <c r="H7">
        <v>20.32</v>
      </c>
      <c r="I7">
        <v>7.64</v>
      </c>
      <c r="J7">
        <v>63.61</v>
      </c>
      <c r="L7">
        <f t="shared" si="0"/>
        <v>3.784189633918261</v>
      </c>
      <c r="M7">
        <f t="shared" si="1"/>
        <v>3.0330280582976878</v>
      </c>
      <c r="N7">
        <f t="shared" si="2"/>
        <v>4.4543472962535073</v>
      </c>
      <c r="O7">
        <f t="shared" si="3"/>
        <v>2.0219448353313108</v>
      </c>
      <c r="P7" s="6">
        <f t="shared" si="4"/>
        <v>1.6</v>
      </c>
      <c r="Q7">
        <f t="shared" si="5"/>
        <v>2.6454653259105889</v>
      </c>
      <c r="R7">
        <f t="shared" si="6"/>
        <v>3.011605622710281</v>
      </c>
      <c r="S7">
        <f t="shared" si="7"/>
        <v>2.0333976031784289</v>
      </c>
      <c r="T7">
        <f t="shared" si="8"/>
        <v>4.1527706906907129</v>
      </c>
    </row>
    <row r="8" spans="1:36" x14ac:dyDescent="0.25">
      <c r="A8">
        <v>7</v>
      </c>
      <c r="B8">
        <v>54</v>
      </c>
      <c r="C8">
        <v>30.48315805517451</v>
      </c>
      <c r="D8">
        <v>90</v>
      </c>
      <c r="E8">
        <v>5.5369999999999999</v>
      </c>
      <c r="F8">
        <v>1.229214</v>
      </c>
      <c r="G8">
        <v>12.331</v>
      </c>
      <c r="H8">
        <v>9.7313799999999997</v>
      </c>
      <c r="I8">
        <v>10.19299</v>
      </c>
      <c r="J8">
        <v>1227.9100000000001</v>
      </c>
      <c r="L8">
        <f t="shared" si="0"/>
        <v>3.9889840465642745</v>
      </c>
      <c r="M8">
        <f t="shared" si="1"/>
        <v>3.4171743361852962</v>
      </c>
      <c r="N8">
        <f t="shared" si="2"/>
        <v>4.499809670330265</v>
      </c>
      <c r="O8">
        <f t="shared" si="3"/>
        <v>1.71145283784083</v>
      </c>
      <c r="P8" s="6">
        <f t="shared" si="4"/>
        <v>1.229214</v>
      </c>
      <c r="Q8">
        <f t="shared" si="5"/>
        <v>2.5121164168883934</v>
      </c>
      <c r="R8">
        <f t="shared" si="6"/>
        <v>2.2753557155347042</v>
      </c>
      <c r="S8">
        <f t="shared" si="7"/>
        <v>2.3217002291203572</v>
      </c>
      <c r="T8">
        <f t="shared" si="8"/>
        <v>7.1130688161189717</v>
      </c>
    </row>
    <row r="9" spans="1:36" x14ac:dyDescent="0.25">
      <c r="A9">
        <v>8</v>
      </c>
      <c r="B9">
        <v>28</v>
      </c>
      <c r="C9">
        <v>35.855814662399013</v>
      </c>
      <c r="D9">
        <v>87</v>
      </c>
      <c r="E9">
        <v>8.5760000000000005</v>
      </c>
      <c r="F9">
        <v>1.8404096000000001</v>
      </c>
      <c r="G9">
        <v>68.510199999999998</v>
      </c>
      <c r="H9">
        <v>4.7942</v>
      </c>
      <c r="I9">
        <v>21.443660000000001</v>
      </c>
      <c r="J9">
        <v>358.62400000000002</v>
      </c>
      <c r="L9">
        <f t="shared" si="0"/>
        <v>3.3322045101752038</v>
      </c>
      <c r="M9">
        <f t="shared" si="1"/>
        <v>3.5795057481027484</v>
      </c>
      <c r="N9">
        <f t="shared" si="2"/>
        <v>4.4659081186545837</v>
      </c>
      <c r="O9">
        <f t="shared" si="3"/>
        <v>2.1489676043284462</v>
      </c>
      <c r="P9" s="6">
        <f t="shared" si="4"/>
        <v>1.8404096000000001</v>
      </c>
      <c r="Q9">
        <f t="shared" si="5"/>
        <v>4.2269826392924035</v>
      </c>
      <c r="R9">
        <f t="shared" si="6"/>
        <v>1.5674068539571726</v>
      </c>
      <c r="S9">
        <f t="shared" si="7"/>
        <v>3.0654290305887093</v>
      </c>
      <c r="T9">
        <f t="shared" si="8"/>
        <v>5.8822744858696172</v>
      </c>
    </row>
    <row r="10" spans="1:36" x14ac:dyDescent="0.25">
      <c r="A10">
        <v>9</v>
      </c>
      <c r="B10">
        <v>51</v>
      </c>
      <c r="C10">
        <v>27.688778133776353</v>
      </c>
      <c r="D10">
        <v>77</v>
      </c>
      <c r="E10">
        <v>3.855</v>
      </c>
      <c r="F10">
        <v>0.73219300000000009</v>
      </c>
      <c r="G10">
        <v>20.091999999999999</v>
      </c>
      <c r="H10">
        <v>3.1920899999999999</v>
      </c>
      <c r="I10">
        <v>10.37518</v>
      </c>
      <c r="J10">
        <v>473.85899999999998</v>
      </c>
      <c r="L10">
        <f t="shared" si="0"/>
        <v>3.9318256327243257</v>
      </c>
      <c r="M10">
        <f t="shared" si="1"/>
        <v>3.3210272095850786</v>
      </c>
      <c r="N10">
        <f t="shared" si="2"/>
        <v>4.3438054218536841</v>
      </c>
      <c r="O10">
        <f t="shared" si="3"/>
        <v>1.3493710070152929</v>
      </c>
      <c r="P10" s="6">
        <f t="shared" si="4"/>
        <v>0.73219300000000009</v>
      </c>
      <c r="Q10">
        <f t="shared" si="5"/>
        <v>3.0003217258877983</v>
      </c>
      <c r="R10">
        <f t="shared" si="6"/>
        <v>1.1606758746787988</v>
      </c>
      <c r="S10">
        <f t="shared" si="7"/>
        <v>2.3394164153638535</v>
      </c>
      <c r="T10">
        <f t="shared" si="8"/>
        <v>6.1609098090881593</v>
      </c>
    </row>
    <row r="11" spans="1:36" x14ac:dyDescent="0.25">
      <c r="A11">
        <v>10</v>
      </c>
      <c r="B11">
        <v>66</v>
      </c>
      <c r="C11">
        <v>31.238589800803275</v>
      </c>
      <c r="D11">
        <v>82</v>
      </c>
      <c r="E11">
        <v>4.181</v>
      </c>
      <c r="F11">
        <v>0.84567693333333327</v>
      </c>
      <c r="G11">
        <v>16.224700000000002</v>
      </c>
      <c r="H11">
        <v>4.2671049999999999</v>
      </c>
      <c r="I11">
        <v>3.2917499999999995</v>
      </c>
      <c r="J11">
        <v>634.60199999999998</v>
      </c>
      <c r="L11">
        <f t="shared" si="0"/>
        <v>4.1896547420264252</v>
      </c>
      <c r="M11">
        <f t="shared" si="1"/>
        <v>3.4416541831332506</v>
      </c>
      <c r="N11">
        <f t="shared" si="2"/>
        <v>4.4067192472642533</v>
      </c>
      <c r="O11">
        <f t="shared" si="3"/>
        <v>1.4305504523744279</v>
      </c>
      <c r="P11" s="6">
        <f t="shared" si="4"/>
        <v>0.84567693333333327</v>
      </c>
      <c r="Q11">
        <f t="shared" si="5"/>
        <v>2.7865347724346203</v>
      </c>
      <c r="R11">
        <f t="shared" si="6"/>
        <v>1.4509356113556473</v>
      </c>
      <c r="S11">
        <f t="shared" si="7"/>
        <v>1.1914193382543159</v>
      </c>
      <c r="T11">
        <f t="shared" si="8"/>
        <v>6.4529980307356825</v>
      </c>
    </row>
    <row r="12" spans="1:36" x14ac:dyDescent="0.25">
      <c r="A12">
        <v>11</v>
      </c>
      <c r="B12">
        <v>76</v>
      </c>
      <c r="C12">
        <v>29.218407596785976</v>
      </c>
      <c r="D12">
        <v>83</v>
      </c>
      <c r="E12">
        <v>5.3760000000000003</v>
      </c>
      <c r="F12">
        <v>1.1006464000000002</v>
      </c>
      <c r="G12">
        <v>28.562000000000001</v>
      </c>
      <c r="H12">
        <v>7.3699599999999998</v>
      </c>
      <c r="I12">
        <v>8.0437499999999993</v>
      </c>
      <c r="J12">
        <v>698.78899999999999</v>
      </c>
      <c r="L12">
        <f t="shared" si="0"/>
        <v>4.3307333402863311</v>
      </c>
      <c r="M12">
        <f t="shared" si="1"/>
        <v>3.3747989078076244</v>
      </c>
      <c r="N12">
        <f t="shared" si="2"/>
        <v>4.4188406077965983</v>
      </c>
      <c r="O12">
        <f t="shared" si="3"/>
        <v>1.6819446032208485</v>
      </c>
      <c r="P12" s="6">
        <f t="shared" si="4"/>
        <v>1.1006464000000002</v>
      </c>
      <c r="Q12">
        <f t="shared" si="5"/>
        <v>3.3520771630307413</v>
      </c>
      <c r="R12">
        <f t="shared" si="6"/>
        <v>1.9974122787781043</v>
      </c>
      <c r="S12">
        <f t="shared" si="7"/>
        <v>2.0848953923622995</v>
      </c>
      <c r="T12">
        <f t="shared" si="8"/>
        <v>6.5493488368652564</v>
      </c>
    </row>
    <row r="13" spans="1:36" x14ac:dyDescent="0.25">
      <c r="A13">
        <v>12</v>
      </c>
      <c r="B13">
        <v>75</v>
      </c>
      <c r="C13">
        <v>27.3</v>
      </c>
      <c r="D13">
        <v>85</v>
      </c>
      <c r="E13">
        <v>5.1970000000000001</v>
      </c>
      <c r="F13">
        <v>1.0896376666666667</v>
      </c>
      <c r="G13">
        <v>10.39</v>
      </c>
      <c r="H13">
        <v>9.0008049999999997</v>
      </c>
      <c r="I13">
        <v>7.5766999999999998</v>
      </c>
      <c r="J13">
        <v>335.39299999999997</v>
      </c>
      <c r="L13">
        <f t="shared" si="0"/>
        <v>4.3174881135363101</v>
      </c>
      <c r="M13">
        <f t="shared" si="1"/>
        <v>3.3068867021909143</v>
      </c>
      <c r="N13">
        <f t="shared" si="2"/>
        <v>4.4426512564903167</v>
      </c>
      <c r="O13">
        <f t="shared" si="3"/>
        <v>1.6480815360263048</v>
      </c>
      <c r="P13" s="6">
        <f t="shared" si="4"/>
        <v>1.0896376666666667</v>
      </c>
      <c r="Q13">
        <f t="shared" si="5"/>
        <v>2.340843805111136</v>
      </c>
      <c r="R13">
        <f t="shared" si="6"/>
        <v>2.197314017780748</v>
      </c>
      <c r="S13">
        <f t="shared" si="7"/>
        <v>2.0250777486587279</v>
      </c>
      <c r="T13">
        <f t="shared" si="8"/>
        <v>5.815302978569048</v>
      </c>
    </row>
    <row r="14" spans="1:36" x14ac:dyDescent="0.25">
      <c r="A14">
        <v>13</v>
      </c>
      <c r="B14">
        <v>69</v>
      </c>
      <c r="C14">
        <v>32.5</v>
      </c>
      <c r="D14">
        <v>93</v>
      </c>
      <c r="E14">
        <v>5.43</v>
      </c>
      <c r="F14">
        <v>1.2456420000000001</v>
      </c>
      <c r="G14">
        <v>15.145</v>
      </c>
      <c r="H14">
        <v>11.78796</v>
      </c>
      <c r="I14">
        <v>11.78796</v>
      </c>
      <c r="J14">
        <v>270.142</v>
      </c>
      <c r="L14">
        <f t="shared" si="0"/>
        <v>4.2341065045972597</v>
      </c>
      <c r="M14">
        <f t="shared" si="1"/>
        <v>3.4812400893356918</v>
      </c>
      <c r="N14">
        <f t="shared" si="2"/>
        <v>4.5325994931532563</v>
      </c>
      <c r="O14">
        <f t="shared" si="3"/>
        <v>1.6919391339458441</v>
      </c>
      <c r="P14" s="6">
        <f t="shared" si="4"/>
        <v>1.2456420000000001</v>
      </c>
      <c r="Q14">
        <f t="shared" si="5"/>
        <v>2.7176704444792006</v>
      </c>
      <c r="R14">
        <f t="shared" si="6"/>
        <v>2.4670786715883879</v>
      </c>
      <c r="S14">
        <f t="shared" si="7"/>
        <v>2.4670786715883879</v>
      </c>
      <c r="T14">
        <f t="shared" si="8"/>
        <v>5.5989477466737316</v>
      </c>
    </row>
    <row r="15" spans="1:36" x14ac:dyDescent="0.25">
      <c r="A15">
        <v>14</v>
      </c>
      <c r="B15">
        <v>78</v>
      </c>
      <c r="C15">
        <v>25.3</v>
      </c>
      <c r="D15">
        <v>60</v>
      </c>
      <c r="E15">
        <v>3.508</v>
      </c>
      <c r="F15">
        <v>0.51918399999999998</v>
      </c>
      <c r="G15">
        <v>6.633</v>
      </c>
      <c r="H15">
        <v>10.567295</v>
      </c>
      <c r="I15">
        <v>4.6638000000000002</v>
      </c>
      <c r="J15">
        <v>209.749</v>
      </c>
      <c r="L15">
        <f t="shared" si="0"/>
        <v>4.3567088266895917</v>
      </c>
      <c r="M15">
        <f t="shared" si="1"/>
        <v>3.2308043957334744</v>
      </c>
      <c r="N15">
        <f t="shared" si="2"/>
        <v>4.0943445622221004</v>
      </c>
      <c r="O15">
        <f t="shared" si="3"/>
        <v>1.2550460745099365</v>
      </c>
      <c r="P15" s="6">
        <f t="shared" si="4"/>
        <v>0.51918399999999998</v>
      </c>
      <c r="Q15">
        <f t="shared" si="5"/>
        <v>1.8920571905434189</v>
      </c>
      <c r="R15">
        <f t="shared" si="6"/>
        <v>2.3577638541696255</v>
      </c>
      <c r="S15">
        <f t="shared" si="7"/>
        <v>1.5398305664820919</v>
      </c>
      <c r="T15">
        <f t="shared" si="8"/>
        <v>5.3459115777554977</v>
      </c>
    </row>
    <row r="16" spans="1:36" x14ac:dyDescent="0.25">
      <c r="A16">
        <v>15</v>
      </c>
      <c r="B16">
        <v>51</v>
      </c>
      <c r="C16">
        <v>19.132653061224492</v>
      </c>
      <c r="D16">
        <v>93</v>
      </c>
      <c r="E16">
        <v>4.3639999999999999</v>
      </c>
      <c r="F16">
        <v>1.0011015999999999</v>
      </c>
      <c r="G16">
        <v>11.0816</v>
      </c>
      <c r="H16">
        <v>5.8076199999999991</v>
      </c>
      <c r="I16">
        <v>5.5705499999999999</v>
      </c>
      <c r="J16">
        <v>90.6</v>
      </c>
      <c r="L16">
        <f t="shared" si="0"/>
        <v>3.9318256327243257</v>
      </c>
      <c r="M16">
        <f t="shared" si="1"/>
        <v>2.9513964597339393</v>
      </c>
      <c r="N16">
        <f t="shared" si="2"/>
        <v>4.5325994931532563</v>
      </c>
      <c r="O16">
        <f t="shared" si="3"/>
        <v>1.4733890679708244</v>
      </c>
      <c r="P16" s="6">
        <f t="shared" si="4"/>
        <v>1.0011015999999999</v>
      </c>
      <c r="Q16">
        <f t="shared" si="5"/>
        <v>2.4052860752259657</v>
      </c>
      <c r="R16">
        <f t="shared" si="6"/>
        <v>1.7591708483848103</v>
      </c>
      <c r="S16">
        <f t="shared" si="7"/>
        <v>1.7174937923319016</v>
      </c>
      <c r="T16">
        <f t="shared" si="8"/>
        <v>4.5064542130489338</v>
      </c>
    </row>
    <row r="17" spans="1:20" x14ac:dyDescent="0.25">
      <c r="A17">
        <v>16</v>
      </c>
      <c r="B17">
        <v>62</v>
      </c>
      <c r="C17">
        <v>22.656249999999996</v>
      </c>
      <c r="D17">
        <v>92</v>
      </c>
      <c r="E17">
        <v>3.4820000000000002</v>
      </c>
      <c r="F17">
        <v>0.79018186666666679</v>
      </c>
      <c r="G17">
        <v>9.8647999999999989</v>
      </c>
      <c r="H17">
        <v>11.236235000000001</v>
      </c>
      <c r="I17">
        <v>10.69548</v>
      </c>
      <c r="J17">
        <v>703.97299999999996</v>
      </c>
      <c r="L17">
        <f t="shared" si="0"/>
        <v>4.1271343850450917</v>
      </c>
      <c r="M17">
        <f t="shared" si="1"/>
        <v>3.1204357520549482</v>
      </c>
      <c r="N17">
        <f t="shared" si="2"/>
        <v>4.5217885770490405</v>
      </c>
      <c r="O17">
        <f t="shared" si="3"/>
        <v>1.2476068413459973</v>
      </c>
      <c r="P17" s="6">
        <f t="shared" si="4"/>
        <v>0.79018186666666679</v>
      </c>
      <c r="Q17">
        <f t="shared" si="5"/>
        <v>2.2889728655741837</v>
      </c>
      <c r="R17">
        <f t="shared" si="6"/>
        <v>2.4191438239396237</v>
      </c>
      <c r="S17">
        <f t="shared" si="7"/>
        <v>2.3698212223126705</v>
      </c>
      <c r="T17">
        <f t="shared" si="8"/>
        <v>6.556740003149848</v>
      </c>
    </row>
    <row r="18" spans="1:20" x14ac:dyDescent="0.25">
      <c r="A18">
        <v>17</v>
      </c>
      <c r="B18">
        <v>51</v>
      </c>
      <c r="C18">
        <v>22.892819979188342</v>
      </c>
      <c r="D18">
        <v>103</v>
      </c>
      <c r="E18">
        <v>2.74</v>
      </c>
      <c r="F18">
        <v>0.69614266666666669</v>
      </c>
      <c r="G18">
        <v>8.0162999999999993</v>
      </c>
      <c r="H18">
        <v>9.3497749999999993</v>
      </c>
      <c r="I18">
        <v>11.554919999999999</v>
      </c>
      <c r="J18">
        <v>359.23200000000003</v>
      </c>
      <c r="L18">
        <f t="shared" si="0"/>
        <v>3.9318256327243257</v>
      </c>
      <c r="M18">
        <f t="shared" si="1"/>
        <v>3.1308233233701603</v>
      </c>
      <c r="N18">
        <f t="shared" si="2"/>
        <v>4.6347289882296359</v>
      </c>
      <c r="O18">
        <f t="shared" si="3"/>
        <v>1.0079579203999789</v>
      </c>
      <c r="P18" s="6">
        <f t="shared" si="4"/>
        <v>0.69614266666666669</v>
      </c>
      <c r="Q18">
        <f t="shared" si="5"/>
        <v>2.0814769687919061</v>
      </c>
      <c r="R18">
        <f t="shared" si="6"/>
        <v>2.2353522788399256</v>
      </c>
      <c r="S18">
        <f t="shared" si="7"/>
        <v>2.4471113202925978</v>
      </c>
      <c r="T18">
        <f t="shared" si="8"/>
        <v>5.8839684193197339</v>
      </c>
    </row>
    <row r="19" spans="1:20" x14ac:dyDescent="0.25">
      <c r="A19">
        <v>18</v>
      </c>
      <c r="B19">
        <v>59</v>
      </c>
      <c r="C19">
        <v>22.832879346258608</v>
      </c>
      <c r="D19">
        <v>98</v>
      </c>
      <c r="E19">
        <v>6.8620000000000001</v>
      </c>
      <c r="F19">
        <v>1.6587741333333332</v>
      </c>
      <c r="G19">
        <v>14.903700000000001</v>
      </c>
      <c r="H19">
        <v>4.230105</v>
      </c>
      <c r="I19">
        <v>8.2049000000000021</v>
      </c>
      <c r="J19">
        <v>355.31</v>
      </c>
      <c r="L19">
        <f t="shared" si="0"/>
        <v>4.0775374439057197</v>
      </c>
      <c r="M19">
        <f t="shared" si="1"/>
        <v>3.1282015737567992</v>
      </c>
      <c r="N19">
        <f t="shared" si="2"/>
        <v>4.5849674786705723</v>
      </c>
      <c r="O19">
        <f t="shared" si="3"/>
        <v>1.925998944436258</v>
      </c>
      <c r="P19" s="6">
        <f t="shared" si="4"/>
        <v>1.6587741333333332</v>
      </c>
      <c r="Q19">
        <f t="shared" si="5"/>
        <v>2.701609504272223</v>
      </c>
      <c r="R19">
        <f t="shared" si="6"/>
        <v>1.4422268154451441</v>
      </c>
      <c r="S19">
        <f t="shared" si="7"/>
        <v>2.1047315367773511</v>
      </c>
      <c r="T19">
        <f t="shared" si="8"/>
        <v>5.8729906478602958</v>
      </c>
    </row>
    <row r="20" spans="1:20" x14ac:dyDescent="0.25">
      <c r="A20">
        <v>19</v>
      </c>
      <c r="B20">
        <v>54</v>
      </c>
      <c r="C20">
        <v>24.218749999999996</v>
      </c>
      <c r="D20">
        <v>86</v>
      </c>
      <c r="E20">
        <v>3.73</v>
      </c>
      <c r="F20">
        <v>0.79125733333333337</v>
      </c>
      <c r="G20">
        <v>8.6874000000000002</v>
      </c>
      <c r="H20">
        <v>3.7052300000000002</v>
      </c>
      <c r="I20">
        <v>10.34455</v>
      </c>
      <c r="J20">
        <v>635.04899999999998</v>
      </c>
      <c r="L20">
        <f t="shared" si="0"/>
        <v>3.9889840465642745</v>
      </c>
      <c r="M20">
        <f t="shared" si="1"/>
        <v>3.1871271265536203</v>
      </c>
      <c r="N20">
        <f t="shared" si="2"/>
        <v>4.4543472962535073</v>
      </c>
      <c r="O20">
        <f t="shared" si="3"/>
        <v>1.3164082336557241</v>
      </c>
      <c r="P20" s="6">
        <f t="shared" si="4"/>
        <v>0.79125733333333337</v>
      </c>
      <c r="Q20">
        <f t="shared" si="5"/>
        <v>2.1618737000332939</v>
      </c>
      <c r="R20">
        <f t="shared" si="6"/>
        <v>1.3097453350938786</v>
      </c>
      <c r="S20">
        <f t="shared" si="7"/>
        <v>2.3364598109763732</v>
      </c>
      <c r="T20">
        <f t="shared" si="8"/>
        <v>6.4537021612699297</v>
      </c>
    </row>
    <row r="21" spans="1:20" x14ac:dyDescent="0.25">
      <c r="A21">
        <v>20</v>
      </c>
      <c r="B21">
        <v>44</v>
      </c>
      <c r="C21">
        <v>19.559999999999999</v>
      </c>
      <c r="D21">
        <v>114</v>
      </c>
      <c r="E21">
        <v>15.89</v>
      </c>
      <c r="F21">
        <v>4.4682680000000001</v>
      </c>
      <c r="G21">
        <v>13.08</v>
      </c>
      <c r="H21">
        <v>20.37</v>
      </c>
      <c r="I21">
        <v>4.62</v>
      </c>
      <c r="J21">
        <v>220.66</v>
      </c>
      <c r="L21">
        <f t="shared" si="0"/>
        <v>3.784189633918261</v>
      </c>
      <c r="M21">
        <f t="shared" si="1"/>
        <v>2.9734866646066713</v>
      </c>
      <c r="N21">
        <f t="shared" si="2"/>
        <v>4.7361984483944957</v>
      </c>
      <c r="O21">
        <f t="shared" si="3"/>
        <v>2.7656899805486246</v>
      </c>
      <c r="P21" s="6">
        <f t="shared" si="4"/>
        <v>4.4682680000000001</v>
      </c>
      <c r="Q21">
        <f t="shared" si="5"/>
        <v>2.5710843460290524</v>
      </c>
      <c r="R21">
        <f t="shared" si="6"/>
        <v>3.0140632302387145</v>
      </c>
      <c r="S21">
        <f t="shared" si="7"/>
        <v>1.5303947050936475</v>
      </c>
      <c r="T21">
        <f t="shared" si="8"/>
        <v>5.3966230553321601</v>
      </c>
    </row>
    <row r="22" spans="1:20" x14ac:dyDescent="0.25">
      <c r="A22">
        <v>21</v>
      </c>
      <c r="B22">
        <v>44</v>
      </c>
      <c r="C22">
        <v>24.74</v>
      </c>
      <c r="D22">
        <v>106</v>
      </c>
      <c r="E22">
        <v>58.46</v>
      </c>
      <c r="F22">
        <v>15.285341333333333</v>
      </c>
      <c r="G22">
        <v>18.16</v>
      </c>
      <c r="H22">
        <v>16.100000000000001</v>
      </c>
      <c r="I22">
        <v>5.31</v>
      </c>
      <c r="J22">
        <v>244.75</v>
      </c>
      <c r="L22">
        <f t="shared" si="0"/>
        <v>3.784189633918261</v>
      </c>
      <c r="M22">
        <f t="shared" si="1"/>
        <v>3.208421366964342</v>
      </c>
      <c r="N22">
        <f t="shared" si="2"/>
        <v>4.6634390941120669</v>
      </c>
      <c r="O22">
        <f t="shared" si="3"/>
        <v>4.0683427596830999</v>
      </c>
      <c r="P22" s="6">
        <f t="shared" si="4"/>
        <v>15.285341333333333</v>
      </c>
      <c r="Q22">
        <f t="shared" si="5"/>
        <v>2.8992213731731473</v>
      </c>
      <c r="R22">
        <f t="shared" si="6"/>
        <v>2.7788192719904172</v>
      </c>
      <c r="S22">
        <f t="shared" si="7"/>
        <v>1.6695918352538475</v>
      </c>
      <c r="T22">
        <f t="shared" si="8"/>
        <v>5.5002372814106195</v>
      </c>
    </row>
    <row r="23" spans="1:20" x14ac:dyDescent="0.25">
      <c r="A23">
        <v>22</v>
      </c>
      <c r="B23">
        <v>46</v>
      </c>
      <c r="C23">
        <v>22.21</v>
      </c>
      <c r="D23">
        <v>86</v>
      </c>
      <c r="E23">
        <v>36.94</v>
      </c>
      <c r="F23">
        <v>7.836205333333333</v>
      </c>
      <c r="G23">
        <v>10.16</v>
      </c>
      <c r="H23">
        <v>9.76</v>
      </c>
      <c r="I23">
        <v>5.68</v>
      </c>
      <c r="J23">
        <v>312</v>
      </c>
      <c r="L23">
        <f t="shared" si="0"/>
        <v>3.8286413964890951</v>
      </c>
      <c r="M23">
        <f t="shared" si="1"/>
        <v>3.1005426379063361</v>
      </c>
      <c r="N23">
        <f t="shared" si="2"/>
        <v>4.4543472962535073</v>
      </c>
      <c r="O23">
        <f t="shared" si="3"/>
        <v>3.6092949747710938</v>
      </c>
      <c r="P23" s="6">
        <f t="shared" si="4"/>
        <v>7.836205333333333</v>
      </c>
      <c r="Q23">
        <f t="shared" si="5"/>
        <v>2.318458442150336</v>
      </c>
      <c r="R23">
        <f t="shared" si="6"/>
        <v>2.2782924004250011</v>
      </c>
      <c r="S23">
        <f t="shared" si="7"/>
        <v>1.7369512327330598</v>
      </c>
      <c r="T23">
        <f t="shared" si="8"/>
        <v>5.7430031878094825</v>
      </c>
    </row>
    <row r="24" spans="1:20" x14ac:dyDescent="0.25">
      <c r="A24">
        <v>23</v>
      </c>
      <c r="B24">
        <v>43</v>
      </c>
      <c r="C24">
        <v>26.562499999999996</v>
      </c>
      <c r="D24">
        <v>101</v>
      </c>
      <c r="E24">
        <v>10.555</v>
      </c>
      <c r="F24">
        <v>2.6296023333333332</v>
      </c>
      <c r="G24">
        <v>9.8000000000000007</v>
      </c>
      <c r="H24">
        <v>6.4202950000000003</v>
      </c>
      <c r="I24">
        <v>16.100000000000001</v>
      </c>
      <c r="J24">
        <v>806.72400000000005</v>
      </c>
      <c r="L24">
        <f t="shared" si="0"/>
        <v>3.7612001156935624</v>
      </c>
      <c r="M24">
        <f t="shared" si="1"/>
        <v>3.2795004466846356</v>
      </c>
      <c r="N24">
        <f t="shared" si="2"/>
        <v>4.6151205168412597</v>
      </c>
      <c r="O24">
        <f t="shared" si="3"/>
        <v>2.3565996813002839</v>
      </c>
      <c r="P24" s="6">
        <f t="shared" si="4"/>
        <v>2.6296023333333332</v>
      </c>
      <c r="Q24">
        <f t="shared" si="5"/>
        <v>2.2823823856765264</v>
      </c>
      <c r="R24">
        <f t="shared" si="6"/>
        <v>1.8594640668019571</v>
      </c>
      <c r="S24">
        <f t="shared" si="7"/>
        <v>2.7788192719904172</v>
      </c>
      <c r="T24">
        <f t="shared" si="8"/>
        <v>6.6929816023371238</v>
      </c>
    </row>
    <row r="25" spans="1:20" x14ac:dyDescent="0.25">
      <c r="A25">
        <v>24</v>
      </c>
      <c r="B25">
        <v>81</v>
      </c>
      <c r="C25">
        <v>31.640368178829714</v>
      </c>
      <c r="D25">
        <v>100</v>
      </c>
      <c r="E25">
        <v>9.6690000000000005</v>
      </c>
      <c r="F25">
        <v>2.3850199999999999</v>
      </c>
      <c r="G25">
        <v>38.806599999999996</v>
      </c>
      <c r="H25">
        <v>10.636525000000001</v>
      </c>
      <c r="I25">
        <v>29.558300000000003</v>
      </c>
      <c r="J25">
        <v>426.17500000000001</v>
      </c>
      <c r="L25">
        <f t="shared" si="0"/>
        <v>4.3944491546724391</v>
      </c>
      <c r="M25">
        <f t="shared" si="1"/>
        <v>3.4544337793307922</v>
      </c>
      <c r="N25">
        <f t="shared" si="2"/>
        <v>4.6051701859880918</v>
      </c>
      <c r="O25">
        <f t="shared" si="3"/>
        <v>2.2689248915014106</v>
      </c>
      <c r="P25" s="6">
        <f t="shared" si="4"/>
        <v>2.3850199999999999</v>
      </c>
      <c r="Q25">
        <f t="shared" si="5"/>
        <v>3.6585903352561204</v>
      </c>
      <c r="R25">
        <f t="shared" si="6"/>
        <v>2.3642938328244791</v>
      </c>
      <c r="S25">
        <f t="shared" si="7"/>
        <v>3.3863645842773793</v>
      </c>
      <c r="T25">
        <f t="shared" si="8"/>
        <v>6.0548500600369888</v>
      </c>
    </row>
    <row r="26" spans="1:20" x14ac:dyDescent="0.25">
      <c r="A26">
        <v>25</v>
      </c>
      <c r="B26">
        <v>48</v>
      </c>
      <c r="C26">
        <v>32.461911357340718</v>
      </c>
      <c r="D26">
        <v>99</v>
      </c>
      <c r="E26">
        <v>28.677</v>
      </c>
      <c r="F26">
        <v>7.0029234000000002</v>
      </c>
      <c r="G26">
        <v>46.076000000000001</v>
      </c>
      <c r="H26">
        <v>21.57</v>
      </c>
      <c r="I26">
        <v>10.157260000000001</v>
      </c>
      <c r="J26">
        <v>738.03399999999999</v>
      </c>
      <c r="L26">
        <f t="shared" si="0"/>
        <v>3.8712010109078911</v>
      </c>
      <c r="M26">
        <f t="shared" si="1"/>
        <v>3.4800674438199404</v>
      </c>
      <c r="N26">
        <f t="shared" si="2"/>
        <v>4.5951198501345898</v>
      </c>
      <c r="O26">
        <f t="shared" si="3"/>
        <v>3.3560954077497351</v>
      </c>
      <c r="P26" s="6">
        <f t="shared" si="4"/>
        <v>7.0029234000000002</v>
      </c>
      <c r="Q26">
        <f t="shared" si="5"/>
        <v>3.83029220706426</v>
      </c>
      <c r="R26">
        <f t="shared" si="6"/>
        <v>3.0713034604010652</v>
      </c>
      <c r="S26">
        <f t="shared" si="7"/>
        <v>2.3181887207394163</v>
      </c>
      <c r="T26">
        <f t="shared" si="8"/>
        <v>6.6039898939999659</v>
      </c>
    </row>
    <row r="27" spans="1:20" x14ac:dyDescent="0.25">
      <c r="A27">
        <v>26</v>
      </c>
      <c r="B27">
        <v>85</v>
      </c>
      <c r="C27">
        <v>27.688778133776353</v>
      </c>
      <c r="D27">
        <v>196</v>
      </c>
      <c r="E27">
        <v>51.814</v>
      </c>
      <c r="F27">
        <v>25.050341866666667</v>
      </c>
      <c r="G27">
        <v>70.88239999999999</v>
      </c>
      <c r="H27">
        <v>7.9016849999999996</v>
      </c>
      <c r="I27">
        <v>55.215300000000006</v>
      </c>
      <c r="J27">
        <v>1078.3589999999999</v>
      </c>
      <c r="L27">
        <f t="shared" si="0"/>
        <v>4.4426512564903167</v>
      </c>
      <c r="M27">
        <f t="shared" si="1"/>
        <v>3.3210272095850786</v>
      </c>
      <c r="N27">
        <f t="shared" si="2"/>
        <v>5.2781146592305168</v>
      </c>
      <c r="O27">
        <f t="shared" si="3"/>
        <v>3.9476603830192776</v>
      </c>
      <c r="P27" s="6">
        <f t="shared" si="4"/>
        <v>25.050341866666667</v>
      </c>
      <c r="Q27">
        <f t="shared" si="5"/>
        <v>4.2610221657687335</v>
      </c>
      <c r="R27">
        <f t="shared" si="6"/>
        <v>2.0670760278688953</v>
      </c>
      <c r="S27">
        <f t="shared" si="7"/>
        <v>4.0112400887905011</v>
      </c>
      <c r="T27">
        <f t="shared" si="8"/>
        <v>6.9831957201474575</v>
      </c>
    </row>
    <row r="28" spans="1:20" x14ac:dyDescent="0.25">
      <c r="A28">
        <v>27</v>
      </c>
      <c r="B28">
        <v>49</v>
      </c>
      <c r="C28">
        <v>32.461911357340718</v>
      </c>
      <c r="D28">
        <v>134</v>
      </c>
      <c r="E28">
        <v>24.887</v>
      </c>
      <c r="F28">
        <v>8.2259830666666662</v>
      </c>
      <c r="G28">
        <v>42.391400000000004</v>
      </c>
      <c r="H28">
        <v>10.793939999999999</v>
      </c>
      <c r="I28">
        <v>5.7679999999999998</v>
      </c>
      <c r="J28">
        <v>656.39300000000003</v>
      </c>
      <c r="L28">
        <f t="shared" si="0"/>
        <v>3.8918202981106265</v>
      </c>
      <c r="M28">
        <f t="shared" si="1"/>
        <v>3.4800674438199404</v>
      </c>
      <c r="N28">
        <f t="shared" si="2"/>
        <v>4.8978397999509111</v>
      </c>
      <c r="O28">
        <f t="shared" si="3"/>
        <v>3.214345578781669</v>
      </c>
      <c r="P28" s="6">
        <f t="shared" si="4"/>
        <v>8.2259830666666662</v>
      </c>
      <c r="Q28">
        <f t="shared" si="5"/>
        <v>3.7469455114764085</v>
      </c>
      <c r="R28">
        <f t="shared" si="6"/>
        <v>2.3789848655373107</v>
      </c>
      <c r="S28">
        <f t="shared" si="7"/>
        <v>1.752325399982648</v>
      </c>
      <c r="T28">
        <f t="shared" si="8"/>
        <v>6.486759694929944</v>
      </c>
    </row>
    <row r="29" spans="1:20" x14ac:dyDescent="0.25">
      <c r="A29">
        <v>28</v>
      </c>
      <c r="B29">
        <v>40</v>
      </c>
      <c r="C29">
        <v>27.636054421768712</v>
      </c>
      <c r="D29">
        <v>103</v>
      </c>
      <c r="E29">
        <v>2.4319999999999999</v>
      </c>
      <c r="F29">
        <v>0.61789013333333331</v>
      </c>
      <c r="G29">
        <v>14.3224</v>
      </c>
      <c r="H29">
        <v>6.7838699999999994</v>
      </c>
      <c r="I29">
        <v>26.013600000000004</v>
      </c>
      <c r="J29">
        <v>293.12299999999999</v>
      </c>
      <c r="L29">
        <f t="shared" si="0"/>
        <v>3.6888794541139363</v>
      </c>
      <c r="M29">
        <f t="shared" si="1"/>
        <v>3.3191212398592569</v>
      </c>
      <c r="N29">
        <f t="shared" si="2"/>
        <v>4.6347289882296359</v>
      </c>
      <c r="O29">
        <f t="shared" si="3"/>
        <v>0.88871396410392056</v>
      </c>
      <c r="P29" s="6">
        <f t="shared" si="4"/>
        <v>0.61789013333333331</v>
      </c>
      <c r="Q29">
        <f t="shared" si="5"/>
        <v>2.6618247452549264</v>
      </c>
      <c r="R29">
        <f t="shared" si="6"/>
        <v>1.9145477355701452</v>
      </c>
      <c r="S29">
        <f t="shared" si="7"/>
        <v>3.2586194781875131</v>
      </c>
      <c r="T29">
        <f t="shared" si="8"/>
        <v>5.6805923161495482</v>
      </c>
    </row>
    <row r="30" spans="1:20" x14ac:dyDescent="0.25">
      <c r="A30">
        <v>29</v>
      </c>
      <c r="B30">
        <v>74</v>
      </c>
      <c r="C30">
        <v>28.650137741046834</v>
      </c>
      <c r="D30">
        <v>88</v>
      </c>
      <c r="E30">
        <v>3.012</v>
      </c>
      <c r="F30">
        <v>0.65380480000000007</v>
      </c>
      <c r="G30">
        <v>31.1233</v>
      </c>
      <c r="H30">
        <v>7.6522199999999998</v>
      </c>
      <c r="I30">
        <v>18.355740000000001</v>
      </c>
      <c r="J30">
        <v>572.40099999999995</v>
      </c>
      <c r="L30">
        <f t="shared" si="0"/>
        <v>4.3040650932041702</v>
      </c>
      <c r="M30">
        <f t="shared" si="1"/>
        <v>3.3551582508646134</v>
      </c>
      <c r="N30">
        <f t="shared" si="2"/>
        <v>4.4773368144782069</v>
      </c>
      <c r="O30">
        <f t="shared" si="3"/>
        <v>1.1026043099376472</v>
      </c>
      <c r="P30" s="6">
        <f t="shared" si="4"/>
        <v>0.65380480000000007</v>
      </c>
      <c r="Q30">
        <f t="shared" si="5"/>
        <v>3.4379567348193332</v>
      </c>
      <c r="R30">
        <f t="shared" si="6"/>
        <v>2.0349958018181384</v>
      </c>
      <c r="S30">
        <f t="shared" si="7"/>
        <v>2.9099423321263234</v>
      </c>
      <c r="T30">
        <f t="shared" si="8"/>
        <v>6.3498397947108183</v>
      </c>
    </row>
    <row r="31" spans="1:20" x14ac:dyDescent="0.25">
      <c r="A31">
        <v>30</v>
      </c>
      <c r="B31">
        <v>65</v>
      </c>
      <c r="C31">
        <v>30.915576694411413</v>
      </c>
      <c r="D31">
        <v>97</v>
      </c>
      <c r="E31">
        <v>10.491</v>
      </c>
      <c r="F31">
        <v>2.5101465999999997</v>
      </c>
      <c r="G31">
        <v>44.021699999999996</v>
      </c>
      <c r="H31">
        <v>3.7100900000000001</v>
      </c>
      <c r="I31">
        <v>20.468499999999999</v>
      </c>
      <c r="J31">
        <v>396.64800000000002</v>
      </c>
      <c r="L31">
        <f t="shared" si="0"/>
        <v>4.1743872698956368</v>
      </c>
      <c r="M31">
        <f t="shared" si="1"/>
        <v>3.4312601570306711</v>
      </c>
      <c r="N31">
        <f t="shared" si="2"/>
        <v>4.5747109785033828</v>
      </c>
      <c r="O31">
        <f t="shared" si="3"/>
        <v>2.3505177467493485</v>
      </c>
      <c r="P31" s="6">
        <f t="shared" si="4"/>
        <v>2.5101465999999997</v>
      </c>
      <c r="Q31">
        <f t="shared" si="5"/>
        <v>3.7846826941622607</v>
      </c>
      <c r="R31">
        <f t="shared" si="6"/>
        <v>1.3110561350852126</v>
      </c>
      <c r="S31">
        <f t="shared" si="7"/>
        <v>3.0188871190204791</v>
      </c>
      <c r="T31">
        <f t="shared" si="8"/>
        <v>5.9830492375066351</v>
      </c>
    </row>
    <row r="32" spans="1:20" x14ac:dyDescent="0.25">
      <c r="A32">
        <v>31</v>
      </c>
      <c r="B32">
        <v>57</v>
      </c>
      <c r="C32">
        <v>34.838147771810135</v>
      </c>
      <c r="D32">
        <v>95</v>
      </c>
      <c r="E32">
        <v>12.548</v>
      </c>
      <c r="F32">
        <v>2.9404146666666664</v>
      </c>
      <c r="G32">
        <v>33.161200000000001</v>
      </c>
      <c r="H32">
        <v>2.3649499999999999</v>
      </c>
      <c r="I32">
        <v>9.9542000000000002</v>
      </c>
      <c r="J32">
        <v>655.83399999999995</v>
      </c>
      <c r="L32">
        <f t="shared" si="0"/>
        <v>4.0430512678345503</v>
      </c>
      <c r="M32">
        <f t="shared" si="1"/>
        <v>3.5507129867309324</v>
      </c>
      <c r="N32">
        <f t="shared" si="2"/>
        <v>4.5538768916005408</v>
      </c>
      <c r="O32">
        <f t="shared" si="3"/>
        <v>2.5295612903284317</v>
      </c>
      <c r="P32" s="6">
        <f t="shared" si="4"/>
        <v>2.9404146666666664</v>
      </c>
      <c r="Q32">
        <f t="shared" si="5"/>
        <v>3.5013805177908464</v>
      </c>
      <c r="R32">
        <f t="shared" si="6"/>
        <v>0.86075688007135975</v>
      </c>
      <c r="S32">
        <f t="shared" si="7"/>
        <v>2.2979945726596682</v>
      </c>
      <c r="T32">
        <f t="shared" si="8"/>
        <v>6.4859077081413563</v>
      </c>
    </row>
    <row r="33" spans="1:20" x14ac:dyDescent="0.25">
      <c r="A33">
        <v>32</v>
      </c>
      <c r="B33">
        <v>73</v>
      </c>
      <c r="C33">
        <v>37.109374999999993</v>
      </c>
      <c r="D33">
        <v>134</v>
      </c>
      <c r="E33">
        <v>5.6360000000000001</v>
      </c>
      <c r="F33">
        <v>1.8628858666666668</v>
      </c>
      <c r="G33">
        <v>41.406400000000005</v>
      </c>
      <c r="H33">
        <v>3.3356650000000001</v>
      </c>
      <c r="I33">
        <v>6.8923500000000004</v>
      </c>
      <c r="J33">
        <v>788.90200000000004</v>
      </c>
      <c r="L33">
        <f t="shared" si="0"/>
        <v>4.290459441148391</v>
      </c>
      <c r="M33">
        <f t="shared" si="1"/>
        <v>3.6138696331090694</v>
      </c>
      <c r="N33">
        <f t="shared" si="2"/>
        <v>4.8978397999509111</v>
      </c>
      <c r="O33">
        <f t="shared" si="3"/>
        <v>1.7291745940364338</v>
      </c>
      <c r="P33" s="6">
        <f t="shared" si="4"/>
        <v>1.8628858666666668</v>
      </c>
      <c r="Q33">
        <f t="shared" si="5"/>
        <v>3.723435458255544</v>
      </c>
      <c r="R33">
        <f t="shared" si="6"/>
        <v>1.2046720597898397</v>
      </c>
      <c r="S33">
        <f t="shared" si="7"/>
        <v>1.9304121008933655</v>
      </c>
      <c r="T33">
        <f t="shared" si="8"/>
        <v>6.6706421052733917</v>
      </c>
    </row>
    <row r="34" spans="1:20" x14ac:dyDescent="0.25">
      <c r="A34">
        <v>33</v>
      </c>
      <c r="B34">
        <v>68</v>
      </c>
      <c r="C34">
        <v>35.56</v>
      </c>
      <c r="D34">
        <v>131</v>
      </c>
      <c r="E34">
        <v>8.15</v>
      </c>
      <c r="F34">
        <v>2.6335366666666666</v>
      </c>
      <c r="G34">
        <v>17.87</v>
      </c>
      <c r="H34">
        <v>11.9</v>
      </c>
      <c r="I34">
        <v>4.1900000000000004</v>
      </c>
      <c r="J34">
        <v>198.4</v>
      </c>
      <c r="L34">
        <f t="shared" si="0"/>
        <v>4.219507705176107</v>
      </c>
      <c r="M34">
        <f t="shared" si="1"/>
        <v>3.5712214106457041</v>
      </c>
      <c r="N34">
        <f t="shared" si="2"/>
        <v>4.8751973232011512</v>
      </c>
      <c r="O34">
        <f t="shared" si="3"/>
        <v>2.0980179272527715</v>
      </c>
      <c r="P34" s="6">
        <f t="shared" si="4"/>
        <v>2.6335366666666666</v>
      </c>
      <c r="Q34">
        <f t="shared" si="5"/>
        <v>2.8831233291713367</v>
      </c>
      <c r="R34">
        <f t="shared" si="6"/>
        <v>2.4765384001174837</v>
      </c>
      <c r="S34">
        <f t="shared" si="7"/>
        <v>1.4327007339340465</v>
      </c>
      <c r="T34">
        <f t="shared" si="8"/>
        <v>5.2902851948507728</v>
      </c>
    </row>
    <row r="35" spans="1:20" x14ac:dyDescent="0.25">
      <c r="A35">
        <v>34</v>
      </c>
      <c r="B35">
        <v>54</v>
      </c>
      <c r="C35">
        <v>36.049999999999997</v>
      </c>
      <c r="D35">
        <v>119</v>
      </c>
      <c r="E35">
        <v>11.91</v>
      </c>
      <c r="F35">
        <v>3.4959819999999997</v>
      </c>
      <c r="G35">
        <v>89.27</v>
      </c>
      <c r="H35">
        <v>8.01</v>
      </c>
      <c r="I35">
        <v>5.0599999999999996</v>
      </c>
      <c r="J35">
        <v>218.28</v>
      </c>
      <c r="L35">
        <f t="shared" si="0"/>
        <v>3.9889840465642745</v>
      </c>
      <c r="M35">
        <f t="shared" si="1"/>
        <v>3.584906863730958</v>
      </c>
      <c r="N35">
        <f t="shared" si="2"/>
        <v>4.7791234931115296</v>
      </c>
      <c r="O35">
        <f t="shared" si="3"/>
        <v>2.4773783833672089</v>
      </c>
      <c r="P35" s="6">
        <f t="shared" si="4"/>
        <v>3.4959819999999997</v>
      </c>
      <c r="Q35">
        <f t="shared" si="5"/>
        <v>4.4916654851912705</v>
      </c>
      <c r="R35">
        <f t="shared" si="6"/>
        <v>2.0806907610802678</v>
      </c>
      <c r="S35">
        <f t="shared" si="7"/>
        <v>1.6213664832993742</v>
      </c>
      <c r="T35">
        <f t="shared" si="8"/>
        <v>5.3857786423180309</v>
      </c>
    </row>
    <row r="36" spans="1:20" x14ac:dyDescent="0.25">
      <c r="A36">
        <v>35</v>
      </c>
      <c r="B36">
        <v>72</v>
      </c>
      <c r="C36">
        <v>25.59</v>
      </c>
      <c r="D36">
        <v>82</v>
      </c>
      <c r="E36">
        <v>2.82</v>
      </c>
      <c r="F36">
        <v>0.57039200000000001</v>
      </c>
      <c r="G36">
        <v>24.96</v>
      </c>
      <c r="H36">
        <v>33.75</v>
      </c>
      <c r="I36">
        <v>3.27</v>
      </c>
      <c r="J36">
        <v>392.46</v>
      </c>
      <c r="L36">
        <f t="shared" si="0"/>
        <v>4.2766661190160553</v>
      </c>
      <c r="M36">
        <f t="shared" si="1"/>
        <v>3.2422016501716975</v>
      </c>
      <c r="N36">
        <f t="shared" si="2"/>
        <v>4.4067192472642533</v>
      </c>
      <c r="O36">
        <f t="shared" si="3"/>
        <v>1.0367368849500223</v>
      </c>
      <c r="P36" s="6">
        <f t="shared" si="4"/>
        <v>0.57039200000000001</v>
      </c>
      <c r="Q36">
        <f t="shared" si="5"/>
        <v>3.2172745435012269</v>
      </c>
      <c r="R36">
        <f t="shared" si="6"/>
        <v>3.5189804173185388</v>
      </c>
      <c r="S36">
        <f t="shared" si="7"/>
        <v>1.1847899849091621</v>
      </c>
      <c r="T36">
        <f t="shared" si="8"/>
        <v>5.9724346212011765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3C7D-20D3-4610-AB8D-0B01D1A1E12D}">
  <dimension ref="B4:B19"/>
  <sheetViews>
    <sheetView workbookViewId="0">
      <selection activeCell="B17" sqref="B17"/>
    </sheetView>
  </sheetViews>
  <sheetFormatPr defaultRowHeight="15" x14ac:dyDescent="0.25"/>
  <sheetData>
    <row r="4" spans="2:2" ht="18" x14ac:dyDescent="0.25">
      <c r="B4" s="1" t="s">
        <v>10</v>
      </c>
    </row>
    <row r="5" spans="2:2" x14ac:dyDescent="0.25">
      <c r="B5" s="2"/>
    </row>
    <row r="6" spans="2:2" x14ac:dyDescent="0.25">
      <c r="B6" s="3" t="s">
        <v>11</v>
      </c>
    </row>
    <row r="7" spans="2:2" x14ac:dyDescent="0.25">
      <c r="B7" s="3" t="s">
        <v>12</v>
      </c>
    </row>
    <row r="8" spans="2:2" x14ac:dyDescent="0.25">
      <c r="B8" s="3" t="s">
        <v>13</v>
      </c>
    </row>
    <row r="9" spans="2:2" x14ac:dyDescent="0.25">
      <c r="B9" s="3" t="s">
        <v>14</v>
      </c>
    </row>
    <row r="10" spans="2:2" x14ac:dyDescent="0.25">
      <c r="B10" s="3" t="s">
        <v>15</v>
      </c>
    </row>
    <row r="11" spans="2:2" x14ac:dyDescent="0.25">
      <c r="B11" s="3" t="s">
        <v>16</v>
      </c>
    </row>
    <row r="12" spans="2:2" x14ac:dyDescent="0.25">
      <c r="B12" s="3" t="s">
        <v>17</v>
      </c>
    </row>
    <row r="13" spans="2:2" x14ac:dyDescent="0.25">
      <c r="B13" s="3" t="s">
        <v>18</v>
      </c>
    </row>
    <row r="14" spans="2:2" x14ac:dyDescent="0.25">
      <c r="B14" s="3" t="s">
        <v>19</v>
      </c>
    </row>
    <row r="15" spans="2:2" x14ac:dyDescent="0.25">
      <c r="B15" s="3" t="s">
        <v>20</v>
      </c>
    </row>
    <row r="16" spans="2:2" x14ac:dyDescent="0.25">
      <c r="B16" s="4"/>
    </row>
    <row r="17" spans="2:2" x14ac:dyDescent="0.25">
      <c r="B17" s="3" t="s">
        <v>24</v>
      </c>
    </row>
    <row r="18" spans="2:2" x14ac:dyDescent="0.25">
      <c r="B18" s="3" t="s">
        <v>21</v>
      </c>
    </row>
    <row r="19" spans="2:2" x14ac:dyDescent="0.25">
      <c r="B19" s="3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Train</vt:lpstr>
      <vt:lpstr>Test (2)</vt:lpstr>
      <vt:lpstr>Sheet3</vt:lpstr>
      <vt:lpstr>Test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2015-12-01T13:55:32Z</dcterms:created>
  <dcterms:modified xsi:type="dcterms:W3CDTF">2018-06-28T06:00:24Z</dcterms:modified>
</cp:coreProperties>
</file>