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oIQ\Spec@Availity\"/>
    </mc:Choice>
  </mc:AlternateContent>
  <bookViews>
    <workbookView xWindow="0" yWindow="0" windowWidth="20490" windowHeight="7755"/>
  </bookViews>
  <sheets>
    <sheet name="ISA Header  " sheetId="1" r:id="rId1"/>
    <sheet name="ISA Header output" sheetId="2" r:id="rId2"/>
    <sheet name="Functional Group Header" sheetId="3" r:id="rId3"/>
    <sheet name="Transaction Set Header" sheetId="4" r:id="rId4"/>
    <sheet name="BHT" sheetId="5" r:id="rId5"/>
    <sheet name="Hierarchical Level" sheetId="6" r:id="rId6"/>
    <sheet name="Patient Name – Loop 2100D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7" l="1"/>
  <c r="B10" i="6"/>
  <c r="B9" i="5"/>
  <c r="B8" i="5"/>
  <c r="B11" i="4"/>
  <c r="B8" i="3"/>
  <c r="B9" i="3"/>
  <c r="I15" i="2"/>
  <c r="I10" i="2"/>
  <c r="I6" i="2"/>
  <c r="I4" i="2"/>
  <c r="I8" i="2"/>
  <c r="B14" i="5" l="1"/>
  <c r="B16" i="3"/>
  <c r="A8" i="2"/>
  <c r="A7" i="2"/>
  <c r="A6" i="2"/>
  <c r="A5" i="2"/>
  <c r="A4" i="2"/>
  <c r="A3" i="2"/>
  <c r="A2" i="2"/>
  <c r="I12" i="2" l="1"/>
  <c r="I14" i="2"/>
  <c r="I16" i="2"/>
  <c r="I18" i="2"/>
  <c r="I17" i="2"/>
  <c r="I13" i="2"/>
  <c r="I11" i="2"/>
  <c r="I9" i="2"/>
  <c r="I7" i="2"/>
  <c r="I5" i="2"/>
  <c r="I3" i="2"/>
  <c r="C20" i="2" l="1"/>
</calcChain>
</file>

<file path=xl/sharedStrings.xml><?xml version="1.0" encoding="utf-8"?>
<sst xmlns="http://schemas.openxmlformats.org/spreadsheetml/2006/main" count="306" uniqueCount="186">
  <si>
    <t>ISA Header</t>
  </si>
  <si>
    <t>ISA001</t>
  </si>
  <si>
    <t>00</t>
  </si>
  <si>
    <t>03</t>
  </si>
  <si>
    <t>ISA002</t>
  </si>
  <si>
    <t>Length</t>
  </si>
  <si>
    <t>Seg Id</t>
  </si>
  <si>
    <t>Seg Name</t>
  </si>
  <si>
    <t>Authorization information qualifier</t>
  </si>
  <si>
    <t>Element Separator</t>
  </si>
  <si>
    <t>*</t>
  </si>
  <si>
    <t>Sparator Length</t>
  </si>
  <si>
    <t xml:space="preserve"> Authorization information</t>
  </si>
  <si>
    <t>Rule</t>
  </si>
  <si>
    <t>Will contain User ID if ISA01 is 03. 
Will Contain 10 Empty spaces if ISA01 is 00</t>
  </si>
  <si>
    <t>ISA003</t>
  </si>
  <si>
    <t xml:space="preserve"> Security information qualifier</t>
  </si>
  <si>
    <t>Will Contain 01 if ISA01 is 03. 
Will Contain 00 if ISA01 Is 00.</t>
  </si>
  <si>
    <t>ISA004</t>
  </si>
  <si>
    <t>Security information</t>
  </si>
  <si>
    <t>Will contain Password if ISA01 is 03. 
Will Contain 10 Empty spaces if ISA01 is 00</t>
  </si>
  <si>
    <t>ISA05</t>
  </si>
  <si>
    <t>Interchange ID Qualifier</t>
  </si>
  <si>
    <t>01</t>
  </si>
  <si>
    <t>Value</t>
  </si>
  <si>
    <t xml:space="preserve"> Interchange Sender ID</t>
  </si>
  <si>
    <t>ISA06</t>
  </si>
  <si>
    <t>BQ</t>
  </si>
  <si>
    <t>unique ID to the software vendor</t>
  </si>
  <si>
    <t>ISA07</t>
  </si>
  <si>
    <t>ISA08</t>
  </si>
  <si>
    <t>ISA09</t>
  </si>
  <si>
    <t>ISA10</t>
  </si>
  <si>
    <t>ISA11</t>
  </si>
  <si>
    <t>ISA12</t>
  </si>
  <si>
    <t>ISA13</t>
  </si>
  <si>
    <t>ISA14</t>
  </si>
  <si>
    <t>ISA15</t>
  </si>
  <si>
    <t>ISA16</t>
  </si>
  <si>
    <t>Interchange Receiver ID</t>
  </si>
  <si>
    <t>clearing house name</t>
  </si>
  <si>
    <t>Interchange Date</t>
  </si>
  <si>
    <t>Interchange Time</t>
  </si>
  <si>
    <t>Current Time in HHMM Format</t>
  </si>
  <si>
    <t>Current Date YYMMDD</t>
  </si>
  <si>
    <t>Replication Separator</t>
  </si>
  <si>
    <t>^</t>
  </si>
  <si>
    <t>Interchange Control Version Number</t>
  </si>
  <si>
    <t>Control number which must match the value in IEA02.</t>
  </si>
  <si>
    <t>00501</t>
  </si>
  <si>
    <t>Interchange Control Number</t>
  </si>
  <si>
    <t>Control Number assigned by the Sender for tracking purpose</t>
  </si>
  <si>
    <t>Acknowledgement required</t>
  </si>
  <si>
    <t>Usage indicator</t>
  </si>
  <si>
    <t>P Production Data
T Test Data</t>
  </si>
  <si>
    <t>P</t>
  </si>
  <si>
    <t>T</t>
  </si>
  <si>
    <t>Component Element Separator</t>
  </si>
  <si>
    <t>User ID</t>
  </si>
  <si>
    <t>Password</t>
  </si>
  <si>
    <t>Input</t>
  </si>
  <si>
    <t>Tracking Number</t>
  </si>
  <si>
    <t>Control Number</t>
  </si>
  <si>
    <t>Header</t>
  </si>
  <si>
    <t>output</t>
  </si>
  <si>
    <t>:</t>
  </si>
  <si>
    <t>Final Header Output</t>
  </si>
  <si>
    <t>id27032743</t>
  </si>
  <si>
    <t>XYXY2233</t>
  </si>
  <si>
    <t>XX09211223</t>
  </si>
  <si>
    <t>~</t>
  </si>
  <si>
    <t>Seg ID</t>
  </si>
  <si>
    <t>Max Length</t>
  </si>
  <si>
    <t>ISA – Interchange Control Header</t>
  </si>
  <si>
    <t>The Interchange Control Header is used to identify one or more functional groups and interchange-related control segments.</t>
  </si>
  <si>
    <t>GS</t>
  </si>
  <si>
    <t>GS – Functional Group Header</t>
  </si>
  <si>
    <t>The Functional Group Header is used to indicate the beginning of a functional group and provide control information.</t>
  </si>
  <si>
    <t>GS01</t>
  </si>
  <si>
    <t>GS02</t>
  </si>
  <si>
    <t>GS03</t>
  </si>
  <si>
    <t>GS04</t>
  </si>
  <si>
    <t>GS05</t>
  </si>
  <si>
    <t>GS06</t>
  </si>
  <si>
    <t>GS07</t>
  </si>
  <si>
    <t>GS08</t>
  </si>
  <si>
    <t>Functional Group Header</t>
  </si>
  <si>
    <t>Application Sender’s Code</t>
  </si>
  <si>
    <t>Application Receiver’s Code</t>
  </si>
  <si>
    <t>Group Control Number</t>
  </si>
  <si>
    <t>Date</t>
  </si>
  <si>
    <t>Time</t>
  </si>
  <si>
    <t>Responsible Agency Code</t>
  </si>
  <si>
    <t>Version</t>
  </si>
  <si>
    <t>HN – Health Care Information Status Notification.</t>
  </si>
  <si>
    <t>HN</t>
  </si>
  <si>
    <t>RMGATEWAY</t>
  </si>
  <si>
    <t>TEST</t>
  </si>
  <si>
    <t>GS06 – Group Control Number
Just for tracking purpose, Software should generate unique EDI File Batch Number</t>
  </si>
  <si>
    <t>1 to 9</t>
  </si>
  <si>
    <t>X</t>
  </si>
  <si>
    <t>Accredited Standards Committee X12</t>
  </si>
  <si>
    <t>005010X214</t>
  </si>
  <si>
    <t>5010 version identifier.</t>
  </si>
  <si>
    <t>ST – Transaction Set Header</t>
  </si>
  <si>
    <t>ST</t>
  </si>
  <si>
    <t>The Transaction Set Header is used to indicate the start of a transaction set and assign a control number.</t>
  </si>
  <si>
    <t>ST01</t>
  </si>
  <si>
    <t>ST02</t>
  </si>
  <si>
    <t>ST03</t>
  </si>
  <si>
    <t>Transaction Set Identifier Code</t>
  </si>
  <si>
    <t>Transaction Set Control Number</t>
  </si>
  <si>
    <t>Implementation Convention Reference</t>
  </si>
  <si>
    <t>Health Care Information Status Notification</t>
  </si>
  <si>
    <t>Rule/Comment</t>
  </si>
  <si>
    <t>5010 version identifier</t>
  </si>
  <si>
    <t>1 to 35</t>
  </si>
  <si>
    <t>ST02 – Transaction Set control Number
Just for tracking purpose, Software should generate unique EDI File Batch Number.</t>
  </si>
  <si>
    <t>4 to 9</t>
  </si>
  <si>
    <t>0001</t>
  </si>
  <si>
    <t>BHT</t>
  </si>
  <si>
    <t>BHT – Beginning of Hierarchical Transaction</t>
  </si>
  <si>
    <t>The Beginning of Hierarchical Transaction is used to define the business hierarchical structure of the transaction set and identify the business application purpose and reference data.</t>
  </si>
  <si>
    <t>BHT01</t>
  </si>
  <si>
    <t>BHT02</t>
  </si>
  <si>
    <t>BHT03</t>
  </si>
  <si>
    <t>BHT04</t>
  </si>
  <si>
    <t>BHT05</t>
  </si>
  <si>
    <t>BHT06</t>
  </si>
  <si>
    <t>Hierarchical Structure Code</t>
  </si>
  <si>
    <t>Information Source, Information Receiver, Provider of Service, Patient</t>
  </si>
  <si>
    <t>0085</t>
  </si>
  <si>
    <t>Transaction Set Purpose Code</t>
  </si>
  <si>
    <t>08</t>
  </si>
  <si>
    <t xml:space="preserve">Status </t>
  </si>
  <si>
    <t>Reference Identification</t>
  </si>
  <si>
    <t>1 to 50</t>
  </si>
  <si>
    <t>Assigned by the originator to identify the transaction within the originator’s business applications system. This field is required if the transaction is processed in real time. For Tracking</t>
  </si>
  <si>
    <t>Current date in YYYYMMDD Format</t>
  </si>
  <si>
    <t>Current Time in HHMM format</t>
  </si>
  <si>
    <t>Transaction Type Code</t>
  </si>
  <si>
    <t>TH – Receipt Acknowledgment Advice</t>
  </si>
  <si>
    <t>TH</t>
  </si>
  <si>
    <t>HL</t>
  </si>
  <si>
    <t>HL – Hierarchical Level – Information Source – Loop 2000A</t>
  </si>
  <si>
    <t>The Information Source Hierarchical Level is used to identify the information source loop within the transaction set. This will normally be the insurance company or payer.</t>
  </si>
  <si>
    <t>HL01</t>
  </si>
  <si>
    <t>HL02</t>
  </si>
  <si>
    <t>HL03</t>
  </si>
  <si>
    <t>Hierarchical ID Number</t>
  </si>
  <si>
    <t>Hierarchical Parent ID</t>
  </si>
  <si>
    <t>Hierarchical Level Code</t>
  </si>
  <si>
    <t>Sequential number used to identify each HL segment within the transaction set beginning with one and increment by one for each occurrence</t>
  </si>
  <si>
    <t>PT – Patient</t>
  </si>
  <si>
    <t>PT</t>
  </si>
  <si>
    <t>NM101</t>
  </si>
  <si>
    <t>NM102</t>
  </si>
  <si>
    <t>NM103</t>
  </si>
  <si>
    <t>NM104</t>
  </si>
  <si>
    <t>NM105</t>
  </si>
  <si>
    <t>NM106</t>
  </si>
  <si>
    <t>NM107</t>
  </si>
  <si>
    <t>NM108</t>
  </si>
  <si>
    <t>NM109</t>
  </si>
  <si>
    <t>Entity Identifier Code</t>
  </si>
  <si>
    <t>Entity type Qualifier</t>
  </si>
  <si>
    <t>Last Name or Organization Name</t>
  </si>
  <si>
    <t>First Name</t>
  </si>
  <si>
    <t>Middle Name</t>
  </si>
  <si>
    <t>Name Prefix</t>
  </si>
  <si>
    <t>Name Suffix</t>
  </si>
  <si>
    <t>Identification Code Qualifier</t>
  </si>
  <si>
    <t>Identification Code</t>
  </si>
  <si>
    <t>NM1</t>
  </si>
  <si>
    <t>The Patient Name is used to identify the patient as submitted on the 837.</t>
  </si>
  <si>
    <t>NM1 – Patient Name – Loop 2100D</t>
  </si>
  <si>
    <t>QC</t>
  </si>
  <si>
    <t>DOE</t>
  </si>
  <si>
    <t>JANE</t>
  </si>
  <si>
    <t>MI</t>
  </si>
  <si>
    <t>YRP100293</t>
  </si>
  <si>
    <t>QC – Patient</t>
  </si>
  <si>
    <t>1 – Person</t>
  </si>
  <si>
    <t>Empty</t>
  </si>
  <si>
    <t>MI – Member ID</t>
  </si>
  <si>
    <t>ID Number defined in NM108.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</si>
</sst>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0" xfId="0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2" fillId="4" borderId="3" xfId="0" applyFont="1" applyFill="1" applyBorder="1" applyAlignment="1">
      <alignment vertical="top" wrapText="1"/>
    </xf>
    <xf numFmtId="0" fontId="1" fillId="5" borderId="0" xfId="0" applyFont="1" applyFill="1"/>
    <xf numFmtId="0" fontId="0" fillId="0" borderId="1" xfId="0" applyBorder="1" applyAlignment="1">
      <alignment horizontal="left" vertical="top"/>
    </xf>
    <xf numFmtId="0" fontId="3" fillId="0" borderId="0" xfId="0" applyFont="1"/>
    <xf numFmtId="0" fontId="0" fillId="2" borderId="1" xfId="0" applyFill="1" applyBorder="1"/>
    <xf numFmtId="0" fontId="0" fillId="3" borderId="5" xfId="0" applyFill="1" applyBorder="1"/>
    <xf numFmtId="16" fontId="0" fillId="0" borderId="1" xfId="0" applyNumberFormat="1" applyBorder="1" applyAlignment="1">
      <alignment horizontal="right"/>
    </xf>
    <xf numFmtId="17" fontId="0" fillId="0" borderId="0" xfId="0" applyNumberFormat="1"/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85" zoomScaleNormal="85" workbookViewId="0">
      <selection activeCell="D8" sqref="D8"/>
    </sheetView>
  </sheetViews>
  <sheetFormatPr defaultRowHeight="15" x14ac:dyDescent="0.25"/>
  <cols>
    <col min="1" max="1" width="10.7109375" bestFit="1" customWidth="1"/>
    <col min="3" max="3" width="7" customWidth="1"/>
    <col min="4" max="4" width="34.42578125" bestFit="1" customWidth="1"/>
    <col min="5" max="5" width="17.7109375" bestFit="1" customWidth="1"/>
    <col min="6" max="6" width="15" bestFit="1" customWidth="1"/>
    <col min="7" max="7" width="41.7109375" style="7" customWidth="1"/>
    <col min="11" max="13" width="0" hidden="1" customWidth="1"/>
  </cols>
  <sheetData>
    <row r="1" spans="1:13" x14ac:dyDescent="0.25">
      <c r="A1" s="16" t="s">
        <v>0</v>
      </c>
      <c r="B1" s="22" t="s">
        <v>74</v>
      </c>
      <c r="C1" s="22"/>
      <c r="D1" s="22"/>
      <c r="E1" s="22"/>
      <c r="F1" s="22"/>
      <c r="G1" s="22"/>
    </row>
    <row r="2" spans="1:13" x14ac:dyDescent="0.25">
      <c r="A2" s="23" t="s">
        <v>73</v>
      </c>
      <c r="B2" s="23"/>
      <c r="C2" s="23"/>
      <c r="D2" s="23"/>
      <c r="E2" s="23"/>
      <c r="F2" s="23"/>
      <c r="G2" s="23"/>
    </row>
    <row r="3" spans="1:13" x14ac:dyDescent="0.25">
      <c r="A3" s="23"/>
      <c r="B3" s="23"/>
      <c r="C3" s="23"/>
      <c r="D3" s="23"/>
      <c r="E3" s="23"/>
      <c r="F3" s="23"/>
      <c r="G3" s="23"/>
      <c r="K3" s="1" t="s">
        <v>1</v>
      </c>
      <c r="L3" s="1" t="s">
        <v>36</v>
      </c>
      <c r="M3" s="16" t="s">
        <v>37</v>
      </c>
    </row>
    <row r="4" spans="1:13" x14ac:dyDescent="0.25">
      <c r="A4" s="4" t="s">
        <v>6</v>
      </c>
      <c r="B4" s="4" t="s">
        <v>24</v>
      </c>
      <c r="C4" s="4" t="s">
        <v>5</v>
      </c>
      <c r="D4" s="4" t="s">
        <v>7</v>
      </c>
      <c r="E4" s="6" t="s">
        <v>9</v>
      </c>
      <c r="F4" s="6" t="s">
        <v>11</v>
      </c>
      <c r="G4" s="8" t="s">
        <v>13</v>
      </c>
    </row>
    <row r="5" spans="1:13" x14ac:dyDescent="0.25">
      <c r="A5" s="5" t="s">
        <v>1</v>
      </c>
      <c r="B5" s="5" t="s">
        <v>2</v>
      </c>
      <c r="C5" s="5">
        <v>2</v>
      </c>
      <c r="D5" s="5" t="s">
        <v>8</v>
      </c>
      <c r="E5" s="5" t="s">
        <v>10</v>
      </c>
      <c r="F5" s="5">
        <v>1</v>
      </c>
      <c r="G5" s="9"/>
      <c r="K5" s="2" t="s">
        <v>2</v>
      </c>
      <c r="L5" s="2">
        <v>1</v>
      </c>
      <c r="M5" t="s">
        <v>55</v>
      </c>
    </row>
    <row r="6" spans="1:13" ht="30" x14ac:dyDescent="0.25">
      <c r="A6" s="5" t="s">
        <v>4</v>
      </c>
      <c r="B6" s="5"/>
      <c r="C6" s="5">
        <v>10</v>
      </c>
      <c r="D6" s="5" t="s">
        <v>12</v>
      </c>
      <c r="E6" s="5" t="s">
        <v>10</v>
      </c>
      <c r="F6" s="5">
        <v>1</v>
      </c>
      <c r="G6" s="9" t="s">
        <v>14</v>
      </c>
      <c r="K6" s="2" t="s">
        <v>3</v>
      </c>
      <c r="L6" s="2">
        <v>0</v>
      </c>
      <c r="M6" t="s">
        <v>56</v>
      </c>
    </row>
    <row r="7" spans="1:13" ht="30" x14ac:dyDescent="0.25">
      <c r="A7" s="5" t="s">
        <v>15</v>
      </c>
      <c r="B7" s="5"/>
      <c r="C7" s="5">
        <v>2</v>
      </c>
      <c r="D7" s="5" t="s">
        <v>16</v>
      </c>
      <c r="E7" s="5" t="s">
        <v>10</v>
      </c>
      <c r="F7" s="5">
        <v>1</v>
      </c>
      <c r="G7" s="9" t="s">
        <v>17</v>
      </c>
    </row>
    <row r="8" spans="1:13" ht="30" x14ac:dyDescent="0.25">
      <c r="A8" s="5" t="s">
        <v>18</v>
      </c>
      <c r="B8" s="5"/>
      <c r="C8" s="5">
        <v>10</v>
      </c>
      <c r="D8" s="5" t="s">
        <v>19</v>
      </c>
      <c r="E8" s="5" t="s">
        <v>10</v>
      </c>
      <c r="F8" s="5">
        <v>1</v>
      </c>
      <c r="G8" s="9" t="s">
        <v>20</v>
      </c>
    </row>
    <row r="9" spans="1:13" x14ac:dyDescent="0.25">
      <c r="A9" s="5" t="s">
        <v>21</v>
      </c>
      <c r="B9" s="11" t="s">
        <v>23</v>
      </c>
      <c r="C9" s="5">
        <v>2</v>
      </c>
      <c r="D9" s="5" t="s">
        <v>22</v>
      </c>
      <c r="E9" s="5" t="s">
        <v>10</v>
      </c>
      <c r="F9" s="5">
        <v>1</v>
      </c>
      <c r="G9" s="10" t="s">
        <v>23</v>
      </c>
    </row>
    <row r="10" spans="1:13" x14ac:dyDescent="0.25">
      <c r="A10" s="5" t="s">
        <v>26</v>
      </c>
      <c r="B10" s="5" t="s">
        <v>27</v>
      </c>
      <c r="C10" s="5">
        <v>15</v>
      </c>
      <c r="D10" s="5" t="s">
        <v>25</v>
      </c>
      <c r="E10" s="5" t="s">
        <v>10</v>
      </c>
      <c r="F10" s="5">
        <v>1</v>
      </c>
      <c r="G10" s="9" t="s">
        <v>28</v>
      </c>
    </row>
    <row r="11" spans="1:13" x14ac:dyDescent="0.25">
      <c r="A11" s="5" t="s">
        <v>29</v>
      </c>
      <c r="B11" s="11" t="s">
        <v>23</v>
      </c>
      <c r="C11" s="5">
        <v>2</v>
      </c>
      <c r="D11" s="5" t="s">
        <v>22</v>
      </c>
      <c r="E11" s="5" t="s">
        <v>10</v>
      </c>
      <c r="F11" s="5">
        <v>1</v>
      </c>
      <c r="G11" s="9"/>
    </row>
    <row r="12" spans="1:13" x14ac:dyDescent="0.25">
      <c r="A12" s="5" t="s">
        <v>30</v>
      </c>
      <c r="B12" s="5"/>
      <c r="C12" s="5">
        <v>15</v>
      </c>
      <c r="D12" s="12" t="s">
        <v>39</v>
      </c>
      <c r="E12" s="5" t="s">
        <v>10</v>
      </c>
      <c r="F12" s="5">
        <v>1</v>
      </c>
      <c r="G12" s="9" t="s">
        <v>40</v>
      </c>
    </row>
    <row r="13" spans="1:13" x14ac:dyDescent="0.25">
      <c r="A13" s="5" t="s">
        <v>31</v>
      </c>
      <c r="B13" s="5"/>
      <c r="C13" s="5">
        <v>6</v>
      </c>
      <c r="D13" s="5" t="s">
        <v>41</v>
      </c>
      <c r="E13" s="5" t="s">
        <v>10</v>
      </c>
      <c r="F13" s="5">
        <v>1</v>
      </c>
      <c r="G13" s="5" t="s">
        <v>44</v>
      </c>
    </row>
    <row r="14" spans="1:13" x14ac:dyDescent="0.25">
      <c r="A14" s="5" t="s">
        <v>32</v>
      </c>
      <c r="B14" s="5"/>
      <c r="C14" s="5">
        <v>4</v>
      </c>
      <c r="D14" s="5" t="s">
        <v>42</v>
      </c>
      <c r="E14" s="5" t="s">
        <v>10</v>
      </c>
      <c r="F14" s="5">
        <v>1</v>
      </c>
      <c r="G14" s="5" t="s">
        <v>43</v>
      </c>
    </row>
    <row r="15" spans="1:13" x14ac:dyDescent="0.25">
      <c r="A15" s="5" t="s">
        <v>33</v>
      </c>
      <c r="B15" s="5" t="s">
        <v>46</v>
      </c>
      <c r="C15" s="5">
        <v>1</v>
      </c>
      <c r="D15" s="5" t="s">
        <v>45</v>
      </c>
      <c r="E15" s="5" t="s">
        <v>10</v>
      </c>
      <c r="F15" s="5">
        <v>1</v>
      </c>
      <c r="G15" s="5"/>
    </row>
    <row r="16" spans="1:13" ht="30" x14ac:dyDescent="0.25">
      <c r="A16" s="5" t="s">
        <v>34</v>
      </c>
      <c r="B16" s="11" t="s">
        <v>49</v>
      </c>
      <c r="C16" s="5">
        <v>5</v>
      </c>
      <c r="D16" s="5" t="s">
        <v>47</v>
      </c>
      <c r="E16" s="5" t="s">
        <v>10</v>
      </c>
      <c r="F16" s="5">
        <v>1</v>
      </c>
      <c r="G16" s="9" t="s">
        <v>48</v>
      </c>
    </row>
    <row r="17" spans="1:7" ht="30" x14ac:dyDescent="0.25">
      <c r="A17" s="5" t="s">
        <v>35</v>
      </c>
      <c r="B17" s="5"/>
      <c r="C17" s="5">
        <v>9</v>
      </c>
      <c r="D17" s="5" t="s">
        <v>50</v>
      </c>
      <c r="E17" s="5" t="s">
        <v>10</v>
      </c>
      <c r="F17" s="5">
        <v>1</v>
      </c>
      <c r="G17" s="9" t="s">
        <v>51</v>
      </c>
    </row>
    <row r="18" spans="1:7" x14ac:dyDescent="0.25">
      <c r="A18" s="5" t="s">
        <v>36</v>
      </c>
      <c r="B18" s="5">
        <v>1</v>
      </c>
      <c r="C18" s="5">
        <v>1</v>
      </c>
      <c r="D18" s="5" t="s">
        <v>52</v>
      </c>
      <c r="E18" s="5" t="s">
        <v>10</v>
      </c>
      <c r="F18" s="5">
        <v>1</v>
      </c>
      <c r="G18" s="5"/>
    </row>
    <row r="19" spans="1:7" ht="30" x14ac:dyDescent="0.25">
      <c r="A19" s="5" t="s">
        <v>37</v>
      </c>
      <c r="B19" s="5" t="s">
        <v>56</v>
      </c>
      <c r="C19" s="5">
        <v>1</v>
      </c>
      <c r="D19" s="5" t="s">
        <v>53</v>
      </c>
      <c r="E19" s="5" t="s">
        <v>10</v>
      </c>
      <c r="F19" s="5">
        <v>1</v>
      </c>
      <c r="G19" s="9" t="s">
        <v>54</v>
      </c>
    </row>
    <row r="20" spans="1:7" x14ac:dyDescent="0.25">
      <c r="A20" s="5" t="s">
        <v>38</v>
      </c>
      <c r="B20" s="5" t="s">
        <v>65</v>
      </c>
      <c r="C20" s="5">
        <v>1</v>
      </c>
      <c r="D20" s="5" t="s">
        <v>57</v>
      </c>
      <c r="E20" s="5" t="s">
        <v>70</v>
      </c>
      <c r="F20" s="5">
        <v>1</v>
      </c>
      <c r="G20" s="5"/>
    </row>
  </sheetData>
  <mergeCells count="2">
    <mergeCell ref="B1:G1"/>
    <mergeCell ref="A2:G3"/>
  </mergeCells>
  <dataValidations count="3">
    <dataValidation type="list" allowBlank="1" showInputMessage="1" showErrorMessage="1" sqref="B5">
      <formula1>$K$5:$K$6</formula1>
    </dataValidation>
    <dataValidation type="list" allowBlank="1" showInputMessage="1" showErrorMessage="1" sqref="B19">
      <formula1>$M$5:$M$6</formula1>
    </dataValidation>
    <dataValidation type="list" allowBlank="1" showInputMessage="1" showErrorMessage="1" sqref="B18">
      <formula1>$L$5:$L$6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zoomScale="85" zoomScaleNormal="85" workbookViewId="0">
      <selection activeCell="E17" sqref="E17"/>
    </sheetView>
  </sheetViews>
  <sheetFormatPr defaultRowHeight="15" x14ac:dyDescent="0.25"/>
  <cols>
    <col min="1" max="1" width="11.42578125" bestFit="1" customWidth="1"/>
    <col min="2" max="2" width="19.140625" bestFit="1" customWidth="1"/>
    <col min="3" max="3" width="21.42578125" bestFit="1" customWidth="1"/>
    <col min="4" max="4" width="16" bestFit="1" customWidth="1"/>
    <col min="5" max="5" width="19.140625" bestFit="1" customWidth="1"/>
    <col min="9" max="9" width="17" bestFit="1" customWidth="1"/>
    <col min="13" max="13" width="31.140625" customWidth="1"/>
  </cols>
  <sheetData>
    <row r="1" spans="1:9" x14ac:dyDescent="0.25">
      <c r="A1" s="4" t="s">
        <v>72</v>
      </c>
      <c r="B1" s="4" t="s">
        <v>71</v>
      </c>
      <c r="C1" s="4" t="s">
        <v>60</v>
      </c>
      <c r="H1" s="3" t="s">
        <v>63</v>
      </c>
    </row>
    <row r="2" spans="1:9" x14ac:dyDescent="0.25">
      <c r="A2" s="5">
        <f>'ISA Header  '!C6</f>
        <v>10</v>
      </c>
      <c r="B2" s="5" t="s">
        <v>4</v>
      </c>
      <c r="C2" s="5" t="s">
        <v>58</v>
      </c>
      <c r="D2" s="5" t="s">
        <v>67</v>
      </c>
      <c r="H2" s="4" t="s">
        <v>6</v>
      </c>
      <c r="I2" s="4" t="s">
        <v>64</v>
      </c>
    </row>
    <row r="3" spans="1:9" x14ac:dyDescent="0.25">
      <c r="A3" s="5">
        <f>'ISA Header  '!C8</f>
        <v>10</v>
      </c>
      <c r="B3" s="5" t="s">
        <v>18</v>
      </c>
      <c r="C3" s="5" t="s">
        <v>59</v>
      </c>
      <c r="D3" s="5" t="s">
        <v>68</v>
      </c>
      <c r="H3" s="5" t="s">
        <v>1</v>
      </c>
      <c r="I3" s="5" t="str">
        <f>'ISA Header  '!B5&amp;'ISA Header  '!E5</f>
        <v>00*</v>
      </c>
    </row>
    <row r="4" spans="1:9" x14ac:dyDescent="0.25">
      <c r="A4" s="5">
        <f>'ISA Header  '!C10</f>
        <v>15</v>
      </c>
      <c r="B4" s="5" t="s">
        <v>26</v>
      </c>
      <c r="C4" s="14" t="s">
        <v>25</v>
      </c>
      <c r="D4" s="5" t="s">
        <v>69</v>
      </c>
      <c r="H4" s="5" t="s">
        <v>4</v>
      </c>
      <c r="I4" s="5" t="str">
        <f>IF('ISA Header  '!B5="00",REPT(" ",'ISA Header  '!C6),D2&amp;IF(LEN(D2)&lt;A2+1,REPT(" ",A2-LEN(D2))))&amp;'ISA Header  '!E6</f>
        <v xml:space="preserve">          *</v>
      </c>
    </row>
    <row r="5" spans="1:9" x14ac:dyDescent="0.25">
      <c r="A5" s="5">
        <f>'ISA Header  '!C12</f>
        <v>15</v>
      </c>
      <c r="B5" s="5" t="s">
        <v>30</v>
      </c>
      <c r="C5" s="5" t="s">
        <v>39</v>
      </c>
      <c r="D5" s="5">
        <v>30240928</v>
      </c>
      <c r="H5" s="5" t="s">
        <v>15</v>
      </c>
      <c r="I5" s="5" t="str">
        <f>IF('ISA Header  '!B5="00","00","03")&amp;'ISA Header  '!E7</f>
        <v>00*</v>
      </c>
    </row>
    <row r="6" spans="1:9" x14ac:dyDescent="0.25">
      <c r="A6" s="5">
        <f>'ISA Header  '!C17</f>
        <v>9</v>
      </c>
      <c r="B6" s="5" t="s">
        <v>35</v>
      </c>
      <c r="C6" s="5" t="s">
        <v>62</v>
      </c>
      <c r="D6" s="15">
        <v>290811021</v>
      </c>
      <c r="H6" s="5" t="s">
        <v>18</v>
      </c>
      <c r="I6" s="5" t="str">
        <f>IF('ISA Header  '!B5="00",REPT(" ",'ISA Header  '!C8),D3&amp;IF(LEN(D3)&lt;A3+1,REPT(" ",A3-LEN(D3))))&amp;'ISA Header  '!E8</f>
        <v xml:space="preserve">          *</v>
      </c>
    </row>
    <row r="7" spans="1:9" x14ac:dyDescent="0.25">
      <c r="A7" s="5">
        <f>'ISA Header  '!C18</f>
        <v>1</v>
      </c>
      <c r="B7" s="5" t="s">
        <v>36</v>
      </c>
      <c r="C7" s="5" t="s">
        <v>61</v>
      </c>
      <c r="D7" s="5">
        <v>23</v>
      </c>
      <c r="H7" s="5" t="s">
        <v>21</v>
      </c>
      <c r="I7" s="5" t="str">
        <f>'ISA Header  '!B9&amp;'ISA Header  '!E9</f>
        <v>01*</v>
      </c>
    </row>
    <row r="8" spans="1:9" ht="30" x14ac:dyDescent="0.25">
      <c r="A8" s="5">
        <f>'ISA Header  '!C20</f>
        <v>1</v>
      </c>
      <c r="B8" s="5" t="s">
        <v>38</v>
      </c>
      <c r="C8" s="9" t="s">
        <v>52</v>
      </c>
      <c r="D8" s="5">
        <v>1</v>
      </c>
      <c r="H8" s="5" t="s">
        <v>26</v>
      </c>
      <c r="I8" s="5" t="str">
        <f>IF(LEN(D4)&lt;A4+1,D4 &amp; REPT(" ",A4-LEN(D4)))&amp;'ISA Header  '!E10</f>
        <v>XX09211223     *</v>
      </c>
    </row>
    <row r="9" spans="1:9" x14ac:dyDescent="0.25">
      <c r="A9" s="5"/>
      <c r="B9" s="5"/>
      <c r="C9" s="5"/>
      <c r="D9" s="5"/>
      <c r="H9" s="5" t="s">
        <v>29</v>
      </c>
      <c r="I9" s="5" t="str">
        <f>'ISA Header  '!B11&amp;'ISA Header  '!E11</f>
        <v>01*</v>
      </c>
    </row>
    <row r="10" spans="1:9" x14ac:dyDescent="0.25">
      <c r="H10" s="5" t="s">
        <v>30</v>
      </c>
      <c r="I10" s="5" t="str">
        <f>IF(LEN(D5)&lt;A5+1,D5 &amp; REPT(" ",A5-LEN(D5)))&amp;'ISA Header  '!E12</f>
        <v>30240928       *</v>
      </c>
    </row>
    <row r="11" spans="1:9" x14ac:dyDescent="0.25">
      <c r="H11" s="5" t="s">
        <v>31</v>
      </c>
      <c r="I11" s="5" t="str">
        <f ca="1">RIGHT(YEAR(TODAY()),2)&amp;RIGHT("00" &amp; MONTH(TODAY()),2)&amp;RIGHT("00" &amp; DAY(TODAY()),2)&amp;'ISA Header  '!E13</f>
        <v>160722*</v>
      </c>
    </row>
    <row r="12" spans="1:9" x14ac:dyDescent="0.25">
      <c r="H12" s="5" t="s">
        <v>32</v>
      </c>
      <c r="I12" s="5" t="str">
        <f ca="1">RIGHT("00" &amp; HOUR(NOW()),2)&amp;RIGHT("00" &amp; MINUTE(NOW()),2)&amp;'ISA Header  '!E14</f>
        <v>1037*</v>
      </c>
    </row>
    <row r="13" spans="1:9" x14ac:dyDescent="0.25">
      <c r="H13" s="5" t="s">
        <v>33</v>
      </c>
      <c r="I13" s="5" t="str">
        <f>'ISA Header  '!B15&amp;'ISA Header  '!E15</f>
        <v>^*</v>
      </c>
    </row>
    <row r="14" spans="1:9" x14ac:dyDescent="0.25">
      <c r="H14" s="5" t="s">
        <v>34</v>
      </c>
      <c r="I14" s="5" t="str">
        <f>'ISA Header  '!B16&amp;'ISA Header  '!E16</f>
        <v>00501*</v>
      </c>
    </row>
    <row r="15" spans="1:9" x14ac:dyDescent="0.25">
      <c r="H15" s="5" t="s">
        <v>35</v>
      </c>
      <c r="I15" s="5" t="str">
        <f>IF(LEN(D6)&lt;A6+1,D6 &amp; REPT(" ",A6-LEN(D6)))&amp;'ISA Header  '!E17</f>
        <v>290811021*</v>
      </c>
    </row>
    <row r="16" spans="1:9" x14ac:dyDescent="0.25">
      <c r="H16" s="5" t="s">
        <v>36</v>
      </c>
      <c r="I16" s="5" t="str">
        <f>D8&amp;'ISA Header  '!E18</f>
        <v>1*</v>
      </c>
    </row>
    <row r="17" spans="2:11" x14ac:dyDescent="0.25">
      <c r="H17" s="5" t="s">
        <v>37</v>
      </c>
      <c r="I17" s="5" t="str">
        <f>'ISA Header  '!B19&amp;'ISA Header  '!E19</f>
        <v>T*</v>
      </c>
    </row>
    <row r="18" spans="2:11" x14ac:dyDescent="0.25">
      <c r="H18" s="5" t="s">
        <v>38</v>
      </c>
      <c r="I18" s="5" t="str">
        <f>'ISA Header  '!B20&amp;'ISA Header  '!E20</f>
        <v>:~</v>
      </c>
    </row>
    <row r="20" spans="2:11" x14ac:dyDescent="0.25">
      <c r="B20" s="13" t="s">
        <v>66</v>
      </c>
      <c r="C20" s="24" t="str">
        <f ca="1">"ISA*"&amp;CONCATENATE(I3,I4,I5,I6,I7,I8,I9,I10,I11,I12,I13,I14,I15,I16,I17,I18)</f>
        <v>ISA*00*          *00*          *01*XX09211223     *01*30240928       *160722*1037*^*00501*290811021*1*T*:~</v>
      </c>
      <c r="D20" s="25"/>
      <c r="E20" s="25"/>
      <c r="F20" s="25"/>
      <c r="G20" s="25"/>
      <c r="H20" s="25"/>
      <c r="I20" s="25"/>
      <c r="J20" s="25"/>
      <c r="K20" s="25"/>
    </row>
  </sheetData>
  <mergeCells count="1">
    <mergeCell ref="C20:K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:G3"/>
    </sheetView>
  </sheetViews>
  <sheetFormatPr defaultRowHeight="15" x14ac:dyDescent="0.25"/>
  <cols>
    <col min="1" max="1" width="19.140625" bestFit="1" customWidth="1"/>
    <col min="2" max="2" width="12.5703125" bestFit="1" customWidth="1"/>
    <col min="4" max="4" width="26.28515625" bestFit="1" customWidth="1"/>
    <col min="5" max="5" width="17.7109375" bestFit="1" customWidth="1"/>
    <col min="6" max="6" width="15" bestFit="1" customWidth="1"/>
    <col min="7" max="7" width="72.140625" customWidth="1"/>
  </cols>
  <sheetData>
    <row r="1" spans="1:7" x14ac:dyDescent="0.25">
      <c r="A1" s="16" t="s">
        <v>75</v>
      </c>
      <c r="B1" s="22" t="s">
        <v>77</v>
      </c>
      <c r="C1" s="22"/>
      <c r="D1" s="22"/>
      <c r="E1" s="22"/>
      <c r="F1" s="22"/>
      <c r="G1" s="22"/>
    </row>
    <row r="2" spans="1:7" x14ac:dyDescent="0.25">
      <c r="A2" s="23" t="s">
        <v>76</v>
      </c>
      <c r="B2" s="23"/>
      <c r="C2" s="23"/>
      <c r="D2" s="23"/>
      <c r="E2" s="23"/>
      <c r="F2" s="23"/>
      <c r="G2" s="23"/>
    </row>
    <row r="3" spans="1:7" x14ac:dyDescent="0.25">
      <c r="A3" s="23"/>
      <c r="B3" s="23"/>
      <c r="C3" s="23"/>
      <c r="D3" s="23"/>
      <c r="E3" s="23"/>
      <c r="F3" s="23"/>
      <c r="G3" s="23"/>
    </row>
    <row r="4" spans="1:7" x14ac:dyDescent="0.25">
      <c r="A4" s="17" t="s">
        <v>6</v>
      </c>
      <c r="B4" s="17" t="s">
        <v>24</v>
      </c>
      <c r="C4" s="17" t="s">
        <v>5</v>
      </c>
      <c r="D4" s="17" t="s">
        <v>7</v>
      </c>
      <c r="E4" s="6" t="s">
        <v>9</v>
      </c>
      <c r="F4" s="6" t="s">
        <v>11</v>
      </c>
      <c r="G4" s="8" t="s">
        <v>13</v>
      </c>
    </row>
    <row r="5" spans="1:7" x14ac:dyDescent="0.25">
      <c r="A5" s="5" t="s">
        <v>78</v>
      </c>
      <c r="B5" s="5" t="s">
        <v>95</v>
      </c>
      <c r="C5" s="5">
        <v>2</v>
      </c>
      <c r="D5" s="5" t="s">
        <v>86</v>
      </c>
      <c r="E5" s="5" t="s">
        <v>10</v>
      </c>
      <c r="F5" s="5">
        <v>1</v>
      </c>
      <c r="G5" s="5" t="s">
        <v>94</v>
      </c>
    </row>
    <row r="6" spans="1:7" x14ac:dyDescent="0.25">
      <c r="A6" s="5" t="s">
        <v>79</v>
      </c>
      <c r="B6" s="5" t="s">
        <v>96</v>
      </c>
      <c r="C6" s="5"/>
      <c r="D6" s="5" t="s">
        <v>87</v>
      </c>
      <c r="E6" s="5" t="s">
        <v>10</v>
      </c>
      <c r="F6" s="5">
        <v>1</v>
      </c>
      <c r="G6" s="5"/>
    </row>
    <row r="7" spans="1:7" x14ac:dyDescent="0.25">
      <c r="A7" s="5" t="s">
        <v>80</v>
      </c>
      <c r="B7" s="5" t="s">
        <v>97</v>
      </c>
      <c r="C7" s="5"/>
      <c r="D7" s="5" t="s">
        <v>88</v>
      </c>
      <c r="E7" s="5" t="s">
        <v>10</v>
      </c>
      <c r="F7" s="5">
        <v>1</v>
      </c>
      <c r="G7" s="5"/>
    </row>
    <row r="8" spans="1:7" x14ac:dyDescent="0.25">
      <c r="A8" s="5" t="s">
        <v>81</v>
      </c>
      <c r="B8" s="5" t="str">
        <f ca="1">RIGHT(YEAR(TODAY()),4)&amp;RIGHT("00" &amp; MONTH(TODAY()),2)&amp;RIGHT("00" &amp; DAY(TODAY()),2)</f>
        <v>20160722</v>
      </c>
      <c r="C8" s="5">
        <v>8</v>
      </c>
      <c r="D8" s="5" t="s">
        <v>90</v>
      </c>
      <c r="E8" s="5" t="s">
        <v>10</v>
      </c>
      <c r="F8" s="5">
        <v>1</v>
      </c>
      <c r="G8" s="5"/>
    </row>
    <row r="9" spans="1:7" x14ac:dyDescent="0.25">
      <c r="A9" s="5" t="s">
        <v>82</v>
      </c>
      <c r="B9" s="5" t="str">
        <f ca="1">RIGHT("00" &amp; HOUR(NOW()),2)&amp;RIGHT("00" &amp; MINUTE(NOW()),2)</f>
        <v>1037</v>
      </c>
      <c r="C9" s="5">
        <v>4</v>
      </c>
      <c r="D9" s="5" t="s">
        <v>91</v>
      </c>
      <c r="E9" s="5" t="s">
        <v>10</v>
      </c>
      <c r="F9" s="5">
        <v>1</v>
      </c>
      <c r="G9" s="5"/>
    </row>
    <row r="10" spans="1:7" ht="45" x14ac:dyDescent="0.25">
      <c r="A10" s="5" t="s">
        <v>83</v>
      </c>
      <c r="B10" s="5">
        <v>1</v>
      </c>
      <c r="C10" s="18" t="s">
        <v>99</v>
      </c>
      <c r="D10" s="5" t="s">
        <v>89</v>
      </c>
      <c r="E10" s="5" t="s">
        <v>10</v>
      </c>
      <c r="F10" s="5">
        <v>1</v>
      </c>
      <c r="G10" s="9" t="s">
        <v>98</v>
      </c>
    </row>
    <row r="11" spans="1:7" x14ac:dyDescent="0.25">
      <c r="A11" s="5" t="s">
        <v>84</v>
      </c>
      <c r="B11" s="5" t="s">
        <v>100</v>
      </c>
      <c r="C11" s="5">
        <v>1</v>
      </c>
      <c r="D11" s="5" t="s">
        <v>92</v>
      </c>
      <c r="E11" s="5" t="s">
        <v>10</v>
      </c>
      <c r="F11" s="5">
        <v>1</v>
      </c>
      <c r="G11" s="5" t="s">
        <v>101</v>
      </c>
    </row>
    <row r="12" spans="1:7" x14ac:dyDescent="0.25">
      <c r="A12" s="5" t="s">
        <v>85</v>
      </c>
      <c r="B12" s="5" t="s">
        <v>102</v>
      </c>
      <c r="C12" s="5">
        <v>12</v>
      </c>
      <c r="D12" s="5" t="s">
        <v>93</v>
      </c>
      <c r="E12" s="5" t="s">
        <v>70</v>
      </c>
      <c r="F12" s="5">
        <v>1</v>
      </c>
      <c r="G12" s="5" t="s">
        <v>103</v>
      </c>
    </row>
    <row r="16" spans="1:7" x14ac:dyDescent="0.25">
      <c r="A16" s="13" t="s">
        <v>66</v>
      </c>
      <c r="B16" s="26" t="str">
        <f ca="1">"GS*"&amp;B5&amp;E5&amp;B6&amp;E6&amp;B7&amp;E7&amp;B8&amp;E8&amp;B9&amp;E9&amp;B10&amp;E10&amp;B11&amp;E11&amp;B12&amp;E12</f>
        <v>GS*HN*RMGATEWAY*TEST*20160722*1037*1*X*005010X214~</v>
      </c>
      <c r="C16" s="26"/>
      <c r="D16" s="26"/>
      <c r="E16" s="26"/>
      <c r="F16" s="26"/>
      <c r="G16" s="26"/>
    </row>
  </sheetData>
  <mergeCells count="3">
    <mergeCell ref="B1:G1"/>
    <mergeCell ref="A2:G3"/>
    <mergeCell ref="B16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5" zoomScaleNormal="85" workbookViewId="0">
      <selection activeCell="A2" sqref="A2:G3"/>
    </sheetView>
  </sheetViews>
  <sheetFormatPr defaultRowHeight="15" x14ac:dyDescent="0.25"/>
  <cols>
    <col min="1" max="1" width="19.140625" bestFit="1" customWidth="1"/>
    <col min="2" max="2" width="11.140625" bestFit="1" customWidth="1"/>
    <col min="4" max="4" width="36.5703125" bestFit="1" customWidth="1"/>
    <col min="5" max="5" width="17.7109375" bestFit="1" customWidth="1"/>
    <col min="6" max="6" width="15" bestFit="1" customWidth="1"/>
    <col min="7" max="7" width="64.28515625" customWidth="1"/>
  </cols>
  <sheetData>
    <row r="1" spans="1:7" x14ac:dyDescent="0.25">
      <c r="A1" s="16" t="s">
        <v>105</v>
      </c>
      <c r="B1" s="22" t="s">
        <v>106</v>
      </c>
      <c r="C1" s="22"/>
      <c r="D1" s="22"/>
      <c r="E1" s="22"/>
      <c r="F1" s="22"/>
      <c r="G1" s="22"/>
    </row>
    <row r="2" spans="1:7" x14ac:dyDescent="0.25">
      <c r="A2" s="23" t="s">
        <v>104</v>
      </c>
      <c r="B2" s="23"/>
      <c r="C2" s="23"/>
      <c r="D2" s="23"/>
      <c r="E2" s="23"/>
      <c r="F2" s="23"/>
      <c r="G2" s="23"/>
    </row>
    <row r="3" spans="1:7" x14ac:dyDescent="0.25">
      <c r="A3" s="23"/>
      <c r="B3" s="23"/>
      <c r="C3" s="23"/>
      <c r="D3" s="23"/>
      <c r="E3" s="23"/>
      <c r="F3" s="23"/>
      <c r="G3" s="23"/>
    </row>
    <row r="4" spans="1:7" x14ac:dyDescent="0.25">
      <c r="A4" s="17" t="s">
        <v>6</v>
      </c>
      <c r="B4" s="17" t="s">
        <v>24</v>
      </c>
      <c r="C4" s="17" t="s">
        <v>5</v>
      </c>
      <c r="D4" s="17" t="s">
        <v>7</v>
      </c>
      <c r="E4" s="6" t="s">
        <v>9</v>
      </c>
      <c r="F4" s="6" t="s">
        <v>11</v>
      </c>
      <c r="G4" s="8" t="s">
        <v>114</v>
      </c>
    </row>
    <row r="5" spans="1:7" x14ac:dyDescent="0.25">
      <c r="A5" t="s">
        <v>107</v>
      </c>
      <c r="B5">
        <v>277</v>
      </c>
      <c r="D5" t="s">
        <v>110</v>
      </c>
      <c r="E5" t="s">
        <v>10</v>
      </c>
      <c r="F5">
        <v>1</v>
      </c>
      <c r="G5" t="s">
        <v>113</v>
      </c>
    </row>
    <row r="6" spans="1:7" ht="45" x14ac:dyDescent="0.25">
      <c r="A6" t="s">
        <v>108</v>
      </c>
      <c r="B6" s="2" t="s">
        <v>119</v>
      </c>
      <c r="C6" t="s">
        <v>118</v>
      </c>
      <c r="D6" t="s">
        <v>111</v>
      </c>
      <c r="E6" t="s">
        <v>10</v>
      </c>
      <c r="F6">
        <v>1</v>
      </c>
      <c r="G6" s="7" t="s">
        <v>117</v>
      </c>
    </row>
    <row r="7" spans="1:7" x14ac:dyDescent="0.25">
      <c r="A7" t="s">
        <v>109</v>
      </c>
      <c r="B7" t="s">
        <v>102</v>
      </c>
      <c r="C7" s="19" t="s">
        <v>116</v>
      </c>
      <c r="D7" t="s">
        <v>112</v>
      </c>
      <c r="E7" t="s">
        <v>70</v>
      </c>
      <c r="F7">
        <v>1</v>
      </c>
      <c r="G7" t="s">
        <v>115</v>
      </c>
    </row>
    <row r="11" spans="1:7" x14ac:dyDescent="0.25">
      <c r="A11" s="13" t="s">
        <v>66</v>
      </c>
      <c r="B11" s="26" t="str">
        <f>"ST*"&amp;B5&amp;E5&amp;B6&amp;E6&amp;B7&amp;E7</f>
        <v>ST*277*0001*005010X214~</v>
      </c>
      <c r="C11" s="26"/>
      <c r="D11" s="26"/>
      <c r="E11" s="26"/>
      <c r="F11" s="26"/>
      <c r="G11" s="26"/>
    </row>
  </sheetData>
  <mergeCells count="3">
    <mergeCell ref="B1:G1"/>
    <mergeCell ref="A2:G3"/>
    <mergeCell ref="B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:G3"/>
    </sheetView>
  </sheetViews>
  <sheetFormatPr defaultRowHeight="15" x14ac:dyDescent="0.25"/>
  <cols>
    <col min="1" max="1" width="19.140625" bestFit="1" customWidth="1"/>
    <col min="4" max="4" width="25.5703125" bestFit="1" customWidth="1"/>
    <col min="5" max="5" width="17.7109375" bestFit="1" customWidth="1"/>
    <col min="6" max="6" width="15" bestFit="1" customWidth="1"/>
    <col min="7" max="7" width="59.5703125" customWidth="1"/>
  </cols>
  <sheetData>
    <row r="1" spans="1:7" ht="26.25" customHeight="1" x14ac:dyDescent="0.25">
      <c r="A1" s="16" t="s">
        <v>120</v>
      </c>
      <c r="B1" s="27" t="s">
        <v>122</v>
      </c>
      <c r="C1" s="27"/>
      <c r="D1" s="27"/>
      <c r="E1" s="27"/>
      <c r="F1" s="27"/>
      <c r="G1" s="27"/>
    </row>
    <row r="2" spans="1:7" x14ac:dyDescent="0.25">
      <c r="A2" s="23" t="s">
        <v>121</v>
      </c>
      <c r="B2" s="23"/>
      <c r="C2" s="23"/>
      <c r="D2" s="23"/>
      <c r="E2" s="23"/>
      <c r="F2" s="23"/>
      <c r="G2" s="23"/>
    </row>
    <row r="3" spans="1:7" x14ac:dyDescent="0.25">
      <c r="A3" s="23"/>
      <c r="B3" s="23"/>
      <c r="C3" s="23"/>
      <c r="D3" s="23"/>
      <c r="E3" s="23"/>
      <c r="F3" s="23"/>
      <c r="G3" s="23"/>
    </row>
    <row r="4" spans="1:7" x14ac:dyDescent="0.25">
      <c r="A4" s="17" t="s">
        <v>6</v>
      </c>
      <c r="B4" s="17" t="s">
        <v>24</v>
      </c>
      <c r="C4" s="17" t="s">
        <v>5</v>
      </c>
      <c r="D4" s="17" t="s">
        <v>7</v>
      </c>
      <c r="E4" s="6" t="s">
        <v>9</v>
      </c>
      <c r="F4" s="6" t="s">
        <v>11</v>
      </c>
      <c r="G4" s="8" t="s">
        <v>114</v>
      </c>
    </row>
    <row r="5" spans="1:7" ht="30" x14ac:dyDescent="0.25">
      <c r="A5" t="s">
        <v>123</v>
      </c>
      <c r="B5" s="2" t="s">
        <v>131</v>
      </c>
      <c r="C5">
        <v>4</v>
      </c>
      <c r="D5" t="s">
        <v>129</v>
      </c>
      <c r="E5" t="s">
        <v>10</v>
      </c>
      <c r="F5">
        <v>1</v>
      </c>
      <c r="G5" s="7" t="s">
        <v>130</v>
      </c>
    </row>
    <row r="6" spans="1:7" x14ac:dyDescent="0.25">
      <c r="A6" t="s">
        <v>124</v>
      </c>
      <c r="B6" s="2" t="s">
        <v>133</v>
      </c>
      <c r="C6">
        <v>2</v>
      </c>
      <c r="D6" t="s">
        <v>132</v>
      </c>
      <c r="E6" t="s">
        <v>10</v>
      </c>
      <c r="F6">
        <v>1</v>
      </c>
      <c r="G6" t="s">
        <v>134</v>
      </c>
    </row>
    <row r="7" spans="1:7" ht="45" x14ac:dyDescent="0.25">
      <c r="A7" t="s">
        <v>125</v>
      </c>
      <c r="B7">
        <v>12345</v>
      </c>
      <c r="C7" t="s">
        <v>136</v>
      </c>
      <c r="D7" t="s">
        <v>135</v>
      </c>
      <c r="E7" t="s">
        <v>10</v>
      </c>
      <c r="F7">
        <v>1</v>
      </c>
      <c r="G7" s="7" t="s">
        <v>137</v>
      </c>
    </row>
    <row r="8" spans="1:7" x14ac:dyDescent="0.25">
      <c r="A8" t="s">
        <v>126</v>
      </c>
      <c r="B8" t="str">
        <f ca="1">RIGHT(YEAR(TODAY()),4)&amp;RIGHT("00" &amp; MONTH(TODAY()),2)&amp;RIGHT("00" &amp; DAY(TODAY()),2)</f>
        <v>20160722</v>
      </c>
      <c r="C8">
        <v>8</v>
      </c>
      <c r="D8" t="s">
        <v>90</v>
      </c>
      <c r="E8" t="s">
        <v>10</v>
      </c>
      <c r="F8">
        <v>1</v>
      </c>
      <c r="G8" s="7" t="s">
        <v>138</v>
      </c>
    </row>
    <row r="9" spans="1:7" x14ac:dyDescent="0.25">
      <c r="A9" t="s">
        <v>127</v>
      </c>
      <c r="B9" t="str">
        <f ca="1">RIGHT("00" &amp; HOUR(NOW()),2)&amp;RIGHT("00" &amp; MINUTE(NOW()),2)</f>
        <v>1037</v>
      </c>
      <c r="C9">
        <v>4</v>
      </c>
      <c r="D9" t="s">
        <v>91</v>
      </c>
      <c r="E9" t="s">
        <v>10</v>
      </c>
      <c r="F9">
        <v>1</v>
      </c>
      <c r="G9" s="7" t="s">
        <v>139</v>
      </c>
    </row>
    <row r="10" spans="1:7" x14ac:dyDescent="0.25">
      <c r="A10" t="s">
        <v>128</v>
      </c>
      <c r="B10" t="s">
        <v>142</v>
      </c>
      <c r="C10">
        <v>2</v>
      </c>
      <c r="D10" t="s">
        <v>140</v>
      </c>
      <c r="E10" t="s">
        <v>70</v>
      </c>
      <c r="F10">
        <v>1</v>
      </c>
      <c r="G10" s="7" t="s">
        <v>141</v>
      </c>
    </row>
    <row r="14" spans="1:7" x14ac:dyDescent="0.25">
      <c r="A14" s="13" t="s">
        <v>66</v>
      </c>
      <c r="B14" s="26" t="str">
        <f ca="1">"BHT*"&amp;B5&amp;E5&amp;B6&amp;E6&amp;B7&amp;E7&amp;B8&amp;E8&amp;B9&amp;E9&amp;B10&amp;E10</f>
        <v>BHT*0085*08*12345*20160722*1037*TH~</v>
      </c>
      <c r="C14" s="26"/>
      <c r="D14" s="26"/>
      <c r="E14" s="26"/>
      <c r="F14" s="26"/>
      <c r="G14" s="26"/>
    </row>
  </sheetData>
  <mergeCells count="3">
    <mergeCell ref="B1:G1"/>
    <mergeCell ref="A2:G3"/>
    <mergeCell ref="B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2" sqref="A2:G3"/>
    </sheetView>
  </sheetViews>
  <sheetFormatPr defaultRowHeight="15" x14ac:dyDescent="0.25"/>
  <cols>
    <col min="1" max="1" width="19.140625" bestFit="1" customWidth="1"/>
    <col min="4" max="4" width="21.85546875" bestFit="1" customWidth="1"/>
    <col min="7" max="7" width="47" customWidth="1"/>
  </cols>
  <sheetData>
    <row r="1" spans="1:7" ht="29.25" customHeight="1" x14ac:dyDescent="0.25">
      <c r="A1" s="16" t="s">
        <v>143</v>
      </c>
      <c r="B1" s="28" t="s">
        <v>145</v>
      </c>
      <c r="C1" s="28"/>
      <c r="D1" s="28"/>
      <c r="E1" s="28"/>
      <c r="F1" s="28"/>
      <c r="G1" s="28"/>
    </row>
    <row r="2" spans="1:7" x14ac:dyDescent="0.25">
      <c r="A2" s="23" t="s">
        <v>144</v>
      </c>
      <c r="B2" s="23"/>
      <c r="C2" s="23"/>
      <c r="D2" s="23"/>
      <c r="E2" s="23"/>
      <c r="F2" s="23"/>
      <c r="G2" s="23"/>
    </row>
    <row r="3" spans="1:7" x14ac:dyDescent="0.25">
      <c r="A3" s="23"/>
      <c r="B3" s="23"/>
      <c r="C3" s="23"/>
      <c r="D3" s="23"/>
      <c r="E3" s="23"/>
      <c r="F3" s="23"/>
      <c r="G3" s="23"/>
    </row>
    <row r="4" spans="1:7" x14ac:dyDescent="0.25">
      <c r="A4" s="17" t="s">
        <v>6</v>
      </c>
      <c r="B4" s="17" t="s">
        <v>24</v>
      </c>
      <c r="C4" s="17" t="s">
        <v>5</v>
      </c>
      <c r="D4" s="17" t="s">
        <v>7</v>
      </c>
      <c r="E4" s="6" t="s">
        <v>9</v>
      </c>
      <c r="F4" s="6" t="s">
        <v>11</v>
      </c>
      <c r="G4" s="8" t="s">
        <v>114</v>
      </c>
    </row>
    <row r="5" spans="1:7" ht="45" x14ac:dyDescent="0.25">
      <c r="A5" s="5" t="s">
        <v>146</v>
      </c>
      <c r="B5" s="5">
        <v>4</v>
      </c>
      <c r="C5" s="5">
        <v>10</v>
      </c>
      <c r="D5" s="5" t="s">
        <v>149</v>
      </c>
      <c r="E5" s="5" t="s">
        <v>10</v>
      </c>
      <c r="F5" s="5">
        <v>1</v>
      </c>
      <c r="G5" s="9" t="s">
        <v>152</v>
      </c>
    </row>
    <row r="6" spans="1:7" x14ac:dyDescent="0.25">
      <c r="A6" s="5" t="s">
        <v>147</v>
      </c>
      <c r="B6" s="5">
        <v>3</v>
      </c>
      <c r="C6" s="5">
        <v>10</v>
      </c>
      <c r="D6" s="5" t="s">
        <v>150</v>
      </c>
      <c r="E6" s="5" t="s">
        <v>10</v>
      </c>
      <c r="F6" s="5">
        <v>1</v>
      </c>
      <c r="G6" s="5"/>
    </row>
    <row r="7" spans="1:7" x14ac:dyDescent="0.25">
      <c r="A7" s="5" t="s">
        <v>148</v>
      </c>
      <c r="B7" s="5" t="s">
        <v>154</v>
      </c>
      <c r="C7" s="5">
        <v>2</v>
      </c>
      <c r="D7" s="5" t="s">
        <v>151</v>
      </c>
      <c r="E7" s="5" t="s">
        <v>70</v>
      </c>
      <c r="F7" s="5">
        <v>1</v>
      </c>
      <c r="G7" s="5" t="s">
        <v>153</v>
      </c>
    </row>
    <row r="10" spans="1:7" x14ac:dyDescent="0.25">
      <c r="A10" s="13" t="s">
        <v>66</v>
      </c>
      <c r="B10" s="26" t="str">
        <f>"HL*"&amp;B5&amp;E5&amp;B6&amp;E6&amp;B7&amp;E7</f>
        <v>HL*4*3*PT~</v>
      </c>
      <c r="C10" s="26"/>
      <c r="D10" s="26"/>
      <c r="E10" s="26"/>
      <c r="F10" s="26"/>
      <c r="G10" s="26"/>
    </row>
  </sheetData>
  <mergeCells count="3">
    <mergeCell ref="B1:G1"/>
    <mergeCell ref="A2:G3"/>
    <mergeCell ref="B10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3"/>
    </sheetView>
  </sheetViews>
  <sheetFormatPr defaultRowHeight="15" x14ac:dyDescent="0.25"/>
  <cols>
    <col min="2" max="2" width="10.28515625" bestFit="1" customWidth="1"/>
    <col min="4" max="4" width="30.5703125" bestFit="1" customWidth="1"/>
    <col min="5" max="5" width="17.7109375" bestFit="1" customWidth="1"/>
    <col min="7" max="7" width="46.5703125" customWidth="1"/>
  </cols>
  <sheetData>
    <row r="1" spans="1:7" x14ac:dyDescent="0.25">
      <c r="A1" s="16" t="s">
        <v>173</v>
      </c>
      <c r="B1" s="28" t="s">
        <v>174</v>
      </c>
      <c r="C1" s="28"/>
      <c r="D1" s="28"/>
      <c r="E1" s="28"/>
      <c r="F1" s="28"/>
      <c r="G1" s="28"/>
    </row>
    <row r="2" spans="1:7" x14ac:dyDescent="0.25">
      <c r="A2" s="23" t="s">
        <v>175</v>
      </c>
      <c r="B2" s="23"/>
      <c r="C2" s="23"/>
      <c r="D2" s="23"/>
      <c r="E2" s="23"/>
      <c r="F2" s="23"/>
      <c r="G2" s="23"/>
    </row>
    <row r="3" spans="1:7" x14ac:dyDescent="0.25">
      <c r="A3" s="23"/>
      <c r="B3" s="23"/>
      <c r="C3" s="23"/>
      <c r="D3" s="23"/>
      <c r="E3" s="23"/>
      <c r="F3" s="23"/>
      <c r="G3" s="23"/>
    </row>
    <row r="4" spans="1:7" x14ac:dyDescent="0.25">
      <c r="A4" s="17" t="s">
        <v>6</v>
      </c>
      <c r="B4" s="17" t="s">
        <v>24</v>
      </c>
      <c r="C4" s="17" t="s">
        <v>5</v>
      </c>
      <c r="D4" s="17" t="s">
        <v>7</v>
      </c>
      <c r="E4" s="6" t="s">
        <v>9</v>
      </c>
      <c r="F4" s="6" t="s">
        <v>11</v>
      </c>
      <c r="G4" s="8" t="s">
        <v>114</v>
      </c>
    </row>
    <row r="5" spans="1:7" x14ac:dyDescent="0.25">
      <c r="A5" s="5" t="s">
        <v>155</v>
      </c>
      <c r="B5" s="5" t="s">
        <v>176</v>
      </c>
      <c r="C5" s="5"/>
      <c r="D5" s="20" t="s">
        <v>164</v>
      </c>
      <c r="E5" s="5" t="s">
        <v>10</v>
      </c>
      <c r="F5" s="5">
        <v>1</v>
      </c>
      <c r="G5" s="5" t="s">
        <v>181</v>
      </c>
    </row>
    <row r="6" spans="1:7" x14ac:dyDescent="0.25">
      <c r="A6" s="5" t="s">
        <v>156</v>
      </c>
      <c r="B6" s="5">
        <v>1</v>
      </c>
      <c r="C6" s="5"/>
      <c r="D6" s="20" t="s">
        <v>165</v>
      </c>
      <c r="E6" s="5" t="s">
        <v>10</v>
      </c>
      <c r="F6" s="5">
        <v>1</v>
      </c>
      <c r="G6" s="5" t="s">
        <v>182</v>
      </c>
    </row>
    <row r="7" spans="1:7" x14ac:dyDescent="0.25">
      <c r="A7" s="5" t="s">
        <v>157</v>
      </c>
      <c r="B7" s="5" t="s">
        <v>177</v>
      </c>
      <c r="C7" s="5"/>
      <c r="D7" s="20" t="s">
        <v>166</v>
      </c>
      <c r="E7" s="5" t="s">
        <v>10</v>
      </c>
      <c r="F7" s="5">
        <v>1</v>
      </c>
      <c r="G7" s="5"/>
    </row>
    <row r="8" spans="1:7" x14ac:dyDescent="0.25">
      <c r="A8" s="5" t="s">
        <v>158</v>
      </c>
      <c r="B8" s="5" t="s">
        <v>178</v>
      </c>
      <c r="C8" s="5"/>
      <c r="D8" s="21" t="s">
        <v>167</v>
      </c>
      <c r="E8" s="5" t="s">
        <v>10</v>
      </c>
      <c r="F8" s="5">
        <v>1</v>
      </c>
      <c r="G8" s="5"/>
    </row>
    <row r="9" spans="1:7" x14ac:dyDescent="0.25">
      <c r="A9" s="5" t="s">
        <v>159</v>
      </c>
      <c r="B9" s="5" t="s">
        <v>179</v>
      </c>
      <c r="C9" s="5"/>
      <c r="D9" s="21" t="s">
        <v>168</v>
      </c>
      <c r="E9" s="5" t="s">
        <v>10</v>
      </c>
      <c r="F9" s="5">
        <v>1</v>
      </c>
      <c r="G9" s="5"/>
    </row>
    <row r="10" spans="1:7" x14ac:dyDescent="0.25">
      <c r="A10" s="5" t="s">
        <v>160</v>
      </c>
      <c r="B10" s="5"/>
      <c r="C10" s="5"/>
      <c r="D10" s="21" t="s">
        <v>169</v>
      </c>
      <c r="E10" s="5" t="s">
        <v>10</v>
      </c>
      <c r="F10" s="5">
        <v>1</v>
      </c>
      <c r="G10" s="5" t="s">
        <v>183</v>
      </c>
    </row>
    <row r="11" spans="1:7" x14ac:dyDescent="0.25">
      <c r="A11" s="5" t="s">
        <v>161</v>
      </c>
      <c r="B11" s="5"/>
      <c r="C11" s="5"/>
      <c r="D11" s="21" t="s">
        <v>170</v>
      </c>
      <c r="E11" s="5" t="s">
        <v>10</v>
      </c>
      <c r="F11" s="5">
        <v>1</v>
      </c>
      <c r="G11" s="5"/>
    </row>
    <row r="12" spans="1:7" x14ac:dyDescent="0.25">
      <c r="A12" s="5" t="s">
        <v>162</v>
      </c>
      <c r="B12" s="5"/>
      <c r="C12" s="5"/>
      <c r="D12" s="21" t="s">
        <v>171</v>
      </c>
      <c r="E12" s="5" t="s">
        <v>10</v>
      </c>
      <c r="F12" s="5">
        <v>1</v>
      </c>
      <c r="G12" s="5" t="s">
        <v>184</v>
      </c>
    </row>
    <row r="13" spans="1:7" x14ac:dyDescent="0.25">
      <c r="A13" s="5" t="s">
        <v>163</v>
      </c>
      <c r="B13" s="5" t="s">
        <v>180</v>
      </c>
      <c r="C13" s="5"/>
      <c r="D13" s="21" t="s">
        <v>172</v>
      </c>
      <c r="E13" s="5" t="s">
        <v>70</v>
      </c>
      <c r="F13" s="5">
        <v>1</v>
      </c>
      <c r="G13" s="5" t="s">
        <v>185</v>
      </c>
    </row>
    <row r="17" spans="1:7" x14ac:dyDescent="0.25">
      <c r="A17" s="13" t="s">
        <v>66</v>
      </c>
      <c r="B17" s="26" t="str">
        <f>"NM1*"&amp;CONCATENATE(B5,E5,B6,E6,B7,E7,B8,E8,B9,E9,B10,E10,B11,E11,B12,E12,B13,E13)</f>
        <v>NM1*QC*1*DOE*JANE*MI****YRP100293~</v>
      </c>
      <c r="C17" s="26"/>
      <c r="D17" s="26"/>
      <c r="E17" s="26"/>
      <c r="F17" s="26"/>
      <c r="G17" s="26"/>
    </row>
  </sheetData>
  <mergeCells count="3">
    <mergeCell ref="B1:G1"/>
    <mergeCell ref="A2:G3"/>
    <mergeCell ref="B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ISA Header  </vt:lpstr>
      <vt:lpstr>ISA Header output</vt:lpstr>
      <vt:lpstr>Functional Group Header</vt:lpstr>
      <vt:lpstr>Transaction Set Header</vt:lpstr>
      <vt:lpstr>BHT</vt:lpstr>
      <vt:lpstr>Hierarchical Level</vt:lpstr>
      <vt:lpstr>Patient Name – Loop 2100D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2016-07-20T17:53:54Z</dcterms:created>
  <dcterms:modified xsi:type="dcterms:W3CDTF">2016-07-22T14:37:34Z</dcterms:modified>
</cp:coreProperties>
</file>