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eenrenji/Stevens/CS513/Machine-Learning---KDD---CS513/Final Exam/"/>
    </mc:Choice>
  </mc:AlternateContent>
  <xr:revisionPtr revIDLastSave="0" documentId="13_ncr:1_{98A39835-2A5C-7246-84BC-4C82B85F6D18}" xr6:coauthVersionLast="47" xr6:coauthVersionMax="47" xr10:uidLastSave="{00000000-0000-0000-0000-000000000000}"/>
  <bookViews>
    <workbookView xWindow="0" yWindow="740" windowWidth="29400" windowHeight="16880" xr2:uid="{13222B72-1EB1-754D-8D8C-867EC43DC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L27" i="1"/>
  <c r="L28" i="1"/>
  <c r="L29" i="1"/>
  <c r="F42" i="1"/>
  <c r="F34" i="1"/>
  <c r="F33" i="1"/>
  <c r="F32" i="1"/>
  <c r="F31" i="1"/>
  <c r="F30" i="1"/>
  <c r="F22" i="1"/>
  <c r="F21" i="1"/>
  <c r="F20" i="1"/>
  <c r="F19" i="1"/>
  <c r="F18" i="1"/>
  <c r="F23" i="1" s="1"/>
  <c r="F25" i="1" s="1"/>
  <c r="F35" i="1" l="1"/>
  <c r="F37" i="1" s="1"/>
  <c r="B45" i="1" s="1"/>
  <c r="J29" i="1" s="1"/>
  <c r="B44" i="1"/>
  <c r="J28" i="1" s="1"/>
  <c r="F44" i="1" l="1"/>
  <c r="F45" i="1"/>
  <c r="F46" i="1" l="1"/>
  <c r="F48" i="1" s="1"/>
  <c r="I16" i="1" s="1"/>
  <c r="K19" i="1" l="1"/>
  <c r="K23" i="1"/>
  <c r="L49" i="1"/>
  <c r="L37" i="1"/>
  <c r="K29" i="1" l="1"/>
  <c r="M29" i="1" s="1"/>
  <c r="K28" i="1"/>
  <c r="M28" i="1" s="1"/>
  <c r="K27" i="1"/>
  <c r="M27" i="1" s="1"/>
  <c r="K55" i="1"/>
  <c r="M55" i="1" s="1"/>
  <c r="K41" i="1"/>
  <c r="M41" i="1" s="1"/>
  <c r="K43" i="1"/>
  <c r="M43" i="1" s="1"/>
  <c r="K53" i="1"/>
  <c r="M53" i="1" s="1"/>
  <c r="K40" i="1"/>
  <c r="M40" i="1" s="1"/>
  <c r="K52" i="1"/>
  <c r="M52" i="1" s="1"/>
  <c r="K42" i="1"/>
  <c r="M42" i="1" s="1"/>
  <c r="K56" i="1"/>
  <c r="M56" i="1" s="1"/>
  <c r="K54" i="1"/>
  <c r="M54" i="1" s="1"/>
  <c r="K44" i="1"/>
  <c r="M44" i="1" s="1"/>
</calcChain>
</file>

<file path=xl/sharedStrings.xml><?xml version="1.0" encoding="utf-8"?>
<sst xmlns="http://schemas.openxmlformats.org/spreadsheetml/2006/main" count="112" uniqueCount="38">
  <si>
    <t>Name:</t>
  </si>
  <si>
    <t>Naveen Mathews Renji</t>
  </si>
  <si>
    <t>CWID:</t>
  </si>
  <si>
    <t>Predicted =</t>
  </si>
  <si>
    <t>Actual =</t>
  </si>
  <si>
    <t>Input</t>
  </si>
  <si>
    <t>From</t>
  </si>
  <si>
    <t>To</t>
  </si>
  <si>
    <t>Weight</t>
  </si>
  <si>
    <t>Output</t>
  </si>
  <si>
    <t>x</t>
  </si>
  <si>
    <t>A</t>
  </si>
  <si>
    <t>Learning factor=</t>
  </si>
  <si>
    <t>Node 1</t>
  </si>
  <si>
    <t>diff=</t>
  </si>
  <si>
    <t>Actual - Predicted</t>
  </si>
  <si>
    <t xml:space="preserve"> </t>
  </si>
  <si>
    <t>Node 2</t>
  </si>
  <si>
    <t>Node 3</t>
  </si>
  <si>
    <t>Node 4</t>
  </si>
  <si>
    <t>Output layer</t>
  </si>
  <si>
    <t xml:space="preserve"> .873 *(1-.873)*(.85-.873)</t>
  </si>
  <si>
    <t>Actual</t>
  </si>
  <si>
    <t>Predicted</t>
  </si>
  <si>
    <t>Signal</t>
  </si>
  <si>
    <t>(1/(1+exp(-x))=</t>
  </si>
  <si>
    <t>Adjustments</t>
  </si>
  <si>
    <t>Flow</t>
  </si>
  <si>
    <t>Adjustment</t>
  </si>
  <si>
    <t>Old Weight</t>
  </si>
  <si>
    <t>New Weight</t>
  </si>
  <si>
    <t>xx</t>
  </si>
  <si>
    <t>B</t>
  </si>
  <si>
    <t>Hidden layer</t>
  </si>
  <si>
    <t xml:space="preserve"> .829205*(1-.829205)*.85*(-.002562847)</t>
  </si>
  <si>
    <t>X</t>
  </si>
  <si>
    <t>z</t>
  </si>
  <si>
    <t xml:space="preserve"> .851953*(1-.851953)*.85*(-.002562847)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</si>
</sst>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000"/>
  </numFmts>
  <fonts count="15" x14ac:knownFonts="1">
    <font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color theme="5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Arial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164" fontId="1" fillId="0" borderId="2" xfId="0" applyNumberFormat="1" applyFont="1" applyBorder="1" applyAlignment="1">
      <alignment horizontal="center"/>
    </xf>
    <xf numFmtId="0" fontId="8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0" fillId="0" borderId="1" xfId="0" applyBorder="1"/>
    <xf numFmtId="2" fontId="0" fillId="4" borderId="1" xfId="0" applyNumberFormat="1" applyFill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11" fillId="0" borderId="7" xfId="0" applyFont="1" applyBorder="1"/>
    <xf numFmtId="0" fontId="12" fillId="0" borderId="1" xfId="0" applyFont="1" applyBorder="1"/>
    <xf numFmtId="0" fontId="11" fillId="0" borderId="8" xfId="0" applyFont="1" applyBorder="1"/>
    <xf numFmtId="0" fontId="0" fillId="0" borderId="0" xfId="0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7" fillId="0" borderId="0" xfId="0" applyFont="1"/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166" fontId="0" fillId="0" borderId="0" xfId="0" applyNumberFormat="1"/>
    <xf numFmtId="2" fontId="0" fillId="0" borderId="1" xfId="0" applyNumberFormat="1" applyBorder="1" applyAlignment="1">
      <alignment horizontal="center"/>
    </xf>
    <xf numFmtId="0" fontId="13" fillId="0" borderId="0" xfId="0" applyFont="1"/>
    <xf numFmtId="167" fontId="2" fillId="0" borderId="1" xfId="0" applyNumberFormat="1" applyFont="1" applyBorder="1" applyAlignment="1">
      <alignment horizontal="center"/>
    </xf>
    <xf numFmtId="0" fontId="1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16</xdr:row>
      <xdr:rowOff>28575</xdr:rowOff>
    </xdr:from>
    <xdr:to>
      <xdr:col>15</xdr:col>
      <xdr:colOff>504825</xdr:colOff>
      <xdr:row>19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A66074B-16BB-3840-9B1D-865E34755A49}"/>
            </a:ext>
          </a:extLst>
        </xdr:cNvPr>
        <xdr:cNvSpPr>
          <a:spLocks noChangeArrowheads="1"/>
        </xdr:cNvSpPr>
      </xdr:nvSpPr>
      <xdr:spPr bwMode="auto">
        <a:xfrm>
          <a:off x="14220825" y="3267075"/>
          <a:ext cx="1092200" cy="6445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21</xdr:row>
      <xdr:rowOff>95250</xdr:rowOff>
    </xdr:from>
    <xdr:to>
      <xdr:col>15</xdr:col>
      <xdr:colOff>504825</xdr:colOff>
      <xdr:row>24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0FC2B6A-DE9E-4949-B59C-2374047107C5}"/>
            </a:ext>
          </a:extLst>
        </xdr:cNvPr>
        <xdr:cNvSpPr>
          <a:spLocks noChangeArrowheads="1"/>
        </xdr:cNvSpPr>
      </xdr:nvSpPr>
      <xdr:spPr bwMode="auto">
        <a:xfrm>
          <a:off x="14220825" y="4362450"/>
          <a:ext cx="1092200" cy="809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26</xdr:row>
      <xdr:rowOff>0</xdr:rowOff>
    </xdr:from>
    <xdr:to>
      <xdr:col>15</xdr:col>
      <xdr:colOff>504825</xdr:colOff>
      <xdr:row>29</xdr:row>
      <xdr:rowOff>9525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48E0C9A-F33B-9C49-9A38-67E0C867FF7A}"/>
            </a:ext>
          </a:extLst>
        </xdr:cNvPr>
        <xdr:cNvSpPr>
          <a:spLocks noChangeArrowheads="1"/>
        </xdr:cNvSpPr>
      </xdr:nvSpPr>
      <xdr:spPr bwMode="auto">
        <a:xfrm>
          <a:off x="14220825" y="5549900"/>
          <a:ext cx="1092200" cy="593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19</xdr:col>
      <xdr:colOff>85725</xdr:colOff>
      <xdr:row>18</xdr:row>
      <xdr:rowOff>123825</xdr:rowOff>
    </xdr:from>
    <xdr:to>
      <xdr:col>20</xdr:col>
      <xdr:colOff>504825</xdr:colOff>
      <xdr:row>22</xdr:row>
      <xdr:rowOff>133350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33E3556-EF0E-5A49-8629-805281C7E1B2}"/>
            </a:ext>
          </a:extLst>
        </xdr:cNvPr>
        <xdr:cNvSpPr>
          <a:spLocks noChangeArrowheads="1"/>
        </xdr:cNvSpPr>
      </xdr:nvSpPr>
      <xdr:spPr bwMode="auto">
        <a:xfrm>
          <a:off x="17586325" y="3794125"/>
          <a:ext cx="1092200" cy="8731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18</xdr:col>
      <xdr:colOff>590550</xdr:colOff>
      <xdr:row>24</xdr:row>
      <xdr:rowOff>133350</xdr:rowOff>
    </xdr:from>
    <xdr:to>
      <xdr:col>20</xdr:col>
      <xdr:colOff>400050</xdr:colOff>
      <xdr:row>27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1D208C8-2489-8F4D-BC69-FC2768BD18ED}"/>
            </a:ext>
          </a:extLst>
        </xdr:cNvPr>
        <xdr:cNvSpPr>
          <a:spLocks noChangeArrowheads="1"/>
        </xdr:cNvSpPr>
      </xdr:nvSpPr>
      <xdr:spPr bwMode="auto">
        <a:xfrm>
          <a:off x="17418050" y="5200650"/>
          <a:ext cx="115570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15</xdr:col>
      <xdr:colOff>415925</xdr:colOff>
      <xdr:row>17</xdr:row>
      <xdr:rowOff>69850</xdr:rowOff>
    </xdr:from>
    <xdr:to>
      <xdr:col>19</xdr:col>
      <xdr:colOff>92075</xdr:colOff>
      <xdr:row>19</xdr:row>
      <xdr:rowOff>141288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A6D088CC-FCD5-7548-97C1-22162224694E}"/>
            </a:ext>
          </a:extLst>
        </xdr:cNvPr>
        <xdr:cNvSpPr>
          <a:spLocks noChangeShapeType="1"/>
        </xdr:cNvSpPr>
      </xdr:nvSpPr>
      <xdr:spPr bwMode="auto">
        <a:xfrm>
          <a:off x="15224125" y="3536950"/>
          <a:ext cx="2368550" cy="47783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495300</xdr:colOff>
      <xdr:row>17</xdr:row>
      <xdr:rowOff>152400</xdr:rowOff>
    </xdr:from>
    <xdr:to>
      <xdr:col>18</xdr:col>
      <xdr:colOff>581025</xdr:colOff>
      <xdr:row>26</xdr:row>
      <xdr:rowOff>47625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4A49EFBD-9975-F642-846D-E7BF3015691A}"/>
            </a:ext>
          </a:extLst>
        </xdr:cNvPr>
        <xdr:cNvSpPr>
          <a:spLocks noChangeShapeType="1"/>
        </xdr:cNvSpPr>
      </xdr:nvSpPr>
      <xdr:spPr bwMode="auto">
        <a:xfrm>
          <a:off x="15303500" y="3619500"/>
          <a:ext cx="2105025" cy="1978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501697</xdr:colOff>
      <xdr:row>21</xdr:row>
      <xdr:rowOff>54303</xdr:rowOff>
    </xdr:from>
    <xdr:to>
      <xdr:col>19</xdr:col>
      <xdr:colOff>44497</xdr:colOff>
      <xdr:row>22</xdr:row>
      <xdr:rowOff>159672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A1BC1825-E352-B64A-90BE-E1F34EFD027C}"/>
            </a:ext>
          </a:extLst>
        </xdr:cNvPr>
        <xdr:cNvSpPr>
          <a:spLocks noChangeShapeType="1"/>
        </xdr:cNvSpPr>
      </xdr:nvSpPr>
      <xdr:spPr bwMode="auto">
        <a:xfrm flipV="1">
          <a:off x="15309897" y="4321503"/>
          <a:ext cx="2235200" cy="37206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457200</xdr:colOff>
      <xdr:row>23</xdr:row>
      <xdr:rowOff>9525</xdr:rowOff>
    </xdr:from>
    <xdr:to>
      <xdr:col>18</xdr:col>
      <xdr:colOff>590550</xdr:colOff>
      <xdr:row>26</xdr:row>
      <xdr:rowOff>38100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A4A59C22-3071-7947-80B1-A0D374A38C38}"/>
            </a:ext>
          </a:extLst>
        </xdr:cNvPr>
        <xdr:cNvSpPr>
          <a:spLocks noChangeShapeType="1"/>
        </xdr:cNvSpPr>
      </xdr:nvSpPr>
      <xdr:spPr bwMode="auto">
        <a:xfrm>
          <a:off x="15265400" y="4810125"/>
          <a:ext cx="2152650" cy="777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26</xdr:row>
      <xdr:rowOff>38100</xdr:rowOff>
    </xdr:from>
    <xdr:to>
      <xdr:col>18</xdr:col>
      <xdr:colOff>590550</xdr:colOff>
      <xdr:row>27</xdr:row>
      <xdr:rowOff>85725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4AFADC23-13B7-A942-8EED-82B1B5BC1425}"/>
            </a:ext>
          </a:extLst>
        </xdr:cNvPr>
        <xdr:cNvSpPr>
          <a:spLocks noChangeShapeType="1"/>
        </xdr:cNvSpPr>
      </xdr:nvSpPr>
      <xdr:spPr bwMode="auto">
        <a:xfrm flipV="1">
          <a:off x="15293975" y="5588000"/>
          <a:ext cx="21240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21</xdr:row>
      <xdr:rowOff>38100</xdr:rowOff>
    </xdr:from>
    <xdr:to>
      <xdr:col>19</xdr:col>
      <xdr:colOff>104775</xdr:colOff>
      <xdr:row>27</xdr:row>
      <xdr:rowOff>57150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6C03B0FB-AACE-D94D-AA05-88E9DE7E0221}"/>
            </a:ext>
          </a:extLst>
        </xdr:cNvPr>
        <xdr:cNvSpPr>
          <a:spLocks noChangeShapeType="1"/>
        </xdr:cNvSpPr>
      </xdr:nvSpPr>
      <xdr:spPr bwMode="auto">
        <a:xfrm flipV="1">
          <a:off x="15293975" y="4305300"/>
          <a:ext cx="2311400" cy="1492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22</xdr:col>
      <xdr:colOff>304800</xdr:colOff>
      <xdr:row>21</xdr:row>
      <xdr:rowOff>152400</xdr:rowOff>
    </xdr:from>
    <xdr:to>
      <xdr:col>24</xdr:col>
      <xdr:colOff>114300</xdr:colOff>
      <xdr:row>25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0902E22-DD4F-E246-B10E-3ED0DD453314}"/>
            </a:ext>
          </a:extLst>
        </xdr:cNvPr>
        <xdr:cNvSpPr>
          <a:spLocks noChangeArrowheads="1"/>
        </xdr:cNvSpPr>
      </xdr:nvSpPr>
      <xdr:spPr bwMode="auto">
        <a:xfrm>
          <a:off x="19824700" y="4419600"/>
          <a:ext cx="1155700" cy="927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20</xdr:col>
      <xdr:colOff>520065</xdr:colOff>
      <xdr:row>21</xdr:row>
      <xdr:rowOff>62865</xdr:rowOff>
    </xdr:from>
    <xdr:to>
      <xdr:col>22</xdr:col>
      <xdr:colOff>320040</xdr:colOff>
      <xdr:row>23</xdr:row>
      <xdr:rowOff>72390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847C68AE-6974-8246-A854-A81BFA9ECEBA}"/>
            </a:ext>
          </a:extLst>
        </xdr:cNvPr>
        <xdr:cNvSpPr>
          <a:spLocks noChangeShapeType="1"/>
        </xdr:cNvSpPr>
      </xdr:nvSpPr>
      <xdr:spPr bwMode="auto">
        <a:xfrm>
          <a:off x="18693765" y="4330065"/>
          <a:ext cx="1146175" cy="542925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400050</xdr:colOff>
      <xdr:row>23</xdr:row>
      <xdr:rowOff>66675</xdr:rowOff>
    </xdr:from>
    <xdr:to>
      <xdr:col>22</xdr:col>
      <xdr:colOff>295275</xdr:colOff>
      <xdr:row>26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876DACA8-39BD-DE4D-A961-D1212DB58228}"/>
            </a:ext>
          </a:extLst>
        </xdr:cNvPr>
        <xdr:cNvSpPr>
          <a:spLocks noChangeShapeType="1"/>
        </xdr:cNvSpPr>
      </xdr:nvSpPr>
      <xdr:spPr bwMode="auto">
        <a:xfrm flipV="1">
          <a:off x="18573750" y="4867275"/>
          <a:ext cx="1241425" cy="749300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112395</xdr:colOff>
      <xdr:row>11</xdr:row>
      <xdr:rowOff>57150</xdr:rowOff>
    </xdr:from>
    <xdr:to>
      <xdr:col>15</xdr:col>
      <xdr:colOff>531495</xdr:colOff>
      <xdr:row>14</xdr:row>
      <xdr:rowOff>66675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FD4A96B2-5040-1045-BC45-FF19AAAE8050}"/>
            </a:ext>
          </a:extLst>
        </xdr:cNvPr>
        <xdr:cNvSpPr>
          <a:spLocks noChangeArrowheads="1"/>
        </xdr:cNvSpPr>
      </xdr:nvSpPr>
      <xdr:spPr bwMode="auto">
        <a:xfrm>
          <a:off x="14247495" y="2330450"/>
          <a:ext cx="10922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15</xdr:col>
      <xdr:colOff>533400</xdr:colOff>
      <xdr:row>13</xdr:row>
      <xdr:rowOff>28575</xdr:rowOff>
    </xdr:from>
    <xdr:to>
      <xdr:col>19</xdr:col>
      <xdr:colOff>66675</xdr:colOff>
      <xdr:row>21</xdr:row>
      <xdr:rowOff>28575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E35B9FA-3A6B-124C-AFBD-5E4C7071A3CD}"/>
            </a:ext>
          </a:extLst>
        </xdr:cNvPr>
        <xdr:cNvSpPr>
          <a:spLocks noChangeShapeType="1"/>
        </xdr:cNvSpPr>
      </xdr:nvSpPr>
      <xdr:spPr bwMode="auto">
        <a:xfrm>
          <a:off x="15341600" y="2682875"/>
          <a:ext cx="2225675" cy="161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514350</xdr:colOff>
      <xdr:row>13</xdr:row>
      <xdr:rowOff>28575</xdr:rowOff>
    </xdr:from>
    <xdr:to>
      <xdr:col>18</xdr:col>
      <xdr:colOff>571500</xdr:colOff>
      <xdr:row>26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4D40D9A-6CD0-F140-AAD7-BD6D52EDA89C}"/>
            </a:ext>
          </a:extLst>
        </xdr:cNvPr>
        <xdr:cNvSpPr>
          <a:spLocks noChangeShapeType="1"/>
        </xdr:cNvSpPr>
      </xdr:nvSpPr>
      <xdr:spPr bwMode="auto">
        <a:xfrm>
          <a:off x="15322550" y="2682875"/>
          <a:ext cx="2076450" cy="2924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104775</xdr:colOff>
      <xdr:row>13</xdr:row>
      <xdr:rowOff>28575</xdr:rowOff>
    </xdr:from>
    <xdr:to>
      <xdr:col>20</xdr:col>
      <xdr:colOff>496455</xdr:colOff>
      <xdr:row>16</xdr:row>
      <xdr:rowOff>38100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933D686D-A7DD-1D40-BB69-6BAF53E8D30E}"/>
            </a:ext>
          </a:extLst>
        </xdr:cNvPr>
        <xdr:cNvSpPr>
          <a:spLocks noChangeArrowheads="1"/>
        </xdr:cNvSpPr>
      </xdr:nvSpPr>
      <xdr:spPr bwMode="auto">
        <a:xfrm>
          <a:off x="17605375" y="2682875"/>
          <a:ext cx="1064780" cy="593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20</xdr:col>
      <xdr:colOff>533400</xdr:colOff>
      <xdr:row>14</xdr:row>
      <xdr:rowOff>142875</xdr:rowOff>
    </xdr:from>
    <xdr:to>
      <xdr:col>22</xdr:col>
      <xdr:colOff>295275</xdr:colOff>
      <xdr:row>23</xdr:row>
      <xdr:rowOff>47625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23EC5409-E2BD-5841-BB9F-7813C4714ADA}"/>
            </a:ext>
          </a:extLst>
        </xdr:cNvPr>
        <xdr:cNvSpPr>
          <a:spLocks noChangeShapeType="1"/>
        </xdr:cNvSpPr>
      </xdr:nvSpPr>
      <xdr:spPr bwMode="auto">
        <a:xfrm>
          <a:off x="18707100" y="2987675"/>
          <a:ext cx="1108075" cy="1860550"/>
        </a:xfrm>
        <a:prstGeom prst="line">
          <a:avLst/>
        </a:prstGeom>
        <a:noFill/>
        <a:ln w="9525">
          <a:solidFill>
            <a:schemeClr val="accent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14</xdr:col>
      <xdr:colOff>323850</xdr:colOff>
      <xdr:row>17</xdr:row>
      <xdr:rowOff>57150</xdr:rowOff>
    </xdr:from>
    <xdr:ext cx="431913" cy="179601"/>
    <xdr:sp macro="" textlink="">
      <xdr:nvSpPr>
        <xdr:cNvPr id="21" name="Text Box 22">
          <a:extLst>
            <a:ext uri="{FF2B5EF4-FFF2-40B4-BE49-F238E27FC236}">
              <a16:creationId xmlns:a16="http://schemas.microsoft.com/office/drawing/2014/main" id="{36898CE8-CB52-8140-A62B-22ED75C7237D}"/>
            </a:ext>
          </a:extLst>
        </xdr:cNvPr>
        <xdr:cNvSpPr txBox="1">
          <a:spLocks noChangeArrowheads="1"/>
        </xdr:cNvSpPr>
      </xdr:nvSpPr>
      <xdr:spPr bwMode="auto">
        <a:xfrm>
          <a:off x="14458950" y="35242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14</xdr:col>
      <xdr:colOff>276225</xdr:colOff>
      <xdr:row>22</xdr:row>
      <xdr:rowOff>114300</xdr:rowOff>
    </xdr:from>
    <xdr:ext cx="431913" cy="179601"/>
    <xdr:sp macro="" textlink="">
      <xdr:nvSpPr>
        <xdr:cNvPr id="22" name="Text Box 23">
          <a:extLst>
            <a:ext uri="{FF2B5EF4-FFF2-40B4-BE49-F238E27FC236}">
              <a16:creationId xmlns:a16="http://schemas.microsoft.com/office/drawing/2014/main" id="{CFDC964E-6955-1546-98A6-591748198A64}"/>
            </a:ext>
          </a:extLst>
        </xdr:cNvPr>
        <xdr:cNvSpPr txBox="1">
          <a:spLocks noChangeArrowheads="1"/>
        </xdr:cNvSpPr>
      </xdr:nvSpPr>
      <xdr:spPr bwMode="auto">
        <a:xfrm>
          <a:off x="14411325" y="46482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14</xdr:col>
      <xdr:colOff>352425</xdr:colOff>
      <xdr:row>27</xdr:row>
      <xdr:rowOff>9525</xdr:rowOff>
    </xdr:from>
    <xdr:ext cx="431913" cy="179601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2C0A6EF8-0054-F247-8BE2-10E822308822}"/>
            </a:ext>
          </a:extLst>
        </xdr:cNvPr>
        <xdr:cNvSpPr txBox="1">
          <a:spLocks noChangeArrowheads="1"/>
        </xdr:cNvSpPr>
      </xdr:nvSpPr>
      <xdr:spPr bwMode="auto">
        <a:xfrm>
          <a:off x="14487525" y="57499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14</xdr:col>
      <xdr:colOff>409575</xdr:colOff>
      <xdr:row>12</xdr:row>
      <xdr:rowOff>85725</xdr:rowOff>
    </xdr:from>
    <xdr:ext cx="104003" cy="179601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D6344384-0FF7-9A4F-8116-8E1E374EA15F}"/>
            </a:ext>
          </a:extLst>
        </xdr:cNvPr>
        <xdr:cNvSpPr txBox="1">
          <a:spLocks noChangeArrowheads="1"/>
        </xdr:cNvSpPr>
      </xdr:nvSpPr>
      <xdr:spPr bwMode="auto">
        <a:xfrm>
          <a:off x="14544675" y="25495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23</xdr:col>
      <xdr:colOff>0</xdr:colOff>
      <xdr:row>23</xdr:row>
      <xdr:rowOff>9525</xdr:rowOff>
    </xdr:from>
    <xdr:ext cx="424732" cy="179601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4E7436D0-6E81-BA47-8214-F9881192C929}"/>
            </a:ext>
          </a:extLst>
        </xdr:cNvPr>
        <xdr:cNvSpPr txBox="1">
          <a:spLocks noChangeArrowheads="1"/>
        </xdr:cNvSpPr>
      </xdr:nvSpPr>
      <xdr:spPr bwMode="auto">
        <a:xfrm>
          <a:off x="20193000" y="48101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oneCellAnchor>
    <xdr:from>
      <xdr:col>22</xdr:col>
      <xdr:colOff>544946</xdr:colOff>
      <xdr:row>15</xdr:row>
      <xdr:rowOff>150379</xdr:rowOff>
    </xdr:from>
    <xdr:ext cx="18531" cy="179601"/>
    <xdr:sp macro="" textlink="">
      <xdr:nvSpPr>
        <xdr:cNvPr id="26" name="Text Box 27">
          <a:extLst>
            <a:ext uri="{FF2B5EF4-FFF2-40B4-BE49-F238E27FC236}">
              <a16:creationId xmlns:a16="http://schemas.microsoft.com/office/drawing/2014/main" id="{134994E8-0919-0046-AE4E-AF239B5D8158}"/>
            </a:ext>
          </a:extLst>
        </xdr:cNvPr>
        <xdr:cNvSpPr txBox="1">
          <a:spLocks noChangeArrowheads="1"/>
        </xdr:cNvSpPr>
      </xdr:nvSpPr>
      <xdr:spPr bwMode="auto">
        <a:xfrm>
          <a:off x="20064846" y="3185679"/>
          <a:ext cx="18531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14</xdr:col>
      <xdr:colOff>196761</xdr:colOff>
      <xdr:row>29</xdr:row>
      <xdr:rowOff>134155</xdr:rowOff>
    </xdr:from>
    <xdr:to>
      <xdr:col>16</xdr:col>
      <xdr:colOff>7692</xdr:colOff>
      <xdr:row>34</xdr:row>
      <xdr:rowOff>63187</xdr:rowOff>
    </xdr:to>
    <xdr:sp macro="" textlink="">
      <xdr:nvSpPr>
        <xdr:cNvPr id="27" name="Oval 3">
          <a:extLst>
            <a:ext uri="{FF2B5EF4-FFF2-40B4-BE49-F238E27FC236}">
              <a16:creationId xmlns:a16="http://schemas.microsoft.com/office/drawing/2014/main" id="{98EDD8CD-39CC-164D-A99E-11A1C8EA6FB9}"/>
            </a:ext>
          </a:extLst>
        </xdr:cNvPr>
        <xdr:cNvSpPr>
          <a:spLocks noChangeArrowheads="1"/>
        </xdr:cNvSpPr>
      </xdr:nvSpPr>
      <xdr:spPr bwMode="auto">
        <a:xfrm>
          <a:off x="14331861" y="6268255"/>
          <a:ext cx="1157131" cy="881532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IN"/>
            <a:t>Node 4</a:t>
          </a:r>
        </a:p>
        <a:p>
          <a:endParaRPr lang="en-IN"/>
        </a:p>
      </xdr:txBody>
    </xdr:sp>
    <xdr:clientData/>
  </xdr:twoCellAnchor>
  <xdr:twoCellAnchor>
    <xdr:from>
      <xdr:col>16</xdr:col>
      <xdr:colOff>12512</xdr:colOff>
      <xdr:row>21</xdr:row>
      <xdr:rowOff>134506</xdr:rowOff>
    </xdr:from>
    <xdr:to>
      <xdr:col>19</xdr:col>
      <xdr:colOff>84458</xdr:colOff>
      <xdr:row>31</xdr:row>
      <xdr:rowOff>49062</xdr:rowOff>
    </xdr:to>
    <xdr:sp macro="" textlink="">
      <xdr:nvSpPr>
        <xdr:cNvPr id="28" name="Line 8">
          <a:extLst>
            <a:ext uri="{FF2B5EF4-FFF2-40B4-BE49-F238E27FC236}">
              <a16:creationId xmlns:a16="http://schemas.microsoft.com/office/drawing/2014/main" id="{20806C6E-163A-F944-9173-A141D037DEAC}"/>
            </a:ext>
          </a:extLst>
        </xdr:cNvPr>
        <xdr:cNvSpPr>
          <a:spLocks noChangeShapeType="1"/>
        </xdr:cNvSpPr>
      </xdr:nvSpPr>
      <xdr:spPr bwMode="auto">
        <a:xfrm flipV="1">
          <a:off x="15493812" y="4401706"/>
          <a:ext cx="2091246" cy="21624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600591</xdr:colOff>
      <xdr:row>26</xdr:row>
      <xdr:rowOff>68817</xdr:rowOff>
    </xdr:from>
    <xdr:to>
      <xdr:col>18</xdr:col>
      <xdr:colOff>566182</xdr:colOff>
      <xdr:row>31</xdr:row>
      <xdr:rowOff>141467</xdr:rowOff>
    </xdr:to>
    <xdr:sp macro="" textlink="">
      <xdr:nvSpPr>
        <xdr:cNvPr id="29" name="Line 10">
          <a:extLst>
            <a:ext uri="{FF2B5EF4-FFF2-40B4-BE49-F238E27FC236}">
              <a16:creationId xmlns:a16="http://schemas.microsoft.com/office/drawing/2014/main" id="{517FFCE5-D895-194B-919E-5DC262C84D95}"/>
            </a:ext>
          </a:extLst>
        </xdr:cNvPr>
        <xdr:cNvSpPr>
          <a:spLocks noChangeShapeType="1"/>
        </xdr:cNvSpPr>
      </xdr:nvSpPr>
      <xdr:spPr bwMode="auto">
        <a:xfrm flipV="1">
          <a:off x="15408791" y="5618717"/>
          <a:ext cx="1984891" cy="103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38100</xdr:colOff>
      <xdr:row>5</xdr:row>
      <xdr:rowOff>25400</xdr:rowOff>
    </xdr:from>
    <xdr:ext cx="2359025" cy="419100"/>
    <xdr:pic>
      <xdr:nvPicPr>
        <xdr:cNvPr id="30" name="image2.png">
          <a:extLst>
            <a:ext uri="{FF2B5EF4-FFF2-40B4-BE49-F238E27FC236}">
              <a16:creationId xmlns:a16="http://schemas.microsoft.com/office/drawing/2014/main" id="{F7D1A442-0884-5642-8475-7761B91169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28800" y="1155700"/>
          <a:ext cx="2359025" cy="4191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7</xdr:row>
      <xdr:rowOff>101600</xdr:rowOff>
    </xdr:from>
    <xdr:ext cx="3025775" cy="1339850"/>
    <xdr:pic>
      <xdr:nvPicPr>
        <xdr:cNvPr id="31" name="image1.png">
          <a:extLst>
            <a:ext uri="{FF2B5EF4-FFF2-40B4-BE49-F238E27FC236}">
              <a16:creationId xmlns:a16="http://schemas.microsoft.com/office/drawing/2014/main" id="{1A029E84-E849-A84B-A007-9FA7E36D6B9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28800" y="1612900"/>
          <a:ext cx="3025775" cy="1339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48F7-AB5A-8B44-AB20-E43651BE7985}">
  <dimension ref="A2:AB56"/>
  <sheetViews>
    <sheetView tabSelected="1" workbookViewId="0">
      <selection activeCell="B10" sqref="B10"/>
    </sheetView>
  </sheetViews>
  <sheetFormatPr baseColWidth="10" defaultRowHeight="16" x14ac:dyDescent="0.2"/>
  <cols>
    <col min="2" max="2" width="16" bestFit="1" customWidth="1"/>
  </cols>
  <sheetData>
    <row r="2" spans="1:26" ht="18" x14ac:dyDescent="0.2">
      <c r="A2" s="1" t="s">
        <v>0</v>
      </c>
      <c r="B2" s="1" t="s">
        <v>1</v>
      </c>
      <c r="C2" s="1"/>
      <c r="D2" s="1"/>
    </row>
    <row r="3" spans="1:26" ht="19" x14ac:dyDescent="0.25">
      <c r="A3" s="1" t="s">
        <v>2</v>
      </c>
      <c r="B3" s="45">
        <v>20016323</v>
      </c>
      <c r="C3" s="2"/>
      <c r="D3" s="2"/>
    </row>
    <row r="12" spans="1:26" x14ac:dyDescent="0.2">
      <c r="W12" s="3"/>
    </row>
    <row r="13" spans="1:26" x14ac:dyDescent="0.2">
      <c r="N13" s="4">
        <v>1</v>
      </c>
    </row>
    <row r="14" spans="1:26" x14ac:dyDescent="0.2">
      <c r="N14" s="4"/>
      <c r="S14" s="4"/>
    </row>
    <row r="15" spans="1:26" x14ac:dyDescent="0.2">
      <c r="N15" s="4"/>
      <c r="V15" s="5"/>
    </row>
    <row r="16" spans="1:26" x14ac:dyDescent="0.2">
      <c r="H16" s="6" t="s">
        <v>3</v>
      </c>
      <c r="I16" s="7">
        <f>F48</f>
        <v>0.87313689059838373</v>
      </c>
      <c r="J16" s="7"/>
      <c r="K16" s="7" t="s">
        <v>4</v>
      </c>
      <c r="L16" s="7">
        <v>0.85</v>
      </c>
      <c r="N16" s="4"/>
      <c r="R16" s="8">
        <v>0.5</v>
      </c>
      <c r="Z16" s="3"/>
    </row>
    <row r="17" spans="2:28" ht="18" x14ac:dyDescent="0.2">
      <c r="B17" s="6" t="s">
        <v>5</v>
      </c>
      <c r="C17" s="7" t="s">
        <v>6</v>
      </c>
      <c r="D17" s="7" t="s">
        <v>7</v>
      </c>
      <c r="E17" s="7" t="s">
        <v>8</v>
      </c>
      <c r="F17" s="7" t="s">
        <v>9</v>
      </c>
      <c r="H17" s="9"/>
      <c r="I17" s="9"/>
      <c r="J17" s="10"/>
      <c r="K17" s="9"/>
      <c r="L17" s="11"/>
      <c r="N17" s="4"/>
      <c r="Q17" s="12">
        <v>0.7</v>
      </c>
      <c r="Z17" s="3"/>
    </row>
    <row r="18" spans="2:28" x14ac:dyDescent="0.2">
      <c r="B18" s="13">
        <v>1</v>
      </c>
      <c r="C18" s="13" t="s">
        <v>10</v>
      </c>
      <c r="D18" s="13" t="s">
        <v>11</v>
      </c>
      <c r="E18" s="14">
        <v>0.5</v>
      </c>
      <c r="F18" s="15">
        <f>B18*E18</f>
        <v>0.5</v>
      </c>
      <c r="H18" s="16" t="s">
        <v>12</v>
      </c>
      <c r="I18" s="16"/>
      <c r="J18" s="16"/>
      <c r="K18" s="16">
        <v>0.1</v>
      </c>
      <c r="N18" s="4">
        <v>0.3</v>
      </c>
      <c r="V18" s="17">
        <v>0.5</v>
      </c>
    </row>
    <row r="19" spans="2:28" x14ac:dyDescent="0.2">
      <c r="B19" s="13">
        <v>0.3</v>
      </c>
      <c r="C19" s="13" t="s">
        <v>13</v>
      </c>
      <c r="D19" s="13" t="s">
        <v>11</v>
      </c>
      <c r="E19" s="14">
        <v>0.6</v>
      </c>
      <c r="F19" s="15">
        <f>B19*E19</f>
        <v>0.18</v>
      </c>
      <c r="H19" s="16" t="s">
        <v>14</v>
      </c>
      <c r="I19" s="18" t="s">
        <v>15</v>
      </c>
      <c r="J19" s="16"/>
      <c r="K19" s="19">
        <f>L16-I16</f>
        <v>-2.3136890598383753E-2</v>
      </c>
      <c r="N19" s="4"/>
      <c r="T19" s="20"/>
      <c r="V19" s="21"/>
      <c r="Z19" t="s">
        <v>16</v>
      </c>
    </row>
    <row r="20" spans="2:28" x14ac:dyDescent="0.2">
      <c r="B20" s="13">
        <v>0.6</v>
      </c>
      <c r="C20" s="13" t="s">
        <v>17</v>
      </c>
      <c r="D20" s="13" t="s">
        <v>11</v>
      </c>
      <c r="E20" s="14">
        <v>0.8</v>
      </c>
      <c r="F20" s="15">
        <f>B20*E20</f>
        <v>0.48</v>
      </c>
      <c r="N20" s="4"/>
      <c r="R20" s="22">
        <v>0.6</v>
      </c>
    </row>
    <row r="21" spans="2:28" ht="17" thickBot="1" x14ac:dyDescent="0.25">
      <c r="B21" s="13">
        <v>0.6</v>
      </c>
      <c r="C21" s="23" t="s">
        <v>18</v>
      </c>
      <c r="D21" s="23" t="s">
        <v>11</v>
      </c>
      <c r="E21" s="14">
        <v>0.6</v>
      </c>
      <c r="F21" s="15">
        <f>B21*E21</f>
        <v>0.36</v>
      </c>
      <c r="N21" s="4"/>
      <c r="R21" s="22"/>
    </row>
    <row r="22" spans="2:28" ht="21" x14ac:dyDescent="0.25">
      <c r="B22" s="13">
        <v>0.3</v>
      </c>
      <c r="C22" s="23" t="s">
        <v>19</v>
      </c>
      <c r="D22" s="13" t="s">
        <v>11</v>
      </c>
      <c r="E22" s="14">
        <v>0.2</v>
      </c>
      <c r="F22" s="15">
        <f>B22*E22</f>
        <v>0.06</v>
      </c>
      <c r="H22" s="6" t="s">
        <v>20</v>
      </c>
      <c r="N22" s="4"/>
      <c r="Q22" s="12">
        <v>0.9</v>
      </c>
      <c r="V22" s="24">
        <v>0.85</v>
      </c>
      <c r="Y22" s="25"/>
      <c r="Z22" s="26" t="s">
        <v>16</v>
      </c>
      <c r="AA22" s="26"/>
      <c r="AB22" s="27"/>
    </row>
    <row r="23" spans="2:28" ht="21" x14ac:dyDescent="0.25">
      <c r="B23" s="28"/>
      <c r="C23" s="28"/>
      <c r="D23" s="28"/>
      <c r="E23" s="28"/>
      <c r="F23" s="29">
        <f>SUM(F18:F22)</f>
        <v>1.58</v>
      </c>
      <c r="H23" s="30" t="s">
        <v>21</v>
      </c>
      <c r="I23" s="28"/>
      <c r="J23" s="28"/>
      <c r="K23" s="30">
        <f>I16*(1-I16)*(L16-I16)</f>
        <v>-2.5628470157625124E-3</v>
      </c>
      <c r="M23" s="3" t="s">
        <v>16</v>
      </c>
      <c r="N23" s="4"/>
      <c r="Q23" s="31" t="s">
        <v>16</v>
      </c>
      <c r="R23" s="22">
        <v>0.8</v>
      </c>
      <c r="Y23" s="32"/>
      <c r="Z23" s="33" t="s">
        <v>22</v>
      </c>
      <c r="AA23" s="33">
        <v>0.85</v>
      </c>
      <c r="AB23" s="34"/>
    </row>
    <row r="24" spans="2:28" ht="21" x14ac:dyDescent="0.25">
      <c r="N24" s="4">
        <v>0.6</v>
      </c>
      <c r="Y24" s="32"/>
      <c r="Z24" s="33" t="s">
        <v>23</v>
      </c>
      <c r="AA24" s="33">
        <v>0.87309999999999999</v>
      </c>
      <c r="AB24" s="34"/>
    </row>
    <row r="25" spans="2:28" ht="22" thickBot="1" x14ac:dyDescent="0.3">
      <c r="D25" s="35" t="s">
        <v>24</v>
      </c>
      <c r="E25" t="s">
        <v>25</v>
      </c>
      <c r="F25" s="36">
        <f>(1/(1+EXP(-F23)))</f>
        <v>0.82920451797762562</v>
      </c>
      <c r="H25" s="3" t="s">
        <v>26</v>
      </c>
      <c r="N25" s="4"/>
      <c r="Q25" s="12">
        <v>0.8</v>
      </c>
      <c r="R25" s="37">
        <v>0.6</v>
      </c>
      <c r="U25" s="5"/>
      <c r="Y25" s="38"/>
      <c r="Z25" s="39"/>
      <c r="AA25" s="39"/>
      <c r="AB25" s="40"/>
    </row>
    <row r="26" spans="2:28" x14ac:dyDescent="0.2">
      <c r="H26" s="6" t="s">
        <v>6</v>
      </c>
      <c r="I26" s="6" t="s">
        <v>7</v>
      </c>
      <c r="J26" s="6" t="s">
        <v>27</v>
      </c>
      <c r="K26" s="6" t="s">
        <v>28</v>
      </c>
      <c r="L26" s="6" t="s">
        <v>29</v>
      </c>
      <c r="M26" s="6" t="s">
        <v>30</v>
      </c>
      <c r="N26" s="4"/>
      <c r="V26" s="24">
        <v>0.85</v>
      </c>
      <c r="X26" s="41"/>
    </row>
    <row r="27" spans="2:28" x14ac:dyDescent="0.2">
      <c r="H27" s="23" t="s">
        <v>31</v>
      </c>
      <c r="I27" s="23" t="s">
        <v>10</v>
      </c>
      <c r="J27" s="13">
        <f>B42</f>
        <v>1</v>
      </c>
      <c r="K27" s="13">
        <f>$K$18*$K$23*J27</f>
        <v>-2.5628470157625126E-4</v>
      </c>
      <c r="L27" s="13">
        <f>E42</f>
        <v>0.5</v>
      </c>
      <c r="M27" s="13">
        <f>L27+K27</f>
        <v>0.49974371529842376</v>
      </c>
      <c r="N27" s="4"/>
      <c r="X27" s="41"/>
    </row>
    <row r="28" spans="2:28" x14ac:dyDescent="0.2">
      <c r="H28" s="23" t="s">
        <v>11</v>
      </c>
      <c r="I28" s="23" t="s">
        <v>10</v>
      </c>
      <c r="J28" s="42">
        <f>B44</f>
        <v>0.82920451797762562</v>
      </c>
      <c r="K28" s="13">
        <f>$K$18*$K$23*J28</f>
        <v>-2.1251243243557505E-4</v>
      </c>
      <c r="L28" s="13">
        <f>E44</f>
        <v>0.85</v>
      </c>
      <c r="M28" s="13">
        <f>L28+K28</f>
        <v>0.84978748756756439</v>
      </c>
      <c r="N28" s="4">
        <v>0.6</v>
      </c>
      <c r="Q28" s="12">
        <v>0.4</v>
      </c>
    </row>
    <row r="29" spans="2:28" x14ac:dyDescent="0.2">
      <c r="B29" s="6" t="s">
        <v>5</v>
      </c>
      <c r="C29" s="7" t="s">
        <v>6</v>
      </c>
      <c r="D29" s="7" t="s">
        <v>7</v>
      </c>
      <c r="E29" s="7" t="s">
        <v>8</v>
      </c>
      <c r="F29" s="7" t="s">
        <v>9</v>
      </c>
      <c r="G29" s="43"/>
      <c r="H29" s="23" t="s">
        <v>32</v>
      </c>
      <c r="I29" s="23" t="s">
        <v>10</v>
      </c>
      <c r="J29" s="42">
        <f>B45</f>
        <v>0.85195280196831058</v>
      </c>
      <c r="K29" s="13">
        <f>$K$18*$K$23*J29</f>
        <v>-2.1834246960949957E-4</v>
      </c>
      <c r="L29" s="13">
        <f>E45</f>
        <v>0.85</v>
      </c>
      <c r="M29" s="13">
        <f>L29+K29</f>
        <v>0.84978165753039048</v>
      </c>
    </row>
    <row r="30" spans="2:28" x14ac:dyDescent="0.2">
      <c r="B30" s="13">
        <v>1</v>
      </c>
      <c r="C30" s="13" t="s">
        <v>10</v>
      </c>
      <c r="D30" s="13" t="s">
        <v>32</v>
      </c>
      <c r="E30" s="14">
        <v>0.7</v>
      </c>
      <c r="F30" s="15">
        <f>B30*E30</f>
        <v>0.7</v>
      </c>
      <c r="Q30" s="37">
        <v>0.2</v>
      </c>
    </row>
    <row r="31" spans="2:28" x14ac:dyDescent="0.2">
      <c r="B31" s="13">
        <v>0.3</v>
      </c>
      <c r="C31" s="13" t="s">
        <v>13</v>
      </c>
      <c r="D31" s="13" t="s">
        <v>32</v>
      </c>
      <c r="E31" s="14">
        <v>0.9</v>
      </c>
      <c r="F31" s="15">
        <f t="shared" ref="F31:F34" si="0">B31*E31</f>
        <v>0.27</v>
      </c>
    </row>
    <row r="32" spans="2:28" x14ac:dyDescent="0.2">
      <c r="B32" s="13">
        <v>0.6</v>
      </c>
      <c r="C32" s="13" t="s">
        <v>17</v>
      </c>
      <c r="D32" s="13" t="s">
        <v>32</v>
      </c>
      <c r="E32" s="14">
        <v>0.8</v>
      </c>
      <c r="F32" s="15">
        <f t="shared" si="0"/>
        <v>0.48</v>
      </c>
      <c r="N32" s="4">
        <v>0.3</v>
      </c>
      <c r="Q32" s="12">
        <v>0.2</v>
      </c>
    </row>
    <row r="33" spans="2:14" x14ac:dyDescent="0.2">
      <c r="B33" s="13">
        <v>0.6</v>
      </c>
      <c r="C33" s="23" t="s">
        <v>18</v>
      </c>
      <c r="D33" s="23" t="s">
        <v>32</v>
      </c>
      <c r="E33" s="14">
        <v>0.4</v>
      </c>
      <c r="F33" s="15">
        <f t="shared" si="0"/>
        <v>0.24</v>
      </c>
      <c r="N33" s="4"/>
    </row>
    <row r="34" spans="2:14" x14ac:dyDescent="0.2">
      <c r="B34" s="13">
        <v>0.3</v>
      </c>
      <c r="C34" s="23" t="s">
        <v>19</v>
      </c>
      <c r="D34" s="13" t="s">
        <v>32</v>
      </c>
      <c r="E34" s="14">
        <v>0.2</v>
      </c>
      <c r="F34" s="15">
        <f t="shared" si="0"/>
        <v>0.06</v>
      </c>
    </row>
    <row r="35" spans="2:14" x14ac:dyDescent="0.2">
      <c r="B35" s="28"/>
      <c r="C35" s="28"/>
      <c r="D35" s="28"/>
      <c r="E35" s="28"/>
      <c r="F35" s="29">
        <f>SUM(F30:F34)</f>
        <v>1.75</v>
      </c>
    </row>
    <row r="36" spans="2:14" x14ac:dyDescent="0.2">
      <c r="H36" s="6" t="s">
        <v>33</v>
      </c>
    </row>
    <row r="37" spans="2:14" x14ac:dyDescent="0.2">
      <c r="D37" s="13" t="s">
        <v>24</v>
      </c>
      <c r="E37" s="28" t="s">
        <v>25</v>
      </c>
      <c r="F37" s="36">
        <f>(1/(1+EXP(-F35)))</f>
        <v>0.85195280196831058</v>
      </c>
      <c r="H37" s="30" t="s">
        <v>34</v>
      </c>
      <c r="I37" s="28"/>
      <c r="J37" s="28"/>
      <c r="K37" s="28"/>
      <c r="L37" s="30">
        <f>F25*(1-F25)*E44*K23</f>
        <v>-3.0851738833544108E-4</v>
      </c>
    </row>
    <row r="39" spans="2:14" x14ac:dyDescent="0.2">
      <c r="H39" s="6" t="s">
        <v>6</v>
      </c>
      <c r="I39" s="6" t="s">
        <v>7</v>
      </c>
      <c r="J39" s="6" t="s">
        <v>27</v>
      </c>
      <c r="K39" s="6" t="s">
        <v>28</v>
      </c>
      <c r="L39" s="6" t="s">
        <v>29</v>
      </c>
      <c r="M39" s="6" t="s">
        <v>30</v>
      </c>
    </row>
    <row r="40" spans="2:14" x14ac:dyDescent="0.2">
      <c r="H40" s="23" t="s">
        <v>35</v>
      </c>
      <c r="I40" s="13" t="s">
        <v>11</v>
      </c>
      <c r="J40" s="13">
        <v>1</v>
      </c>
      <c r="K40" s="44">
        <f>$K$18*$L$37*J40</f>
        <v>-3.0851738833544109E-5</v>
      </c>
      <c r="L40" s="14">
        <v>0.5</v>
      </c>
      <c r="M40" s="13">
        <f>L40+K40</f>
        <v>0.49996914826116645</v>
      </c>
    </row>
    <row r="41" spans="2:14" x14ac:dyDescent="0.2">
      <c r="B41" s="6" t="s">
        <v>5</v>
      </c>
      <c r="C41" s="7" t="s">
        <v>6</v>
      </c>
      <c r="D41" s="7" t="s">
        <v>7</v>
      </c>
      <c r="E41" s="7" t="s">
        <v>8</v>
      </c>
      <c r="F41" s="7" t="s">
        <v>9</v>
      </c>
      <c r="H41" s="13" t="s">
        <v>13</v>
      </c>
      <c r="I41" s="13" t="s">
        <v>11</v>
      </c>
      <c r="J41" s="13">
        <v>0.3</v>
      </c>
      <c r="K41" s="44">
        <f>$K$18*$L$37*J41</f>
        <v>-9.255521650063232E-6</v>
      </c>
      <c r="L41" s="14">
        <v>0.6</v>
      </c>
      <c r="M41" s="13">
        <f>L41+K41</f>
        <v>0.59999074447834988</v>
      </c>
    </row>
    <row r="42" spans="2:14" x14ac:dyDescent="0.2">
      <c r="B42" s="13">
        <v>1</v>
      </c>
      <c r="C42" s="23" t="s">
        <v>31</v>
      </c>
      <c r="D42" s="23" t="s">
        <v>36</v>
      </c>
      <c r="E42" s="13">
        <v>0.5</v>
      </c>
      <c r="F42" s="13">
        <f>B42*E42</f>
        <v>0.5</v>
      </c>
      <c r="H42" s="13" t="s">
        <v>17</v>
      </c>
      <c r="I42" s="13" t="s">
        <v>11</v>
      </c>
      <c r="J42" s="13">
        <v>0.6</v>
      </c>
      <c r="K42" s="44">
        <f>$K$18*$L$37*J42</f>
        <v>-1.8511043300126464E-5</v>
      </c>
      <c r="L42" s="14">
        <v>0.8</v>
      </c>
      <c r="M42" s="13">
        <f>L42+K42</f>
        <v>0.79998148895669996</v>
      </c>
    </row>
    <row r="43" spans="2:14" x14ac:dyDescent="0.2">
      <c r="B43" s="13"/>
      <c r="C43" s="23"/>
      <c r="D43" s="23"/>
      <c r="E43" s="13"/>
      <c r="F43" s="13"/>
      <c r="H43" s="13" t="s">
        <v>18</v>
      </c>
      <c r="I43" s="13" t="s">
        <v>11</v>
      </c>
      <c r="J43" s="13">
        <v>0.6</v>
      </c>
      <c r="K43" s="44">
        <f>$K$18*$L$37*J43</f>
        <v>-1.8511043300126464E-5</v>
      </c>
      <c r="L43" s="14">
        <v>0.6</v>
      </c>
      <c r="M43" s="13">
        <f>L43+K43</f>
        <v>0.59998148895669989</v>
      </c>
    </row>
    <row r="44" spans="2:14" x14ac:dyDescent="0.2">
      <c r="B44" s="13">
        <f>F25</f>
        <v>0.82920451797762562</v>
      </c>
      <c r="C44" s="23" t="s">
        <v>11</v>
      </c>
      <c r="D44" s="23" t="s">
        <v>36</v>
      </c>
      <c r="E44" s="13">
        <v>0.85</v>
      </c>
      <c r="F44" s="13">
        <f>B44*E44</f>
        <v>0.70482384028098177</v>
      </c>
      <c r="H44" s="23" t="s">
        <v>19</v>
      </c>
      <c r="I44" s="13" t="s">
        <v>11</v>
      </c>
      <c r="J44" s="13">
        <v>0.3</v>
      </c>
      <c r="K44" s="44">
        <f>$K$18*$L$37*J44</f>
        <v>-9.255521650063232E-6</v>
      </c>
      <c r="L44" s="14">
        <v>0.2</v>
      </c>
      <c r="M44" s="13">
        <f>L44+K44</f>
        <v>0.19999074447834994</v>
      </c>
    </row>
    <row r="45" spans="2:14" x14ac:dyDescent="0.2">
      <c r="B45" s="13">
        <f>F37</f>
        <v>0.85195280196831058</v>
      </c>
      <c r="C45" s="23" t="s">
        <v>32</v>
      </c>
      <c r="D45" s="23" t="s">
        <v>36</v>
      </c>
      <c r="E45" s="13">
        <v>0.85</v>
      </c>
      <c r="F45" s="13">
        <f>B45*E45</f>
        <v>0.724159881673064</v>
      </c>
    </row>
    <row r="46" spans="2:14" x14ac:dyDescent="0.2">
      <c r="F46" s="29">
        <f>SUM(F41:F45)</f>
        <v>1.928983721954046</v>
      </c>
    </row>
    <row r="48" spans="2:14" x14ac:dyDescent="0.2">
      <c r="D48" s="13" t="s">
        <v>24</v>
      </c>
      <c r="E48" s="28" t="s">
        <v>25</v>
      </c>
      <c r="F48" s="36">
        <f>(1/(1+EXP(-F46)))</f>
        <v>0.87313689059838373</v>
      </c>
      <c r="H48" s="6" t="s">
        <v>33</v>
      </c>
    </row>
    <row r="49" spans="8:13" x14ac:dyDescent="0.2">
      <c r="H49" s="30" t="s">
        <v>37</v>
      </c>
      <c r="I49" s="28"/>
      <c r="J49" s="28"/>
      <c r="K49" s="28"/>
      <c r="L49" s="30">
        <f>F37*(1-F37)*E45*K23</f>
        <v>-2.7476242211454851E-4</v>
      </c>
    </row>
    <row r="51" spans="8:13" x14ac:dyDescent="0.2">
      <c r="H51" s="6" t="s">
        <v>6</v>
      </c>
      <c r="I51" s="6" t="s">
        <v>7</v>
      </c>
      <c r="J51" s="6" t="s">
        <v>27</v>
      </c>
      <c r="K51" s="6" t="s">
        <v>28</v>
      </c>
      <c r="L51" s="6" t="s">
        <v>29</v>
      </c>
      <c r="M51" s="6" t="s">
        <v>30</v>
      </c>
    </row>
    <row r="52" spans="8:13" x14ac:dyDescent="0.2">
      <c r="H52" s="23" t="s">
        <v>35</v>
      </c>
      <c r="I52" s="13" t="s">
        <v>32</v>
      </c>
      <c r="J52" s="13">
        <v>1</v>
      </c>
      <c r="K52" s="44">
        <f>$K$18*$L$37*J52</f>
        <v>-3.0851738833544109E-5</v>
      </c>
      <c r="L52" s="14">
        <v>0.7</v>
      </c>
      <c r="M52" s="13">
        <f>L52+K52</f>
        <v>0.69996914826116641</v>
      </c>
    </row>
    <row r="53" spans="8:13" x14ac:dyDescent="0.2">
      <c r="H53" s="13" t="s">
        <v>13</v>
      </c>
      <c r="I53" s="13" t="s">
        <v>32</v>
      </c>
      <c r="J53" s="13">
        <v>0.3</v>
      </c>
      <c r="K53" s="44">
        <f>$K$18*$L$37*J53</f>
        <v>-9.255521650063232E-6</v>
      </c>
      <c r="L53" s="14">
        <v>0.9</v>
      </c>
      <c r="M53" s="13">
        <f>L53+K53</f>
        <v>0.89999074447834992</v>
      </c>
    </row>
    <row r="54" spans="8:13" x14ac:dyDescent="0.2">
      <c r="H54" s="13" t="s">
        <v>17</v>
      </c>
      <c r="I54" s="13" t="s">
        <v>32</v>
      </c>
      <c r="J54" s="13">
        <v>0.6</v>
      </c>
      <c r="K54" s="44">
        <f>$K$18*$L$37*J54</f>
        <v>-1.8511043300126464E-5</v>
      </c>
      <c r="L54" s="14">
        <v>0.8</v>
      </c>
      <c r="M54" s="13">
        <f>L54+K54</f>
        <v>0.79998148895669996</v>
      </c>
    </row>
    <row r="55" spans="8:13" x14ac:dyDescent="0.2">
      <c r="H55" s="13" t="s">
        <v>18</v>
      </c>
      <c r="I55" s="13" t="s">
        <v>32</v>
      </c>
      <c r="J55" s="13">
        <v>0.6</v>
      </c>
      <c r="K55" s="44">
        <f>$K$18*$L$37*J55</f>
        <v>-1.8511043300126464E-5</v>
      </c>
      <c r="L55" s="14">
        <v>0.4</v>
      </c>
      <c r="M55" s="13">
        <f>L55+K55</f>
        <v>0.39998148895669988</v>
      </c>
    </row>
    <row r="56" spans="8:13" x14ac:dyDescent="0.2">
      <c r="H56" s="23" t="s">
        <v>19</v>
      </c>
      <c r="I56" s="13" t="s">
        <v>32</v>
      </c>
      <c r="J56" s="13">
        <v>0.3</v>
      </c>
      <c r="K56" s="44">
        <f>$K$18*$L$37*J56</f>
        <v>-9.255521650063232E-6</v>
      </c>
      <c r="L56" s="14">
        <v>0.2</v>
      </c>
      <c r="M56" s="13">
        <f>L56+K56</f>
        <v>0.19999074447834994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Mathews Renji</dc:creator>
  <cp:lastModifiedBy>Naveen Mathews Renji</cp:lastModifiedBy>
  <dcterms:created xsi:type="dcterms:W3CDTF">2023-05-10T02:30:30Z</dcterms:created>
  <dcterms:modified xsi:type="dcterms:W3CDTF">2023-05-10T02:51:08Z</dcterms:modified>
</cp:coreProperties>
</file>