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renji/Stevens/CS513/Machine-Learning---KDD---CS513/Final Exam/"/>
    </mc:Choice>
  </mc:AlternateContent>
  <xr:revisionPtr revIDLastSave="0" documentId="8_{3ED59D83-2634-4148-A3CF-06EC601FEBA2}" xr6:coauthVersionLast="47" xr6:coauthVersionMax="47" xr10:uidLastSave="{00000000-0000-0000-0000-000000000000}"/>
  <bookViews>
    <workbookView xWindow="1480" yWindow="1740" windowWidth="27240" windowHeight="15880" xr2:uid="{38272AFC-B593-B74B-932D-6D2D28EF1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K22" i="1"/>
  <c r="L22" i="1" s="1"/>
  <c r="I22" i="1"/>
  <c r="J22" i="1" s="1"/>
  <c r="G22" i="1"/>
  <c r="H22" i="1" s="1"/>
  <c r="M22" i="1" s="1"/>
  <c r="O22" i="1" s="1"/>
  <c r="N21" i="1"/>
  <c r="K21" i="1"/>
  <c r="L21" i="1" s="1"/>
  <c r="J21" i="1"/>
  <c r="I21" i="1"/>
  <c r="G21" i="1"/>
  <c r="H21" i="1" s="1"/>
  <c r="N20" i="1"/>
  <c r="K20" i="1"/>
  <c r="L20" i="1" s="1"/>
  <c r="I20" i="1"/>
  <c r="J20" i="1" s="1"/>
  <c r="G20" i="1"/>
  <c r="H20" i="1" s="1"/>
  <c r="M20" i="1" s="1"/>
  <c r="O20" i="1" s="1"/>
  <c r="N19" i="1"/>
  <c r="N23" i="1" s="1"/>
  <c r="L19" i="1"/>
  <c r="K19" i="1"/>
  <c r="J19" i="1"/>
  <c r="I19" i="1"/>
  <c r="H19" i="1"/>
  <c r="M19" i="1" s="1"/>
  <c r="O19" i="1" s="1"/>
  <c r="G19" i="1"/>
  <c r="N12" i="1"/>
  <c r="L12" i="1"/>
  <c r="K12" i="1"/>
  <c r="J12" i="1"/>
  <c r="I12" i="1"/>
  <c r="H12" i="1"/>
  <c r="M12" i="1" s="1"/>
  <c r="O12" i="1" s="1"/>
  <c r="G12" i="1"/>
  <c r="N11" i="1"/>
  <c r="L11" i="1"/>
  <c r="K11" i="1"/>
  <c r="I11" i="1"/>
  <c r="J11" i="1" s="1"/>
  <c r="G11" i="1"/>
  <c r="H11" i="1" s="1"/>
  <c r="M11" i="1" s="1"/>
  <c r="O11" i="1" s="1"/>
  <c r="N10" i="1"/>
  <c r="N13" i="1" s="1"/>
  <c r="K10" i="1"/>
  <c r="L10" i="1" s="1"/>
  <c r="J10" i="1"/>
  <c r="I10" i="1"/>
  <c r="G10" i="1"/>
  <c r="H10" i="1" s="1"/>
  <c r="M10" i="1" s="1"/>
  <c r="O10" i="1" s="1"/>
  <c r="G5" i="1"/>
  <c r="H5" i="1" s="1"/>
  <c r="H4" i="1"/>
  <c r="G4" i="1"/>
  <c r="G3" i="1"/>
  <c r="H3" i="1" s="1"/>
  <c r="O13" i="1" l="1"/>
  <c r="H6" i="1"/>
  <c r="J3" i="1" s="1"/>
  <c r="M21" i="1"/>
  <c r="O21" i="1" s="1"/>
  <c r="O23" i="1" s="1"/>
  <c r="G6" i="1"/>
  <c r="O24" i="1" l="1"/>
  <c r="O14" i="1"/>
</calcChain>
</file>

<file path=xl/sharedStrings.xml><?xml version="1.0" encoding="utf-8"?>
<sst xmlns="http://schemas.openxmlformats.org/spreadsheetml/2006/main" count="216" uniqueCount="33">
  <si>
    <t>Dist_to_work</t>
  </si>
  <si>
    <t>Age_cat</t>
  </si>
  <si>
    <t>Abs_cat</t>
  </si>
  <si>
    <t>Dist_Med</t>
  </si>
  <si>
    <t>Age_Young</t>
  </si>
  <si>
    <t>Abs_High</t>
  </si>
  <si>
    <t>Dist_High</t>
  </si>
  <si>
    <t>Age_Very_young</t>
  </si>
  <si>
    <t>Abs_Med</t>
  </si>
  <si>
    <t>Age_higher</t>
  </si>
  <si>
    <t>Abs_low</t>
  </si>
  <si>
    <t>Dist_low</t>
  </si>
  <si>
    <t>Age_Middle_Age</t>
  </si>
  <si>
    <t>Parent Entropy</t>
  </si>
  <si>
    <t>Pj</t>
  </si>
  <si>
    <t>-  (Pj* log(Pj))</t>
  </si>
  <si>
    <t>Abs_high</t>
  </si>
  <si>
    <t>Abs_med</t>
  </si>
  <si>
    <t>Total</t>
  </si>
  <si>
    <t>-  (Pj* log(Pj)</t>
  </si>
  <si>
    <t>Row Total</t>
  </si>
  <si>
    <t>Percent</t>
  </si>
  <si>
    <t xml:space="preserve">Percent * Row total </t>
  </si>
  <si>
    <t>Abs_high)</t>
  </si>
  <si>
    <t>Abs_med)</t>
  </si>
  <si>
    <t>Abs_low)</t>
  </si>
  <si>
    <t>Dist_high</t>
  </si>
  <si>
    <t>Dist_med</t>
  </si>
  <si>
    <t xml:space="preserve">Total  </t>
  </si>
  <si>
    <t>Net Gain</t>
  </si>
  <si>
    <t>Age_middle</t>
  </si>
  <si>
    <t>Age_very_young</t>
  </si>
  <si>
    <t>Age_young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</si>
</sst>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quotePrefix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/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0" fillId="4" borderId="0" xfId="0" applyNumberFormat="1" applyFill="1"/>
    <xf numFmtId="164" fontId="2" fillId="4" borderId="0" xfId="0" applyNumberFormat="1" applyFont="1" applyFill="1" applyAlignment="1">
      <alignment horizontal="center"/>
    </xf>
    <xf numFmtId="0" fontId="2" fillId="4" borderId="4" xfId="0" applyFont="1" applyFill="1" applyBorder="1"/>
    <xf numFmtId="0" fontId="2" fillId="5" borderId="9" xfId="0" applyFont="1" applyFill="1" applyBorder="1"/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0" fillId="5" borderId="0" xfId="0" applyFill="1"/>
    <xf numFmtId="164" fontId="2" fillId="5" borderId="10" xfId="0" applyNumberFormat="1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11" xfId="0" quotePrefix="1" applyFont="1" applyFill="1" applyBorder="1"/>
    <xf numFmtId="0" fontId="2" fillId="5" borderId="10" xfId="0" applyFont="1" applyFill="1" applyBorder="1"/>
    <xf numFmtId="164" fontId="2" fillId="5" borderId="10" xfId="0" applyNumberFormat="1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281679</xdr:colOff>
          <xdr:row>27</xdr:row>
          <xdr:rowOff>139700</xdr:rowOff>
        </xdr:from>
        <xdr:to>
          <xdr:col>7</xdr:col>
          <xdr:colOff>1371600</xdr:colOff>
          <xdr:row>31</xdr:row>
          <xdr:rowOff>177800</xdr:rowOff>
        </xdr:to>
        <xdr:sp macro="" textlink="">
          <xdr:nvSpPr>
            <xdr:cNvPr id="1025" name="Object 16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5F1EE4A-E02D-DAA0-27E9-D6CA338DE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7EDF-06C4-9F43-82CC-FEB4488FDD67}">
  <dimension ref="A1:O57"/>
  <sheetViews>
    <sheetView tabSelected="1" topLeftCell="B1" workbookViewId="0">
      <selection activeCell="J32" sqref="J32"/>
    </sheetView>
  </sheetViews>
  <sheetFormatPr baseColWidth="10" defaultRowHeight="16" x14ac:dyDescent="0.2"/>
  <cols>
    <col min="1" max="1" width="15.33203125" customWidth="1"/>
    <col min="2" max="2" width="18.83203125" customWidth="1"/>
    <col min="3" max="3" width="17" customWidth="1"/>
    <col min="6" max="6" width="17" customWidth="1"/>
    <col min="8" max="8" width="21.6640625" customWidth="1"/>
    <col min="10" max="10" width="27.6640625" customWidth="1"/>
    <col min="12" max="12" width="20.33203125" customWidth="1"/>
    <col min="15" max="15" width="22.5" customWidth="1"/>
  </cols>
  <sheetData>
    <row r="1" spans="1:15" x14ac:dyDescent="0.2">
      <c r="A1" t="s">
        <v>0</v>
      </c>
      <c r="B1" t="s">
        <v>1</v>
      </c>
      <c r="C1" t="s">
        <v>2</v>
      </c>
    </row>
    <row r="2" spans="1:15" x14ac:dyDescent="0.2">
      <c r="A2" t="s">
        <v>3</v>
      </c>
      <c r="B2" t="s">
        <v>4</v>
      </c>
      <c r="C2" t="s">
        <v>5</v>
      </c>
      <c r="F2" s="1" t="s">
        <v>13</v>
      </c>
      <c r="G2" s="2" t="s">
        <v>14</v>
      </c>
      <c r="H2" s="3" t="s">
        <v>15</v>
      </c>
      <c r="I2" s="1"/>
      <c r="J2" s="1" t="s">
        <v>13</v>
      </c>
      <c r="K2" s="1"/>
      <c r="L2" s="1"/>
      <c r="M2" s="1"/>
      <c r="N2" s="1"/>
      <c r="O2" s="1"/>
    </row>
    <row r="3" spans="1:15" x14ac:dyDescent="0.2">
      <c r="A3" t="s">
        <v>6</v>
      </c>
      <c r="B3" t="s">
        <v>7</v>
      </c>
      <c r="C3" t="s">
        <v>8</v>
      </c>
      <c r="F3" s="1" t="s">
        <v>16</v>
      </c>
      <c r="G3" s="4">
        <f>21/56</f>
        <v>0.375</v>
      </c>
      <c r="H3" s="4">
        <f>(-1)*G3*LOG(G3,2)</f>
        <v>0.53063906222956636</v>
      </c>
      <c r="I3" s="1"/>
      <c r="J3" s="1">
        <f>H6</f>
        <v>1.274877216694263</v>
      </c>
      <c r="K3" s="1"/>
      <c r="L3" s="1"/>
      <c r="M3" s="1"/>
      <c r="N3" s="1"/>
      <c r="O3" s="1"/>
    </row>
    <row r="4" spans="1:15" x14ac:dyDescent="0.2">
      <c r="A4" t="s">
        <v>3</v>
      </c>
      <c r="B4" t="s">
        <v>9</v>
      </c>
      <c r="C4" t="s">
        <v>5</v>
      </c>
      <c r="F4" s="1" t="s">
        <v>17</v>
      </c>
      <c r="G4" s="4">
        <f>4/56</f>
        <v>7.1428571428571425E-2</v>
      </c>
      <c r="H4" s="4">
        <f t="shared" ref="H4:H5" si="0">(-1)*G4*LOG(G4,2)</f>
        <v>0.27195392300411458</v>
      </c>
      <c r="I4" s="1"/>
      <c r="J4" s="1"/>
      <c r="K4" s="1"/>
      <c r="L4" s="1"/>
      <c r="M4" s="1"/>
      <c r="N4" s="1"/>
      <c r="O4" s="1"/>
    </row>
    <row r="5" spans="1:15" x14ac:dyDescent="0.2">
      <c r="A5" t="s">
        <v>3</v>
      </c>
      <c r="B5" t="s">
        <v>7</v>
      </c>
      <c r="C5" t="s">
        <v>10</v>
      </c>
      <c r="F5" s="1" t="s">
        <v>10</v>
      </c>
      <c r="G5" s="1">
        <f>31/56</f>
        <v>0.5535714285714286</v>
      </c>
      <c r="H5" s="4">
        <f t="shared" si="0"/>
        <v>0.47228423146058207</v>
      </c>
      <c r="I5" s="1"/>
      <c r="J5" s="1"/>
      <c r="K5" s="1"/>
      <c r="L5" s="1"/>
      <c r="M5" s="1"/>
      <c r="N5" s="1"/>
      <c r="O5" s="1"/>
    </row>
    <row r="6" spans="1:15" x14ac:dyDescent="0.2">
      <c r="A6" t="s">
        <v>11</v>
      </c>
      <c r="B6" t="s">
        <v>9</v>
      </c>
      <c r="C6" t="s">
        <v>10</v>
      </c>
      <c r="F6" s="1" t="s">
        <v>18</v>
      </c>
      <c r="G6" s="1">
        <f>G3+G4+G5</f>
        <v>1</v>
      </c>
      <c r="H6" s="1">
        <f>H3+H4+H5</f>
        <v>1.274877216694263</v>
      </c>
      <c r="I6" s="1"/>
      <c r="J6" s="1"/>
      <c r="K6" s="1"/>
      <c r="L6" s="1"/>
      <c r="M6" s="1"/>
      <c r="N6" s="1"/>
      <c r="O6" s="1"/>
    </row>
    <row r="7" spans="1:15" ht="17" thickBot="1" x14ac:dyDescent="0.25">
      <c r="A7" t="s">
        <v>3</v>
      </c>
      <c r="B7" t="s">
        <v>4</v>
      </c>
      <c r="C7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t="s">
        <v>3</v>
      </c>
      <c r="B8" t="s">
        <v>7</v>
      </c>
      <c r="C8" t="s">
        <v>10</v>
      </c>
      <c r="F8" s="5"/>
      <c r="G8" s="6"/>
      <c r="H8" s="7" t="s">
        <v>19</v>
      </c>
      <c r="I8" s="6"/>
      <c r="J8" s="7" t="s">
        <v>19</v>
      </c>
      <c r="K8" s="6"/>
      <c r="L8" s="7" t="s">
        <v>19</v>
      </c>
      <c r="M8" s="8" t="s">
        <v>20</v>
      </c>
      <c r="N8" s="8" t="s">
        <v>21</v>
      </c>
      <c r="O8" s="9" t="s">
        <v>22</v>
      </c>
    </row>
    <row r="9" spans="1:15" ht="17" thickBot="1" x14ac:dyDescent="0.25">
      <c r="A9" t="s">
        <v>3</v>
      </c>
      <c r="B9" t="s">
        <v>4</v>
      </c>
      <c r="C9" t="s">
        <v>5</v>
      </c>
      <c r="F9" s="10" t="s">
        <v>0</v>
      </c>
      <c r="G9" s="11" t="s">
        <v>16</v>
      </c>
      <c r="H9" s="12" t="s">
        <v>23</v>
      </c>
      <c r="I9" s="13" t="s">
        <v>17</v>
      </c>
      <c r="J9" s="12" t="s">
        <v>24</v>
      </c>
      <c r="K9" s="13" t="s">
        <v>10</v>
      </c>
      <c r="L9" s="12" t="s">
        <v>25</v>
      </c>
      <c r="M9" s="14"/>
      <c r="N9" s="14"/>
      <c r="O9" s="12"/>
    </row>
    <row r="10" spans="1:15" x14ac:dyDescent="0.2">
      <c r="A10" t="s">
        <v>11</v>
      </c>
      <c r="B10" t="s">
        <v>4</v>
      </c>
      <c r="C10" t="s">
        <v>5</v>
      </c>
      <c r="F10" s="15" t="s">
        <v>26</v>
      </c>
      <c r="G10" s="16">
        <f>4/17</f>
        <v>0.23529411764705882</v>
      </c>
      <c r="H10" s="17">
        <f>(-1)*G10*LOG(G10,2)</f>
        <v>0.49116772735302106</v>
      </c>
      <c r="I10" s="16">
        <f>2/17</f>
        <v>0.11764705882352941</v>
      </c>
      <c r="J10" s="17">
        <f>(-1)*I10*LOG(I10,2)</f>
        <v>0.36323092250003997</v>
      </c>
      <c r="K10" s="16">
        <f>11/17</f>
        <v>0.6470588235294118</v>
      </c>
      <c r="L10" s="17">
        <f>(-1)*K10*LOG(K10,2)</f>
        <v>0.40637314404373315</v>
      </c>
      <c r="M10" s="18">
        <f>H10+J10+L10</f>
        <v>1.2607717938967942</v>
      </c>
      <c r="N10" s="19">
        <f>17/56</f>
        <v>0.30357142857142855</v>
      </c>
      <c r="O10" s="17">
        <f>M10*N10</f>
        <v>0.38273429457581248</v>
      </c>
    </row>
    <row r="11" spans="1:15" x14ac:dyDescent="0.2">
      <c r="A11" t="s">
        <v>3</v>
      </c>
      <c r="B11" t="s">
        <v>7</v>
      </c>
      <c r="C11" t="s">
        <v>5</v>
      </c>
      <c r="F11" s="15" t="s">
        <v>27</v>
      </c>
      <c r="G11" s="16">
        <f>13/26</f>
        <v>0.5</v>
      </c>
      <c r="H11" s="17">
        <f t="shared" ref="H11:H12" si="1">(-1)*G11*LOG(G11,2)</f>
        <v>0.5</v>
      </c>
      <c r="I11" s="16">
        <f>2/26</f>
        <v>7.6923076923076927E-2</v>
      </c>
      <c r="J11" s="17">
        <f t="shared" ref="J11" si="2">(-1)*I11*LOG(I11,2)</f>
        <v>0.28464920908777636</v>
      </c>
      <c r="K11" s="16">
        <f>11/26</f>
        <v>0.42307692307692307</v>
      </c>
      <c r="L11" s="17">
        <f t="shared" ref="L11:L12" si="3">(-1)*K11*LOG(K11,2)</f>
        <v>0.52504188825160547</v>
      </c>
      <c r="M11" s="18">
        <f t="shared" ref="M11:M12" si="4">H11+J11+L11</f>
        <v>1.3096910973393818</v>
      </c>
      <c r="N11" s="19">
        <f>26/56</f>
        <v>0.4642857142857143</v>
      </c>
      <c r="O11" s="17">
        <f t="shared" ref="O11:O12" si="5">M11*N11</f>
        <v>0.60807086662185583</v>
      </c>
    </row>
    <row r="12" spans="1:15" ht="17" thickBot="1" x14ac:dyDescent="0.25">
      <c r="A12" t="s">
        <v>3</v>
      </c>
      <c r="B12" t="s">
        <v>4</v>
      </c>
      <c r="C12" t="s">
        <v>10</v>
      </c>
      <c r="F12" s="20" t="s">
        <v>11</v>
      </c>
      <c r="G12" s="16">
        <f>4/13</f>
        <v>0.30769230769230771</v>
      </c>
      <c r="H12" s="17">
        <f t="shared" si="1"/>
        <v>0.52321222096648989</v>
      </c>
      <c r="I12" s="16">
        <f>0</f>
        <v>0</v>
      </c>
      <c r="J12" s="17">
        <f>0</f>
        <v>0</v>
      </c>
      <c r="K12" s="16">
        <f>9/13</f>
        <v>0.69230769230769229</v>
      </c>
      <c r="L12" s="17">
        <f t="shared" si="3"/>
        <v>0.36727941925300145</v>
      </c>
      <c r="M12" s="18">
        <f t="shared" si="4"/>
        <v>0.89049164021949134</v>
      </c>
      <c r="N12" s="19">
        <f>13/56</f>
        <v>0.23214285714285715</v>
      </c>
      <c r="O12" s="17">
        <f t="shared" si="5"/>
        <v>0.20672127362238193</v>
      </c>
    </row>
    <row r="13" spans="1:15" ht="17" thickBot="1" x14ac:dyDescent="0.25">
      <c r="A13" t="s">
        <v>3</v>
      </c>
      <c r="B13" t="s">
        <v>4</v>
      </c>
      <c r="C13" t="s">
        <v>10</v>
      </c>
      <c r="F13" s="21" t="s">
        <v>28</v>
      </c>
      <c r="G13" s="22"/>
      <c r="H13" s="23"/>
      <c r="I13" s="22"/>
      <c r="J13" s="23"/>
      <c r="K13" s="24"/>
      <c r="L13" s="25"/>
      <c r="M13" s="26"/>
      <c r="N13" s="27">
        <f>N10+N11+N12</f>
        <v>1</v>
      </c>
      <c r="O13" s="27">
        <f>O10+O11+O12</f>
        <v>1.1975264348200503</v>
      </c>
    </row>
    <row r="14" spans="1:15" ht="17" thickBot="1" x14ac:dyDescent="0.25">
      <c r="A14" t="s">
        <v>3</v>
      </c>
      <c r="B14" t="s">
        <v>4</v>
      </c>
      <c r="C14" t="s">
        <v>5</v>
      </c>
      <c r="F14" s="21" t="s">
        <v>29</v>
      </c>
      <c r="G14" s="28"/>
      <c r="H14" s="28"/>
      <c r="I14" s="29"/>
      <c r="J14" s="25"/>
      <c r="K14" s="28"/>
      <c r="L14" s="28"/>
      <c r="M14" s="30"/>
      <c r="N14" s="28"/>
      <c r="O14" s="31">
        <f>J3-O13</f>
        <v>7.7350781874212737E-2</v>
      </c>
    </row>
    <row r="15" spans="1:15" x14ac:dyDescent="0.2">
      <c r="A15" t="s">
        <v>3</v>
      </c>
      <c r="B15" t="s">
        <v>7</v>
      </c>
      <c r="C15" t="s">
        <v>10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 ht="17" thickBot="1" x14ac:dyDescent="0.25">
      <c r="A16" t="s">
        <v>3</v>
      </c>
      <c r="B16" t="s">
        <v>9</v>
      </c>
      <c r="C16" t="s">
        <v>5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x14ac:dyDescent="0.2">
      <c r="A17" t="s">
        <v>6</v>
      </c>
      <c r="B17" t="s">
        <v>12</v>
      </c>
      <c r="C17" t="s">
        <v>5</v>
      </c>
      <c r="F17" s="5"/>
      <c r="G17" s="6"/>
      <c r="H17" s="7" t="s">
        <v>19</v>
      </c>
      <c r="I17" s="6"/>
      <c r="J17" s="7" t="s">
        <v>19</v>
      </c>
      <c r="K17" s="6"/>
      <c r="L17" s="7" t="s">
        <v>19</v>
      </c>
      <c r="M17" s="8" t="s">
        <v>20</v>
      </c>
      <c r="N17" s="8" t="s">
        <v>21</v>
      </c>
      <c r="O17" s="9" t="s">
        <v>22</v>
      </c>
    </row>
    <row r="18" spans="1:15" ht="17" thickBot="1" x14ac:dyDescent="0.25">
      <c r="A18" t="s">
        <v>3</v>
      </c>
      <c r="B18" t="s">
        <v>9</v>
      </c>
      <c r="C18" t="s">
        <v>5</v>
      </c>
      <c r="F18" s="10" t="s">
        <v>1</v>
      </c>
      <c r="G18" s="11" t="s">
        <v>16</v>
      </c>
      <c r="H18" s="12" t="s">
        <v>23</v>
      </c>
      <c r="I18" s="13" t="s">
        <v>17</v>
      </c>
      <c r="J18" s="12" t="s">
        <v>24</v>
      </c>
      <c r="K18" s="13" t="s">
        <v>10</v>
      </c>
      <c r="L18" s="12" t="s">
        <v>25</v>
      </c>
      <c r="M18" s="14"/>
      <c r="N18" s="14"/>
      <c r="O18" s="12"/>
    </row>
    <row r="19" spans="1:15" x14ac:dyDescent="0.2">
      <c r="A19" t="s">
        <v>6</v>
      </c>
      <c r="B19" t="s">
        <v>12</v>
      </c>
      <c r="C19" t="s">
        <v>10</v>
      </c>
      <c r="F19" s="15" t="s">
        <v>9</v>
      </c>
      <c r="G19" s="16">
        <f>5/13</f>
        <v>0.38461538461538464</v>
      </c>
      <c r="H19" s="17">
        <f>(-1)*G19*LOG(G19,2)</f>
        <v>0.5301967781745115</v>
      </c>
      <c r="I19" s="16">
        <f>0</f>
        <v>0</v>
      </c>
      <c r="J19" s="17">
        <f>0</f>
        <v>0</v>
      </c>
      <c r="K19" s="16">
        <f>8/13</f>
        <v>0.61538461538461542</v>
      </c>
      <c r="L19" s="17">
        <f>(-1)*K19*LOG(K19,2)</f>
        <v>0.43103982654836442</v>
      </c>
      <c r="M19" s="19">
        <f>H19+J19+L19</f>
        <v>0.96123660472287598</v>
      </c>
      <c r="N19" s="19">
        <f>13/56</f>
        <v>0.23214285714285715</v>
      </c>
      <c r="O19" s="17">
        <f>M19*N19</f>
        <v>0.22314421181066765</v>
      </c>
    </row>
    <row r="20" spans="1:15" x14ac:dyDescent="0.2">
      <c r="A20" t="s">
        <v>6</v>
      </c>
      <c r="B20" t="s">
        <v>7</v>
      </c>
      <c r="C20" t="s">
        <v>5</v>
      </c>
      <c r="F20" s="15" t="s">
        <v>30</v>
      </c>
      <c r="G20" s="16">
        <f>1/15</f>
        <v>6.6666666666666666E-2</v>
      </c>
      <c r="H20" s="17">
        <f t="shared" ref="H20:H22" si="6">(-1)*G20*LOG(G20,2)</f>
        <v>0.26045937304056793</v>
      </c>
      <c r="I20" s="16">
        <f>1/15</f>
        <v>6.6666666666666666E-2</v>
      </c>
      <c r="J20" s="17">
        <f>(-1)*I20*LOG(I20,2)</f>
        <v>0.26045937304056793</v>
      </c>
      <c r="K20" s="16">
        <f>13/15</f>
        <v>0.8666666666666667</v>
      </c>
      <c r="L20" s="17">
        <f t="shared" ref="L20:L22" si="7">(-1)*K20*LOG(K20,2)</f>
        <v>0.17892409380510282</v>
      </c>
      <c r="M20" s="19">
        <f t="shared" ref="M20:M22" si="8">H20+J20+L20</f>
        <v>0.69984283988623863</v>
      </c>
      <c r="N20" s="19">
        <f>15/56</f>
        <v>0.26785714285714285</v>
      </c>
      <c r="O20" s="17">
        <f t="shared" ref="O20:O22" si="9">M20*N20</f>
        <v>0.18745790354095676</v>
      </c>
    </row>
    <row r="21" spans="1:15" ht="17" thickBot="1" x14ac:dyDescent="0.25">
      <c r="A21" t="s">
        <v>3</v>
      </c>
      <c r="B21" t="s">
        <v>4</v>
      </c>
      <c r="C21" t="s">
        <v>8</v>
      </c>
      <c r="F21" s="20" t="s">
        <v>31</v>
      </c>
      <c r="G21" s="16">
        <f>6/13</f>
        <v>0.46153846153846156</v>
      </c>
      <c r="H21" s="17">
        <f t="shared" si="6"/>
        <v>0.51483563880920125</v>
      </c>
      <c r="I21" s="16">
        <f>2/13</f>
        <v>0.15384615384615385</v>
      </c>
      <c r="J21" s="17">
        <f t="shared" ref="J21:J22" si="10">(-1)*I21*LOG(I21,2)</f>
        <v>0.4154522643293988</v>
      </c>
      <c r="K21" s="16">
        <f>5/13</f>
        <v>0.38461538461538464</v>
      </c>
      <c r="L21" s="17">
        <f t="shared" si="7"/>
        <v>0.5301967781745115</v>
      </c>
      <c r="M21" s="19">
        <f t="shared" si="8"/>
        <v>1.4604846813131114</v>
      </c>
      <c r="N21" s="19">
        <f>13/56</f>
        <v>0.23214285714285715</v>
      </c>
      <c r="O21" s="17">
        <f t="shared" si="9"/>
        <v>0.33904108673340089</v>
      </c>
    </row>
    <row r="22" spans="1:15" ht="17" thickBot="1" x14ac:dyDescent="0.25">
      <c r="A22" t="s">
        <v>3</v>
      </c>
      <c r="B22" t="s">
        <v>4</v>
      </c>
      <c r="C22" t="s">
        <v>5</v>
      </c>
      <c r="F22" s="20" t="s">
        <v>32</v>
      </c>
      <c r="G22" s="16">
        <f>9/15</f>
        <v>0.6</v>
      </c>
      <c r="H22" s="17">
        <f t="shared" si="6"/>
        <v>0.44217935649972373</v>
      </c>
      <c r="I22" s="16">
        <f>1/15</f>
        <v>6.6666666666666666E-2</v>
      </c>
      <c r="J22" s="17">
        <f t="shared" si="10"/>
        <v>0.26045937304056793</v>
      </c>
      <c r="K22" s="16">
        <f>5/15</f>
        <v>0.33333333333333331</v>
      </c>
      <c r="L22" s="17">
        <f t="shared" si="7"/>
        <v>0.52832083357371873</v>
      </c>
      <c r="M22" s="19">
        <f t="shared" si="8"/>
        <v>1.2309595631140104</v>
      </c>
      <c r="N22" s="19">
        <f>15/56</f>
        <v>0.26785714285714285</v>
      </c>
      <c r="O22" s="17">
        <f t="shared" si="9"/>
        <v>0.32972131154839562</v>
      </c>
    </row>
    <row r="23" spans="1:15" ht="17" thickBot="1" x14ac:dyDescent="0.25">
      <c r="A23" t="s">
        <v>3</v>
      </c>
      <c r="B23" t="s">
        <v>9</v>
      </c>
      <c r="C23" t="s">
        <v>10</v>
      </c>
      <c r="F23" s="21" t="s">
        <v>28</v>
      </c>
      <c r="G23" s="22"/>
      <c r="H23" s="23"/>
      <c r="I23" s="22"/>
      <c r="J23" s="23"/>
      <c r="K23" s="24"/>
      <c r="L23" s="25"/>
      <c r="M23" s="27"/>
      <c r="N23" s="25">
        <f>N19+N20+N21+N22</f>
        <v>1</v>
      </c>
      <c r="O23" s="27">
        <f>O19+O20+O21+O22</f>
        <v>1.0793645136334209</v>
      </c>
    </row>
    <row r="24" spans="1:15" ht="17" thickBot="1" x14ac:dyDescent="0.25">
      <c r="A24" t="s">
        <v>6</v>
      </c>
      <c r="B24" t="s">
        <v>12</v>
      </c>
      <c r="C24" t="s">
        <v>10</v>
      </c>
      <c r="F24" s="21" t="s">
        <v>29</v>
      </c>
      <c r="G24" s="28"/>
      <c r="H24" s="28"/>
      <c r="I24" s="29"/>
      <c r="J24" s="25"/>
      <c r="K24" s="28"/>
      <c r="L24" s="28"/>
      <c r="M24" s="30"/>
      <c r="N24" s="28"/>
      <c r="O24" s="31">
        <f>J3-O23</f>
        <v>0.19551270306084212</v>
      </c>
    </row>
    <row r="25" spans="1:15" x14ac:dyDescent="0.2">
      <c r="A25" t="s">
        <v>3</v>
      </c>
      <c r="B25" t="s">
        <v>4</v>
      </c>
      <c r="C25" t="s">
        <v>10</v>
      </c>
    </row>
    <row r="26" spans="1:15" x14ac:dyDescent="0.2">
      <c r="A26" t="s">
        <v>3</v>
      </c>
      <c r="B26" t="s">
        <v>9</v>
      </c>
      <c r="C26" t="s">
        <v>5</v>
      </c>
    </row>
    <row r="27" spans="1:15" x14ac:dyDescent="0.2">
      <c r="A27" t="s">
        <v>11</v>
      </c>
      <c r="B27" t="s">
        <v>12</v>
      </c>
      <c r="C27" t="s">
        <v>10</v>
      </c>
    </row>
    <row r="28" spans="1:15" x14ac:dyDescent="0.2">
      <c r="A28" t="s">
        <v>11</v>
      </c>
      <c r="B28" t="s">
        <v>4</v>
      </c>
      <c r="C28" t="s">
        <v>10</v>
      </c>
    </row>
    <row r="29" spans="1:15" x14ac:dyDescent="0.2">
      <c r="A29" t="s">
        <v>3</v>
      </c>
      <c r="B29" t="s">
        <v>4</v>
      </c>
      <c r="C29" t="s">
        <v>5</v>
      </c>
    </row>
    <row r="30" spans="1:15" x14ac:dyDescent="0.2">
      <c r="A30" t="s">
        <v>6</v>
      </c>
      <c r="B30" t="s">
        <v>12</v>
      </c>
      <c r="C30" t="s">
        <v>10</v>
      </c>
    </row>
    <row r="31" spans="1:15" x14ac:dyDescent="0.2">
      <c r="A31" t="s">
        <v>6</v>
      </c>
      <c r="B31" t="s">
        <v>12</v>
      </c>
      <c r="C31" t="s">
        <v>10</v>
      </c>
    </row>
    <row r="32" spans="1:15" x14ac:dyDescent="0.2">
      <c r="A32" t="s">
        <v>11</v>
      </c>
      <c r="B32" t="s">
        <v>9</v>
      </c>
      <c r="C32" t="s">
        <v>10</v>
      </c>
    </row>
    <row r="33" spans="1:3" x14ac:dyDescent="0.2">
      <c r="A33" t="s">
        <v>3</v>
      </c>
      <c r="B33" t="s">
        <v>7</v>
      </c>
      <c r="C33" t="s">
        <v>8</v>
      </c>
    </row>
    <row r="34" spans="1:3" x14ac:dyDescent="0.2">
      <c r="A34" t="s">
        <v>3</v>
      </c>
      <c r="B34" t="s">
        <v>7</v>
      </c>
      <c r="C34" t="s">
        <v>10</v>
      </c>
    </row>
    <row r="35" spans="1:3" x14ac:dyDescent="0.2">
      <c r="A35" t="s">
        <v>11</v>
      </c>
      <c r="B35" t="s">
        <v>4</v>
      </c>
      <c r="C35" t="s">
        <v>10</v>
      </c>
    </row>
    <row r="36" spans="1:3" x14ac:dyDescent="0.2">
      <c r="A36" t="s">
        <v>11</v>
      </c>
      <c r="B36" t="s">
        <v>9</v>
      </c>
      <c r="C36" t="s">
        <v>10</v>
      </c>
    </row>
    <row r="37" spans="1:3" x14ac:dyDescent="0.2">
      <c r="A37" t="s">
        <v>11</v>
      </c>
      <c r="B37" t="s">
        <v>4</v>
      </c>
      <c r="C37" t="s">
        <v>5</v>
      </c>
    </row>
    <row r="38" spans="1:3" x14ac:dyDescent="0.2">
      <c r="A38" t="s">
        <v>6</v>
      </c>
      <c r="B38" t="s">
        <v>12</v>
      </c>
      <c r="C38" t="s">
        <v>8</v>
      </c>
    </row>
    <row r="39" spans="1:3" x14ac:dyDescent="0.2">
      <c r="A39" t="s">
        <v>3</v>
      </c>
      <c r="B39" t="s">
        <v>12</v>
      </c>
      <c r="C39" t="s">
        <v>10</v>
      </c>
    </row>
    <row r="40" spans="1:3" x14ac:dyDescent="0.2">
      <c r="A40" t="s">
        <v>6</v>
      </c>
      <c r="B40" t="s">
        <v>7</v>
      </c>
      <c r="C40" t="s">
        <v>5</v>
      </c>
    </row>
    <row r="41" spans="1:3" x14ac:dyDescent="0.2">
      <c r="A41" t="s">
        <v>3</v>
      </c>
      <c r="B41" t="s">
        <v>7</v>
      </c>
      <c r="C41" t="s">
        <v>5</v>
      </c>
    </row>
    <row r="42" spans="1:3" x14ac:dyDescent="0.2">
      <c r="A42" t="s">
        <v>6</v>
      </c>
      <c r="B42" t="s">
        <v>12</v>
      </c>
      <c r="C42" t="s">
        <v>10</v>
      </c>
    </row>
    <row r="43" spans="1:3" x14ac:dyDescent="0.2">
      <c r="A43" t="s">
        <v>11</v>
      </c>
      <c r="B43" t="s">
        <v>4</v>
      </c>
      <c r="C43" t="s">
        <v>5</v>
      </c>
    </row>
    <row r="44" spans="1:3" x14ac:dyDescent="0.2">
      <c r="A44" t="s">
        <v>3</v>
      </c>
      <c r="B44" t="s">
        <v>7</v>
      </c>
      <c r="C44" t="s">
        <v>10</v>
      </c>
    </row>
    <row r="45" spans="1:3" x14ac:dyDescent="0.2">
      <c r="A45" t="s">
        <v>3</v>
      </c>
      <c r="B45" t="s">
        <v>7</v>
      </c>
      <c r="C45" t="s">
        <v>5</v>
      </c>
    </row>
    <row r="46" spans="1:3" x14ac:dyDescent="0.2">
      <c r="A46" t="s">
        <v>6</v>
      </c>
      <c r="B46" t="s">
        <v>12</v>
      </c>
      <c r="C46" t="s">
        <v>10</v>
      </c>
    </row>
    <row r="47" spans="1:3" x14ac:dyDescent="0.2">
      <c r="A47" t="s">
        <v>6</v>
      </c>
      <c r="B47" t="s">
        <v>12</v>
      </c>
      <c r="C47" t="s">
        <v>10</v>
      </c>
    </row>
    <row r="48" spans="1:3" x14ac:dyDescent="0.2">
      <c r="A48" t="s">
        <v>6</v>
      </c>
      <c r="B48" t="s">
        <v>12</v>
      </c>
      <c r="C48" t="s">
        <v>10</v>
      </c>
    </row>
    <row r="49" spans="1:3" x14ac:dyDescent="0.2">
      <c r="A49" t="s">
        <v>6</v>
      </c>
      <c r="B49" t="s">
        <v>12</v>
      </c>
      <c r="C49" t="s">
        <v>10</v>
      </c>
    </row>
    <row r="50" spans="1:3" x14ac:dyDescent="0.2">
      <c r="A50" t="s">
        <v>6</v>
      </c>
      <c r="B50" t="s">
        <v>12</v>
      </c>
      <c r="C50" t="s">
        <v>10</v>
      </c>
    </row>
    <row r="51" spans="1:3" x14ac:dyDescent="0.2">
      <c r="A51" t="s">
        <v>6</v>
      </c>
      <c r="B51" t="s">
        <v>12</v>
      </c>
      <c r="C51" t="s">
        <v>10</v>
      </c>
    </row>
    <row r="52" spans="1:3" x14ac:dyDescent="0.2">
      <c r="A52" t="s">
        <v>11</v>
      </c>
      <c r="B52" t="s">
        <v>9</v>
      </c>
      <c r="C52" t="s">
        <v>10</v>
      </c>
    </row>
    <row r="53" spans="1:3" x14ac:dyDescent="0.2">
      <c r="A53" t="s">
        <v>11</v>
      </c>
      <c r="B53" t="s">
        <v>9</v>
      </c>
      <c r="C53" t="s">
        <v>10</v>
      </c>
    </row>
    <row r="54" spans="1:3" x14ac:dyDescent="0.2">
      <c r="A54" t="s">
        <v>11</v>
      </c>
      <c r="B54" t="s">
        <v>9</v>
      </c>
      <c r="C54" t="s">
        <v>10</v>
      </c>
    </row>
    <row r="55" spans="1:3" x14ac:dyDescent="0.2">
      <c r="A55" t="s">
        <v>6</v>
      </c>
      <c r="B55" t="s">
        <v>7</v>
      </c>
      <c r="C55" t="s">
        <v>5</v>
      </c>
    </row>
    <row r="56" spans="1:3" x14ac:dyDescent="0.2">
      <c r="A56" t="s">
        <v>3</v>
      </c>
      <c r="B56" t="s">
        <v>9</v>
      </c>
      <c r="C56" t="s">
        <v>10</v>
      </c>
    </row>
    <row r="57" spans="1:3" x14ac:dyDescent="0.2">
      <c r="A57" t="s">
        <v>11</v>
      </c>
      <c r="B57" t="s">
        <v>9</v>
      </c>
      <c r="C57" t="s">
        <v>5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4</xdr:col>
                <xdr:colOff>279400</xdr:colOff>
                <xdr:row>27</xdr:row>
                <xdr:rowOff>139700</xdr:rowOff>
              </from>
              <to>
                <xdr:col>7</xdr:col>
                <xdr:colOff>1371600</xdr:colOff>
                <xdr:row>31</xdr:row>
                <xdr:rowOff>177800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Mathews Renji</dc:creator>
  <cp:lastModifiedBy>Naveen Mathews Renji</cp:lastModifiedBy>
  <dcterms:created xsi:type="dcterms:W3CDTF">2023-05-10T02:37:56Z</dcterms:created>
  <dcterms:modified xsi:type="dcterms:W3CDTF">2023-05-10T02:41:12Z</dcterms:modified>
</cp:coreProperties>
</file>