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85059\Desktop\"/>
    </mc:Choice>
  </mc:AlternateContent>
  <bookViews>
    <workbookView xWindow="0" yWindow="0" windowWidth="25125" windowHeight="123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L54" i="1"/>
  <c r="J54" i="1"/>
  <c r="T4" i="1"/>
  <c r="T5" i="1" s="1"/>
  <c r="T7" i="1" s="1"/>
  <c r="R4" i="1"/>
  <c r="J43" i="1"/>
  <c r="J49" i="1" s="1"/>
  <c r="S31" i="1" l="1"/>
  <c r="S33" i="1" s="1"/>
  <c r="S37" i="1" s="1"/>
  <c r="K9" i="2" l="1"/>
  <c r="I9" i="2"/>
  <c r="F16" i="2"/>
  <c r="G5" i="2"/>
  <c r="G6" i="2"/>
  <c r="G7" i="2"/>
  <c r="G8" i="2"/>
  <c r="G9" i="2"/>
  <c r="G4" i="2"/>
  <c r="R7" i="1" l="1"/>
  <c r="Q33" i="1"/>
  <c r="Q37" i="1" s="1"/>
  <c r="N15" i="1" l="1"/>
  <c r="N16" i="1"/>
  <c r="N14" i="1"/>
  <c r="M21" i="1"/>
  <c r="N18" i="1" l="1"/>
  <c r="L26" i="1"/>
  <c r="Q14" i="1"/>
  <c r="Q17" i="1" s="1"/>
  <c r="M15" i="1"/>
  <c r="M16" i="1"/>
  <c r="M14" i="1"/>
  <c r="M18" i="1" l="1"/>
  <c r="M24" i="1" s="1"/>
  <c r="M26" i="1" s="1"/>
  <c r="N26" i="1" s="1"/>
</calcChain>
</file>

<file path=xl/sharedStrings.xml><?xml version="1.0" encoding="utf-8"?>
<sst xmlns="http://schemas.openxmlformats.org/spreadsheetml/2006/main" count="24" uniqueCount="18">
  <si>
    <t>closig balance</t>
  </si>
  <si>
    <t>part-payment</t>
  </si>
  <si>
    <t>Closing blace</t>
  </si>
  <si>
    <t>charges</t>
  </si>
  <si>
    <t xml:space="preserve">part-payments </t>
  </si>
  <si>
    <t>To pay while closing</t>
  </si>
  <si>
    <t>before any part payment</t>
  </si>
  <si>
    <t>charges - 1% +GST</t>
  </si>
  <si>
    <t>3% + GST</t>
  </si>
  <si>
    <t>A/C no.</t>
  </si>
  <si>
    <t>outstanding</t>
  </si>
  <si>
    <t>for closure</t>
  </si>
  <si>
    <t>sbi.02188@sbi.co.in</t>
  </si>
  <si>
    <t>Weiver</t>
  </si>
  <si>
    <t>Total</t>
  </si>
  <si>
    <t>close charge</t>
  </si>
  <si>
    <t>EMI till July</t>
  </si>
  <si>
    <t>part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</si>
</sst>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/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bi.02188@sbi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T54"/>
  <sheetViews>
    <sheetView tabSelected="1" topLeftCell="F25" workbookViewId="0">
      <selection activeCell="L49" sqref="L49"/>
    </sheetView>
  </sheetViews>
  <sheetFormatPr defaultRowHeight="15" x14ac:dyDescent="0.25"/>
  <cols>
    <col min="5" max="5" width="18.7109375" bestFit="1" customWidth="1"/>
    <col min="6" max="6" width="17" customWidth="1"/>
    <col min="7" max="7" width="11.42578125" customWidth="1"/>
    <col min="8" max="8" width="11.140625" customWidth="1"/>
    <col min="9" max="9" width="11.85546875" bestFit="1" customWidth="1"/>
    <col min="10" max="10" width="12.5703125" bestFit="1" customWidth="1"/>
    <col min="11" max="11" width="19" bestFit="1" customWidth="1"/>
    <col min="12" max="12" width="17.140625" customWidth="1"/>
    <col min="13" max="13" width="16.7109375" bestFit="1" customWidth="1"/>
    <col min="14" max="14" width="10.42578125" customWidth="1"/>
    <col min="16" max="16" width="23.28515625" bestFit="1" customWidth="1"/>
    <col min="18" max="18" width="13.42578125" bestFit="1" customWidth="1"/>
  </cols>
  <sheetData>
    <row r="4" spans="9:20" x14ac:dyDescent="0.25">
      <c r="Q4">
        <v>400000</v>
      </c>
      <c r="R4" s="3">
        <f>Q4*0.0318</f>
        <v>12720</v>
      </c>
      <c r="T4">
        <f>Q4*0.03</f>
        <v>12000</v>
      </c>
    </row>
    <row r="5" spans="9:20" x14ac:dyDescent="0.25">
      <c r="T5">
        <f>T4*0.18</f>
        <v>2160</v>
      </c>
    </row>
    <row r="6" spans="9:20" x14ac:dyDescent="0.25">
      <c r="R6" t="s">
        <v>8</v>
      </c>
    </row>
    <row r="7" spans="9:20" x14ac:dyDescent="0.25">
      <c r="P7" t="s">
        <v>6</v>
      </c>
      <c r="Q7">
        <v>359544</v>
      </c>
      <c r="R7" s="3">
        <f>Q7*0.0318</f>
        <v>11433.4992</v>
      </c>
      <c r="T7" s="3">
        <f>T4+T5</f>
        <v>14160</v>
      </c>
    </row>
    <row r="10" spans="9:20" x14ac:dyDescent="0.25">
      <c r="I10" t="s">
        <v>9</v>
      </c>
      <c r="J10">
        <v>39151831230</v>
      </c>
      <c r="P10" s="1">
        <v>43991</v>
      </c>
      <c r="Q10">
        <v>259544</v>
      </c>
      <c r="R10" t="s">
        <v>0</v>
      </c>
    </row>
    <row r="11" spans="9:20" x14ac:dyDescent="0.25">
      <c r="P11" s="1">
        <v>43993</v>
      </c>
      <c r="Q11">
        <v>100000</v>
      </c>
      <c r="R11" t="s">
        <v>1</v>
      </c>
    </row>
    <row r="12" spans="9:20" x14ac:dyDescent="0.25">
      <c r="P12" s="1">
        <v>44006</v>
      </c>
      <c r="Q12">
        <v>100000</v>
      </c>
      <c r="R12" t="s">
        <v>1</v>
      </c>
    </row>
    <row r="13" spans="9:20" x14ac:dyDescent="0.25">
      <c r="L13" t="s">
        <v>4</v>
      </c>
      <c r="M13" t="s">
        <v>7</v>
      </c>
      <c r="N13" t="s">
        <v>8</v>
      </c>
    </row>
    <row r="14" spans="9:20" x14ac:dyDescent="0.25">
      <c r="K14" s="1">
        <v>43980</v>
      </c>
      <c r="L14">
        <v>101000</v>
      </c>
      <c r="M14">
        <f>L14*0.0118</f>
        <v>1191.8</v>
      </c>
      <c r="N14">
        <f>L14*0.0318</f>
        <v>3211.8</v>
      </c>
      <c r="Q14">
        <f>Q10-(Q11+Q12)</f>
        <v>59544</v>
      </c>
    </row>
    <row r="15" spans="9:20" x14ac:dyDescent="0.25">
      <c r="K15" s="1">
        <v>43993</v>
      </c>
      <c r="L15">
        <v>100000</v>
      </c>
      <c r="M15">
        <f t="shared" ref="M15:M16" si="0">L15*0.0118</f>
        <v>1180</v>
      </c>
      <c r="N15">
        <f t="shared" ref="N15:N16" si="1">L15*0.0318</f>
        <v>3180</v>
      </c>
      <c r="P15" s="1">
        <v>44017</v>
      </c>
      <c r="Q15">
        <v>12599</v>
      </c>
    </row>
    <row r="16" spans="9:20" x14ac:dyDescent="0.25">
      <c r="K16" s="1">
        <v>44006</v>
      </c>
      <c r="L16">
        <v>100000</v>
      </c>
      <c r="M16">
        <f t="shared" si="0"/>
        <v>1180</v>
      </c>
      <c r="N16">
        <f t="shared" si="1"/>
        <v>3180</v>
      </c>
    </row>
    <row r="17" spans="5:19" x14ac:dyDescent="0.25">
      <c r="Q17">
        <f>Q14-Q15</f>
        <v>46945</v>
      </c>
    </row>
    <row r="18" spans="5:19" x14ac:dyDescent="0.25">
      <c r="M18">
        <f>M14+M15+M16</f>
        <v>3551.8</v>
      </c>
      <c r="N18">
        <f>N14+N15+N16</f>
        <v>9571.7999999999993</v>
      </c>
    </row>
    <row r="20" spans="5:19" x14ac:dyDescent="0.25">
      <c r="L20" t="s">
        <v>2</v>
      </c>
      <c r="M20" t="s">
        <v>3</v>
      </c>
    </row>
    <row r="21" spans="5:19" x14ac:dyDescent="0.25">
      <c r="K21" s="1">
        <v>44006</v>
      </c>
      <c r="L21">
        <v>59544</v>
      </c>
      <c r="M21">
        <f>L21*0.0318</f>
        <v>1893.4992000000002</v>
      </c>
    </row>
    <row r="24" spans="5:19" x14ac:dyDescent="0.25">
      <c r="M24">
        <f>M18+M21</f>
        <v>5445.2992000000004</v>
      </c>
    </row>
    <row r="26" spans="5:19" x14ac:dyDescent="0.25">
      <c r="K26" t="s">
        <v>5</v>
      </c>
      <c r="L26">
        <f>L21</f>
        <v>59544</v>
      </c>
      <c r="M26">
        <f>M24</f>
        <v>5445.2992000000004</v>
      </c>
      <c r="N26" s="2">
        <f>L26+M26</f>
        <v>64989.299200000001</v>
      </c>
    </row>
    <row r="27" spans="5:19" x14ac:dyDescent="0.25">
      <c r="E27" s="4" t="s">
        <v>12</v>
      </c>
    </row>
    <row r="30" spans="5:19" x14ac:dyDescent="0.25">
      <c r="P30" t="s">
        <v>11</v>
      </c>
      <c r="Q30">
        <v>62800</v>
      </c>
    </row>
    <row r="31" spans="5:19" x14ac:dyDescent="0.25">
      <c r="P31" t="s">
        <v>10</v>
      </c>
      <c r="Q31">
        <v>48130</v>
      </c>
      <c r="R31">
        <v>114</v>
      </c>
      <c r="S31">
        <f>Q31+R31</f>
        <v>48244</v>
      </c>
    </row>
    <row r="32" spans="5:19" x14ac:dyDescent="0.25">
      <c r="S32">
        <v>14524</v>
      </c>
    </row>
    <row r="33" spans="8:19" x14ac:dyDescent="0.25">
      <c r="P33" t="s">
        <v>3</v>
      </c>
      <c r="Q33">
        <f>Q30-Q31</f>
        <v>14670</v>
      </c>
      <c r="S33" s="6">
        <f>S31+S32</f>
        <v>62768</v>
      </c>
    </row>
    <row r="35" spans="8:19" x14ac:dyDescent="0.25">
      <c r="Q35">
        <v>1888</v>
      </c>
      <c r="S35">
        <v>1888</v>
      </c>
    </row>
    <row r="37" spans="8:19" x14ac:dyDescent="0.25">
      <c r="Q37">
        <f>Q33-Q35</f>
        <v>12782</v>
      </c>
      <c r="S37" s="6">
        <f>S33-S35</f>
        <v>60880</v>
      </c>
    </row>
    <row r="40" spans="8:19" x14ac:dyDescent="0.25">
      <c r="R40" t="s">
        <v>13</v>
      </c>
    </row>
    <row r="43" spans="8:19" x14ac:dyDescent="0.25">
      <c r="H43" s="7">
        <v>5</v>
      </c>
      <c r="I43" s="7">
        <v>12599</v>
      </c>
      <c r="J43" s="7">
        <f>H43*I43</f>
        <v>62995</v>
      </c>
      <c r="K43" t="s">
        <v>16</v>
      </c>
    </row>
    <row r="44" spans="8:19" x14ac:dyDescent="0.25">
      <c r="H44" s="7"/>
      <c r="I44" s="7"/>
      <c r="J44" s="7">
        <v>101000</v>
      </c>
      <c r="K44" t="s">
        <v>17</v>
      </c>
    </row>
    <row r="45" spans="8:19" x14ac:dyDescent="0.25">
      <c r="H45" s="7"/>
      <c r="I45" s="7"/>
      <c r="J45" s="7">
        <v>100000</v>
      </c>
      <c r="K45" t="s">
        <v>17</v>
      </c>
    </row>
    <row r="46" spans="8:19" x14ac:dyDescent="0.25">
      <c r="H46" s="7"/>
      <c r="I46" s="7"/>
      <c r="J46" s="7">
        <v>100000</v>
      </c>
      <c r="K46" t="s">
        <v>17</v>
      </c>
    </row>
    <row r="47" spans="8:19" x14ac:dyDescent="0.25">
      <c r="H47" s="7"/>
      <c r="I47" s="7"/>
      <c r="J47" s="7">
        <v>46241</v>
      </c>
      <c r="K47" t="s">
        <v>17</v>
      </c>
    </row>
    <row r="48" spans="8:19" x14ac:dyDescent="0.25">
      <c r="H48" s="7"/>
      <c r="I48" s="7"/>
      <c r="J48" s="7"/>
    </row>
    <row r="49" spans="8:12" x14ac:dyDescent="0.25">
      <c r="H49" s="7"/>
      <c r="I49" s="9" t="s">
        <v>14</v>
      </c>
      <c r="J49" s="9">
        <f>J43+J44+J45+J46+J47</f>
        <v>410236</v>
      </c>
    </row>
    <row r="50" spans="8:12" x14ac:dyDescent="0.25">
      <c r="H50" s="7"/>
      <c r="I50" s="7" t="s">
        <v>15</v>
      </c>
      <c r="J50" s="7">
        <v>14160</v>
      </c>
    </row>
    <row r="51" spans="8:12" x14ac:dyDescent="0.25">
      <c r="H51" s="7"/>
      <c r="I51" s="7"/>
      <c r="J51" s="7"/>
    </row>
    <row r="52" spans="8:12" x14ac:dyDescent="0.25">
      <c r="H52" s="7"/>
      <c r="I52" s="7"/>
      <c r="J52" s="8">
        <f>J49+J50</f>
        <v>424396</v>
      </c>
    </row>
    <row r="54" spans="8:12" x14ac:dyDescent="0.25">
      <c r="H54">
        <v>36</v>
      </c>
      <c r="I54">
        <v>12599</v>
      </c>
      <c r="J54">
        <f>H54*I54</f>
        <v>453564</v>
      </c>
      <c r="L54">
        <f>J54-J52</f>
        <v>29168</v>
      </c>
    </row>
  </sheetData>
  <hyperlinks>
    <hyperlink ref="E2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16"/>
  <sheetViews>
    <sheetView workbookViewId="0">
      <selection activeCell="F27" sqref="F27"/>
    </sheetView>
  </sheetViews>
  <sheetFormatPr defaultRowHeight="15" x14ac:dyDescent="0.25"/>
  <cols>
    <col min="6" max="6" width="10.42578125" bestFit="1" customWidth="1"/>
  </cols>
  <sheetData>
    <row r="4" spans="6:11" x14ac:dyDescent="0.25">
      <c r="F4" s="5">
        <v>226608</v>
      </c>
      <c r="G4">
        <f>F4/12</f>
        <v>18884</v>
      </c>
    </row>
    <row r="5" spans="6:11" x14ac:dyDescent="0.25">
      <c r="F5" s="5">
        <v>135965</v>
      </c>
      <c r="G5">
        <f t="shared" ref="G5:G9" si="0">F5/12</f>
        <v>11330.416666666666</v>
      </c>
    </row>
    <row r="6" spans="6:11" x14ac:dyDescent="0.25">
      <c r="F6" s="5">
        <v>27193</v>
      </c>
      <c r="G6">
        <f t="shared" si="0"/>
        <v>2266.0833333333335</v>
      </c>
    </row>
    <row r="7" spans="6:11" x14ac:dyDescent="0.25">
      <c r="F7" s="5">
        <v>226608</v>
      </c>
      <c r="G7">
        <f t="shared" si="0"/>
        <v>18884</v>
      </c>
    </row>
    <row r="8" spans="6:11" x14ac:dyDescent="0.25">
      <c r="F8" s="5">
        <v>10900</v>
      </c>
      <c r="G8">
        <f t="shared" si="0"/>
        <v>908.33333333333337</v>
      </c>
    </row>
    <row r="9" spans="6:11" x14ac:dyDescent="0.25">
      <c r="F9" s="5">
        <v>627273</v>
      </c>
      <c r="G9">
        <f t="shared" si="0"/>
        <v>52272.75</v>
      </c>
      <c r="I9">
        <f>G9*0.07</f>
        <v>3659.0925000000002</v>
      </c>
      <c r="K9">
        <f>G9-G6-I9-G8</f>
        <v>45439.24083333333</v>
      </c>
    </row>
    <row r="10" spans="6:11" x14ac:dyDescent="0.25">
      <c r="F10" s="5">
        <v>62727</v>
      </c>
    </row>
    <row r="11" spans="6:11" x14ac:dyDescent="0.25">
      <c r="F11" s="5">
        <v>690000</v>
      </c>
    </row>
    <row r="14" spans="6:11" x14ac:dyDescent="0.25">
      <c r="F14" s="5">
        <v>434000</v>
      </c>
    </row>
    <row r="16" spans="6:11" x14ac:dyDescent="0.25">
      <c r="F16" s="5">
        <f>F11-F14</f>
        <v>256000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Sambandan, Naveen Kumar (Cognizant)</dc:creator>
  <cp:lastModifiedBy>Sambandan, Naveen Kumar (Cognizant)</cp:lastModifiedBy>
  <dcterms:created xsi:type="dcterms:W3CDTF">2020-06-24T05:05:34Z</dcterms:created>
  <dcterms:modified xsi:type="dcterms:W3CDTF">2020-07-31T05:02:18Z</dcterms:modified>
</cp:coreProperties>
</file>