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26"/>
  <workbookPr/>
  <mc:AlternateContent xmlns:mc="http://schemas.openxmlformats.org/markup-compatibility/2006">
    <mc:Choice Requires="x15">
      <x15ac:absPath xmlns:x15ac="http://schemas.microsoft.com/office/spreadsheetml/2010/11/ac" url="C:\Users\mariecce\AppData\Local\Microsoft\Windows\INetCache\Content.Outlook\EVPTROA3\"/>
    </mc:Choice>
  </mc:AlternateContent>
  <xr:revisionPtr revIDLastSave="0" documentId="13_ncr:1_{CE871288-44B6-4345-BA37-571391000355}" xr6:coauthVersionLast="47" xr6:coauthVersionMax="47" xr10:uidLastSave="{00000000-0000-0000-0000-000000000000}"/>
  <bookViews>
    <workbookView xWindow="-110" yWindow="-110" windowWidth="19420" windowHeight="11760" xr2:uid="{00000000-000D-0000-FFFF-FFFF00000000}"/>
  </bookViews>
  <sheets>
    <sheet name="Plantilla" sheetId="1" r:id="rId1"/>
    <sheet name="DICCIONARIO DATOS" sheetId="2" r:id="rId2"/>
  </sheets>
  <definedNames>
    <definedName name="_xlnm._FilterDatabase" localSheetId="0" hidden="1">Plantilla!$A$3:$X$123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5" i="1" l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4" i="1"/>
  <c r="W5" i="1" l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4" i="1"/>
  <c r="K11" i="1" l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8" i="1"/>
  <c r="K9" i="1"/>
  <c r="K10" i="1"/>
  <c r="K5" i="1"/>
  <c r="K6" i="1"/>
  <c r="K7" i="1"/>
  <c r="K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I18" i="1" s="1"/>
  <c r="E19" i="1"/>
  <c r="E20" i="1"/>
  <c r="I20" i="1" s="1"/>
  <c r="E21" i="1"/>
  <c r="E22" i="1"/>
  <c r="E23" i="1"/>
  <c r="I23" i="1" s="1"/>
  <c r="E24" i="1"/>
  <c r="I24" i="1" s="1"/>
  <c r="E25" i="1"/>
  <c r="E26" i="1"/>
  <c r="E27" i="1"/>
  <c r="E28" i="1"/>
  <c r="E29" i="1"/>
  <c r="E30" i="1"/>
  <c r="I30" i="1" s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I47" i="1" s="1"/>
  <c r="E48" i="1"/>
  <c r="I48" i="1" s="1"/>
  <c r="E49" i="1"/>
  <c r="E50" i="1"/>
  <c r="E51" i="1"/>
  <c r="E52" i="1"/>
  <c r="E53" i="1"/>
  <c r="I53" i="1" s="1"/>
  <c r="E54" i="1"/>
  <c r="I54" i="1" s="1"/>
  <c r="E55" i="1"/>
  <c r="E56" i="1"/>
  <c r="E57" i="1"/>
  <c r="E58" i="1"/>
  <c r="E59" i="1"/>
  <c r="I59" i="1" s="1"/>
  <c r="E60" i="1"/>
  <c r="E61" i="1"/>
  <c r="E62" i="1"/>
  <c r="E63" i="1"/>
  <c r="E64" i="1"/>
  <c r="E65" i="1"/>
  <c r="E66" i="1"/>
  <c r="I66" i="1" s="1"/>
  <c r="E67" i="1"/>
  <c r="E68" i="1"/>
  <c r="E69" i="1"/>
  <c r="E70" i="1"/>
  <c r="E71" i="1"/>
  <c r="I71" i="1" s="1"/>
  <c r="E72" i="1"/>
  <c r="I72" i="1" s="1"/>
  <c r="E73" i="1"/>
  <c r="E74" i="1"/>
  <c r="E75" i="1"/>
  <c r="E76" i="1"/>
  <c r="E77" i="1"/>
  <c r="E78" i="1"/>
  <c r="E79" i="1"/>
  <c r="E80" i="1"/>
  <c r="E81" i="1"/>
  <c r="E82" i="1"/>
  <c r="E83" i="1"/>
  <c r="I83" i="1" s="1"/>
  <c r="E84" i="1"/>
  <c r="I84" i="1" s="1"/>
  <c r="E85" i="1"/>
  <c r="E86" i="1"/>
  <c r="E87" i="1"/>
  <c r="E88" i="1"/>
  <c r="E89" i="1"/>
  <c r="I89" i="1" s="1"/>
  <c r="E90" i="1"/>
  <c r="I90" i="1" s="1"/>
  <c r="E91" i="1"/>
  <c r="E92" i="1"/>
  <c r="E93" i="1"/>
  <c r="E94" i="1"/>
  <c r="E95" i="1"/>
  <c r="I95" i="1" s="1"/>
  <c r="E96" i="1"/>
  <c r="E97" i="1"/>
  <c r="E98" i="1"/>
  <c r="E99" i="1"/>
  <c r="E100" i="1"/>
  <c r="E101" i="1"/>
  <c r="E102" i="1"/>
  <c r="I102" i="1" s="1"/>
  <c r="E103" i="1"/>
  <c r="E104" i="1"/>
  <c r="I104" i="1" s="1"/>
  <c r="E105" i="1"/>
  <c r="E106" i="1"/>
  <c r="E107" i="1"/>
  <c r="I107" i="1" s="1"/>
  <c r="E108" i="1"/>
  <c r="I108" i="1" s="1"/>
  <c r="E109" i="1"/>
  <c r="E110" i="1"/>
  <c r="E111" i="1"/>
  <c r="E112" i="1"/>
  <c r="E113" i="1"/>
  <c r="E114" i="1"/>
  <c r="E115" i="1"/>
  <c r="E116" i="1"/>
  <c r="E117" i="1"/>
  <c r="E118" i="1"/>
  <c r="E119" i="1"/>
  <c r="I119" i="1" s="1"/>
  <c r="E120" i="1"/>
  <c r="E121" i="1"/>
  <c r="E122" i="1"/>
  <c r="E123" i="1"/>
  <c r="E4" i="1"/>
  <c r="B27" i="1"/>
  <c r="B39" i="1" s="1"/>
  <c r="B51" i="1" s="1"/>
  <c r="B63" i="1" s="1"/>
  <c r="B75" i="1" s="1"/>
  <c r="B87" i="1" s="1"/>
  <c r="B99" i="1" s="1"/>
  <c r="B111" i="1" s="1"/>
  <c r="B123" i="1" s="1"/>
  <c r="A27" i="1"/>
  <c r="A39" i="1" s="1"/>
  <c r="A51" i="1" s="1"/>
  <c r="A63" i="1" s="1"/>
  <c r="A75" i="1" s="1"/>
  <c r="A87" i="1" s="1"/>
  <c r="A99" i="1" s="1"/>
  <c r="A111" i="1" s="1"/>
  <c r="A123" i="1" s="1"/>
  <c r="B26" i="1"/>
  <c r="B38" i="1" s="1"/>
  <c r="B50" i="1" s="1"/>
  <c r="B62" i="1" s="1"/>
  <c r="B74" i="1" s="1"/>
  <c r="B86" i="1" s="1"/>
  <c r="B98" i="1" s="1"/>
  <c r="B110" i="1" s="1"/>
  <c r="B122" i="1" s="1"/>
  <c r="A26" i="1"/>
  <c r="A38" i="1" s="1"/>
  <c r="A50" i="1" s="1"/>
  <c r="A62" i="1" s="1"/>
  <c r="A74" i="1" s="1"/>
  <c r="A86" i="1" s="1"/>
  <c r="A98" i="1" s="1"/>
  <c r="A110" i="1" s="1"/>
  <c r="A122" i="1" s="1"/>
  <c r="B25" i="1"/>
  <c r="B37" i="1" s="1"/>
  <c r="B49" i="1" s="1"/>
  <c r="B61" i="1" s="1"/>
  <c r="B73" i="1" s="1"/>
  <c r="B85" i="1" s="1"/>
  <c r="B97" i="1" s="1"/>
  <c r="B109" i="1" s="1"/>
  <c r="B121" i="1" s="1"/>
  <c r="A25" i="1"/>
  <c r="A37" i="1" s="1"/>
  <c r="A49" i="1" s="1"/>
  <c r="A61" i="1" s="1"/>
  <c r="A73" i="1" s="1"/>
  <c r="A85" i="1" s="1"/>
  <c r="A97" i="1" s="1"/>
  <c r="A109" i="1" s="1"/>
  <c r="A121" i="1" s="1"/>
  <c r="B24" i="1"/>
  <c r="B36" i="1" s="1"/>
  <c r="B48" i="1" s="1"/>
  <c r="B60" i="1" s="1"/>
  <c r="B72" i="1" s="1"/>
  <c r="B84" i="1" s="1"/>
  <c r="B96" i="1" s="1"/>
  <c r="B108" i="1" s="1"/>
  <c r="B120" i="1" s="1"/>
  <c r="A24" i="1"/>
  <c r="A36" i="1" s="1"/>
  <c r="A48" i="1" s="1"/>
  <c r="A60" i="1" s="1"/>
  <c r="A72" i="1" s="1"/>
  <c r="A84" i="1" s="1"/>
  <c r="A96" i="1" s="1"/>
  <c r="A108" i="1" s="1"/>
  <c r="A120" i="1" s="1"/>
  <c r="B23" i="1"/>
  <c r="B35" i="1" s="1"/>
  <c r="B47" i="1" s="1"/>
  <c r="B59" i="1" s="1"/>
  <c r="B71" i="1" s="1"/>
  <c r="B83" i="1" s="1"/>
  <c r="B95" i="1" s="1"/>
  <c r="B107" i="1" s="1"/>
  <c r="B119" i="1" s="1"/>
  <c r="A23" i="1"/>
  <c r="A35" i="1" s="1"/>
  <c r="A47" i="1" s="1"/>
  <c r="A59" i="1" s="1"/>
  <c r="A71" i="1" s="1"/>
  <c r="A83" i="1" s="1"/>
  <c r="A95" i="1" s="1"/>
  <c r="A107" i="1" s="1"/>
  <c r="A119" i="1" s="1"/>
  <c r="B22" i="1"/>
  <c r="B34" i="1" s="1"/>
  <c r="B46" i="1" s="1"/>
  <c r="B58" i="1" s="1"/>
  <c r="B70" i="1" s="1"/>
  <c r="B82" i="1" s="1"/>
  <c r="B94" i="1" s="1"/>
  <c r="B106" i="1" s="1"/>
  <c r="B118" i="1" s="1"/>
  <c r="A22" i="1"/>
  <c r="A34" i="1" s="1"/>
  <c r="A46" i="1" s="1"/>
  <c r="A58" i="1" s="1"/>
  <c r="A70" i="1" s="1"/>
  <c r="A82" i="1" s="1"/>
  <c r="A94" i="1" s="1"/>
  <c r="A106" i="1" s="1"/>
  <c r="A118" i="1" s="1"/>
  <c r="B21" i="1"/>
  <c r="B33" i="1" s="1"/>
  <c r="B45" i="1" s="1"/>
  <c r="B57" i="1" s="1"/>
  <c r="B69" i="1" s="1"/>
  <c r="B81" i="1" s="1"/>
  <c r="B93" i="1" s="1"/>
  <c r="B105" i="1" s="1"/>
  <c r="B117" i="1" s="1"/>
  <c r="A21" i="1"/>
  <c r="A33" i="1" s="1"/>
  <c r="A45" i="1" s="1"/>
  <c r="A57" i="1" s="1"/>
  <c r="A69" i="1" s="1"/>
  <c r="A81" i="1" s="1"/>
  <c r="A93" i="1" s="1"/>
  <c r="A105" i="1" s="1"/>
  <c r="A117" i="1" s="1"/>
  <c r="B20" i="1"/>
  <c r="B32" i="1" s="1"/>
  <c r="B44" i="1" s="1"/>
  <c r="B56" i="1" s="1"/>
  <c r="B68" i="1" s="1"/>
  <c r="B80" i="1" s="1"/>
  <c r="B92" i="1" s="1"/>
  <c r="B104" i="1" s="1"/>
  <c r="B116" i="1" s="1"/>
  <c r="A20" i="1"/>
  <c r="A32" i="1" s="1"/>
  <c r="A44" i="1" s="1"/>
  <c r="A56" i="1" s="1"/>
  <c r="A68" i="1" s="1"/>
  <c r="A80" i="1" s="1"/>
  <c r="A92" i="1" s="1"/>
  <c r="A104" i="1" s="1"/>
  <c r="A116" i="1" s="1"/>
  <c r="B19" i="1"/>
  <c r="B31" i="1" s="1"/>
  <c r="B43" i="1" s="1"/>
  <c r="B55" i="1" s="1"/>
  <c r="B67" i="1" s="1"/>
  <c r="B79" i="1" s="1"/>
  <c r="B91" i="1" s="1"/>
  <c r="B103" i="1" s="1"/>
  <c r="B115" i="1" s="1"/>
  <c r="A19" i="1"/>
  <c r="A31" i="1" s="1"/>
  <c r="A43" i="1" s="1"/>
  <c r="A55" i="1" s="1"/>
  <c r="A67" i="1" s="1"/>
  <c r="A79" i="1" s="1"/>
  <c r="A91" i="1" s="1"/>
  <c r="A103" i="1" s="1"/>
  <c r="A115" i="1" s="1"/>
  <c r="B18" i="1"/>
  <c r="B30" i="1" s="1"/>
  <c r="B42" i="1" s="1"/>
  <c r="B54" i="1" s="1"/>
  <c r="B66" i="1" s="1"/>
  <c r="B78" i="1" s="1"/>
  <c r="B90" i="1" s="1"/>
  <c r="B102" i="1" s="1"/>
  <c r="B114" i="1" s="1"/>
  <c r="A18" i="1"/>
  <c r="A30" i="1" s="1"/>
  <c r="A42" i="1" s="1"/>
  <c r="A54" i="1" s="1"/>
  <c r="A66" i="1" s="1"/>
  <c r="A78" i="1" s="1"/>
  <c r="A90" i="1" s="1"/>
  <c r="A102" i="1" s="1"/>
  <c r="A114" i="1" s="1"/>
  <c r="B17" i="1"/>
  <c r="B29" i="1" s="1"/>
  <c r="B41" i="1" s="1"/>
  <c r="B53" i="1" s="1"/>
  <c r="B65" i="1" s="1"/>
  <c r="B77" i="1" s="1"/>
  <c r="B89" i="1" s="1"/>
  <c r="B101" i="1" s="1"/>
  <c r="B113" i="1" s="1"/>
  <c r="A17" i="1"/>
  <c r="A29" i="1" s="1"/>
  <c r="A41" i="1" s="1"/>
  <c r="A53" i="1" s="1"/>
  <c r="A65" i="1" s="1"/>
  <c r="A77" i="1" s="1"/>
  <c r="A89" i="1" s="1"/>
  <c r="A101" i="1" s="1"/>
  <c r="A113" i="1" s="1"/>
  <c r="B16" i="1"/>
  <c r="B28" i="1" s="1"/>
  <c r="B40" i="1" s="1"/>
  <c r="B52" i="1" s="1"/>
  <c r="B64" i="1" s="1"/>
  <c r="B76" i="1" s="1"/>
  <c r="B88" i="1" s="1"/>
  <c r="B100" i="1" s="1"/>
  <c r="B112" i="1" s="1"/>
  <c r="A16" i="1"/>
  <c r="A28" i="1" s="1"/>
  <c r="A40" i="1" s="1"/>
  <c r="A52" i="1" s="1"/>
  <c r="A64" i="1" s="1"/>
  <c r="A76" i="1" s="1"/>
  <c r="A88" i="1" s="1"/>
  <c r="A100" i="1" s="1"/>
  <c r="A112" i="1" s="1"/>
  <c r="I4" i="1"/>
  <c r="I6" i="1"/>
  <c r="I7" i="1"/>
  <c r="I62" i="1" l="1"/>
  <c r="I35" i="1"/>
  <c r="I122" i="1"/>
  <c r="I11" i="1"/>
  <c r="I50" i="1"/>
  <c r="I17" i="1"/>
  <c r="I100" i="1"/>
  <c r="I28" i="1"/>
  <c r="I99" i="1"/>
  <c r="I27" i="1"/>
  <c r="I85" i="1"/>
  <c r="I37" i="1"/>
  <c r="I49" i="1"/>
  <c r="I25" i="1"/>
  <c r="I74" i="1"/>
  <c r="I117" i="1"/>
  <c r="I93" i="1"/>
  <c r="I81" i="1"/>
  <c r="I57" i="1"/>
  <c r="I45" i="1"/>
  <c r="I21" i="1"/>
  <c r="I9" i="1"/>
  <c r="I103" i="1"/>
  <c r="I91" i="1"/>
  <c r="I67" i="1"/>
  <c r="I55" i="1"/>
  <c r="I31" i="1"/>
  <c r="I19" i="1"/>
  <c r="I109" i="1"/>
  <c r="I97" i="1"/>
  <c r="I63" i="1"/>
  <c r="I110" i="1"/>
  <c r="I98" i="1"/>
  <c r="I86" i="1"/>
  <c r="I38" i="1"/>
  <c r="I26" i="1"/>
  <c r="I14" i="1"/>
  <c r="I121" i="1"/>
  <c r="I73" i="1"/>
  <c r="I61" i="1"/>
  <c r="I13" i="1"/>
  <c r="I120" i="1"/>
  <c r="I96" i="1"/>
  <c r="I60" i="1"/>
  <c r="I36" i="1"/>
  <c r="I12" i="1"/>
  <c r="I92" i="1"/>
  <c r="I68" i="1"/>
  <c r="I56" i="1"/>
  <c r="I32" i="1"/>
  <c r="I8" i="1"/>
  <c r="I105" i="1"/>
  <c r="I33" i="1"/>
  <c r="I116" i="1"/>
  <c r="I112" i="1"/>
  <c r="I88" i="1"/>
  <c r="I76" i="1"/>
  <c r="I64" i="1"/>
  <c r="I52" i="1"/>
  <c r="I40" i="1"/>
  <c r="I16" i="1"/>
  <c r="I80" i="1"/>
  <c r="I123" i="1"/>
  <c r="I111" i="1"/>
  <c r="I87" i="1"/>
  <c r="I75" i="1"/>
  <c r="I51" i="1"/>
  <c r="I39" i="1"/>
  <c r="I15" i="1"/>
  <c r="I69" i="1"/>
  <c r="I44" i="1"/>
  <c r="I118" i="1"/>
  <c r="I106" i="1"/>
  <c r="I94" i="1"/>
  <c r="I82" i="1"/>
  <c r="I70" i="1"/>
  <c r="I58" i="1"/>
  <c r="I46" i="1"/>
  <c r="I34" i="1"/>
  <c r="I22" i="1"/>
  <c r="I10" i="1"/>
  <c r="I115" i="1"/>
  <c r="I79" i="1"/>
  <c r="I43" i="1"/>
  <c r="I114" i="1"/>
  <c r="I78" i="1"/>
  <c r="I42" i="1"/>
  <c r="I113" i="1"/>
  <c r="I101" i="1"/>
  <c r="I77" i="1"/>
  <c r="I65" i="1"/>
  <c r="I41" i="1"/>
  <c r="I29" i="1"/>
  <c r="I5" i="1"/>
</calcChain>
</file>

<file path=xl/sharedStrings.xml><?xml version="1.0" encoding="utf-8"?>
<sst xmlns="http://schemas.openxmlformats.org/spreadsheetml/2006/main" count="322" uniqueCount="69">
  <si>
    <t>NRO ANHO</t>
  </si>
  <si>
    <t>NRO MES</t>
  </si>
  <si>
    <t>Explicación ( en caso de superar 5%)</t>
  </si>
  <si>
    <t>Movimiento de la reserva  (liberación más constitución) (VLR_RESV) (Circular 035)</t>
  </si>
  <si>
    <t>Liberación de reserva de avisados y matemática y  constitución de reservas para siniestros avisados y matemática (valor mes-no acumulado)(Formato 290)</t>
  </si>
  <si>
    <t>Saldo de la Reserva (SLD_Resv) (Circular 035)</t>
  </si>
  <si>
    <t>Saldo de la Reserva (Total reserva) (Formato 394)</t>
  </si>
  <si>
    <t xml:space="preserve">Saldo de la Reserva de avisados según estados contables de la compañía. </t>
  </si>
  <si>
    <t xml:space="preserve">Saldo de la Reserva matematica según estados contables de la compañía. </t>
  </si>
  <si>
    <t>Diferencia Porcentual ( (Columna Saldo de la Reserva (SLD_Resv) (Circular 035)/Columna Saldo de la Reserva de avisados según estados contables de la compañía. )-1)</t>
  </si>
  <si>
    <t>Diferencia Porcentual ( (Columna Saldo de la Reserva (Total reserva) (Formato 394)/Saldo de la Reserva matematica según estados contables de la compañía. )-1)</t>
  </si>
  <si>
    <t>Sinistros Liquidados = pagados + mesadas</t>
  </si>
  <si>
    <r>
      <rPr>
        <b/>
        <sz val="11"/>
        <color theme="1"/>
        <rFont val="Calibri"/>
        <family val="2"/>
      </rPr>
      <t>Siniestros Liquidados</t>
    </r>
    <r>
      <rPr>
        <sz val="11"/>
        <color theme="1"/>
        <rFont val="Calibri"/>
        <family val="2"/>
        <scheme val="minor"/>
      </rPr>
      <t xml:space="preserve"> (valor del mes, no acumulado) (</t>
    </r>
    <r>
      <rPr>
        <b/>
        <sz val="11"/>
        <color theme="1"/>
        <rFont val="Calibri"/>
        <family val="2"/>
        <scheme val="minor"/>
      </rPr>
      <t>Formato 290</t>
    </r>
    <r>
      <rPr>
        <sz val="11"/>
        <color theme="1"/>
        <rFont val="Calibri"/>
        <family val="2"/>
        <scheme val="minor"/>
      </rPr>
      <t>) (suma de siniestros pagados mas lo correspondiente a mesadas)</t>
    </r>
  </si>
  <si>
    <t>AÑO</t>
  </si>
  <si>
    <t>MES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</si>
  <si>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</si>
  <si>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</si>
  <si>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</si>
  <si>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</si>
  <si>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</si>
  <si>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</si>
  <si>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</si>
  <si>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</si>
  <si>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</si>
  <si>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</si>
  <si>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</si>
  <si>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</si>
  <si>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</si>
  <si>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</si>
  <si>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</si>
  <si>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</si>
  <si>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</si>
  <si>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</si>
  <si>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</si>
  <si>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</si>
  <si>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</si>
  <si>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</si>
  <si>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</si>
  <si>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</si>
  <si>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Columna</t>
  </si>
  <si>
    <t>Valor pagado (VLR_PAGO) (Circular 035)</t>
  </si>
  <si>
    <r>
      <t xml:space="preserve">Valor Mesadas (Tomar como fuente lo consignado en el </t>
    </r>
    <r>
      <rPr>
        <b/>
        <sz val="11"/>
        <color theme="1"/>
        <rFont val="Calibri"/>
        <family val="2"/>
      </rPr>
      <t>formato 394</t>
    </r>
    <r>
      <rPr>
        <sz val="11"/>
        <color theme="1"/>
        <rFont val="Calibri"/>
        <family val="2"/>
        <scheme val="minor"/>
      </rPr>
      <t>) (tener en cuenta el número de mesadas y las retroactivas)</t>
    </r>
  </si>
  <si>
    <t>Total Liquidado (Suma Valor pagado (VLR_PAGO) (Circular 035) + Valor mesadas (Tomar como fuente lo consignado en el formato 394))</t>
  </si>
  <si>
    <t>(C / F) -1</t>
  </si>
  <si>
    <t>"Pagados" Diferencia Porcentual ( (Columna Valor pagado (VLR_PAGO) (Circular 035)/Columna Siniestros pagados sin masadas  (valor contable que su compañia tenga))-1)</t>
  </si>
  <si>
    <r>
      <t xml:space="preserve">"Mesadas" Diferencia Porcentual ( (Columna Valor mesadas (Tomar como fuente lo consignado en el </t>
    </r>
    <r>
      <rPr>
        <b/>
        <sz val="11"/>
        <color theme="1"/>
        <rFont val="Calibri"/>
        <family val="2"/>
      </rPr>
      <t>formato 394</t>
    </r>
    <r>
      <rPr>
        <sz val="11"/>
        <color theme="1"/>
        <rFont val="Calibri"/>
        <family val="2"/>
        <scheme val="minor"/>
      </rPr>
      <t>)/mesadas pensionales (valor contable que su compañia tenga))-1)</t>
    </r>
  </si>
  <si>
    <r>
      <rPr>
        <b/>
        <sz val="11"/>
        <color theme="1"/>
        <rFont val="Calibri"/>
        <family val="2"/>
      </rPr>
      <t>Siniestros Pagados</t>
    </r>
    <r>
      <rPr>
        <sz val="11"/>
        <color theme="1"/>
        <rFont val="Calibri"/>
        <family val="2"/>
        <scheme val="minor"/>
      </rPr>
      <t xml:space="preserve"> sin incluir mesadas (valor contable que su compañia tenga)</t>
    </r>
    <r>
      <rPr>
        <b/>
        <sz val="11"/>
        <color theme="1"/>
        <rFont val="Calibri"/>
        <family val="2"/>
        <scheme val="minor"/>
      </rPr>
      <t>(Formato 290)</t>
    </r>
  </si>
  <si>
    <r>
      <rPr>
        <b/>
        <sz val="11"/>
        <color theme="1"/>
        <rFont val="Calibri"/>
        <family val="2"/>
      </rPr>
      <t>mesadas pensionales</t>
    </r>
    <r>
      <rPr>
        <sz val="11"/>
        <color theme="1"/>
        <rFont val="Calibri"/>
        <family val="2"/>
        <scheme val="minor"/>
      </rPr>
      <t xml:space="preserve"> (valor contable que su compañia tenga) </t>
    </r>
    <r>
      <rPr>
        <b/>
        <sz val="11"/>
        <color theme="1"/>
        <rFont val="Calibri"/>
        <family val="2"/>
        <scheme val="minor"/>
      </rPr>
      <t>(Formato 290)</t>
    </r>
  </si>
  <si>
    <t>(D / G) -1</t>
  </si>
  <si>
    <t>(M / N) -1</t>
  </si>
  <si>
    <t>Diferencia Porcentual  ((M / N) -1)</t>
  </si>
  <si>
    <t>(Q / S) -1</t>
  </si>
  <si>
    <t>(R / T) -1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</si>
  <si>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</si>
  <si>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</si>
  <si>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</si>
  <si>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</si>
  <si>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</si>
  <si>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</si>
  <si>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</si>
  <si>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</si>
  <si>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</si>
  <si>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</si>
  <si>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</si>
  <si>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</si>
  <si>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El formato 290 es un reportable contable con provisones y liberaciones en el mes. El valor acumulado del año se ajuste con lo reportado en la circular 035</t>
  </si>
  <si>
    <t>El formato 290  registra los movimientos contables del mes, excluyendo el valor de pensiones suspendidas  en periodos anteriores y en el mes donde se ve la diferencia es por que se volvieron activar. Esto sucede  en las pensiones suspendidas por los certificados de supervivencia o por los de estudio cuando  el beneficiario tenga más de 18 años pero certifique que esta haciendo un estudio de educación superior.</t>
  </si>
  <si>
    <t>Formato 290 es informe contable incorpora la 13va o 14va mesada. En el formato 394  sólo se reporta el valor de la mesada y el retroactivo el cual sólo aplica para las mesadas pagas en el mes de reporte. Por lo tanto genera diferencias entre ambos. Columna D= Sumatoria campo "Número de Mesadas o Pagos Periódicos del formato 394; columna 28"). Columna G= sumatoria de los valores pagados en el reporte  formato 290.</t>
  </si>
  <si>
    <t>La columna "N" "Valor de las reservas totales " no es comparable con la circular 035.
En el formato 290 se reportan todos los movimientos de reservas donde se incluye la reserva IBNR, el 2% de las primas para la reserva de enfermedad laboral, la reserva matematica y el ajuste de la reserva matemática de años anteriores, entre otras.
En la circular 035 se reportan los movimientos de las reservas por accidnete de trabo o enfermedad laboral de las siguientes reservas: asistencial , incapacidad temporal , auxilio funerario, incapacidad permanente parcial y reservas de avisados de sobrevientes e inválidez.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</si>
</sst>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%"/>
  </numFmts>
  <fonts count="24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theme="4" tint="0.3999450666829432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dashed">
        <color theme="5" tint="-0.499984740745262"/>
      </left>
      <right style="dashed">
        <color theme="5" tint="-0.499984740745262"/>
      </right>
      <top style="dashed">
        <color theme="5" tint="-0.499984740745262"/>
      </top>
      <bottom style="dashed">
        <color theme="5" tint="-0.499984740745262"/>
      </bottom>
      <diagonal/>
    </border>
    <border>
      <left style="dashed">
        <color theme="5" tint="-0.499984740745262"/>
      </left>
      <right style="dashed">
        <color theme="5" tint="-0.499984740745262"/>
      </right>
      <top/>
      <bottom style="dashed">
        <color theme="5" tint="-0.499984740745262"/>
      </bottom>
      <diagonal/>
    </border>
    <border>
      <left style="thin">
        <color indexed="64"/>
      </left>
      <right style="dashed">
        <color theme="5" tint="-0.499984740745262"/>
      </right>
      <top style="thin">
        <color indexed="64"/>
      </top>
      <bottom style="dashed">
        <color theme="5" tint="-0.499984740745262"/>
      </bottom>
      <diagonal/>
    </border>
    <border>
      <left style="dashed">
        <color theme="5" tint="-0.499984740745262"/>
      </left>
      <right style="dashed">
        <color theme="5" tint="-0.499984740745262"/>
      </right>
      <top style="thin">
        <color indexed="64"/>
      </top>
      <bottom style="dashed">
        <color theme="5" tint="-0.499984740745262"/>
      </bottom>
      <diagonal/>
    </border>
    <border>
      <left style="dashed">
        <color theme="5" tint="-0.499984740745262"/>
      </left>
      <right style="thin">
        <color indexed="64"/>
      </right>
      <top style="thin">
        <color indexed="64"/>
      </top>
      <bottom style="dashed">
        <color theme="5" tint="-0.499984740745262"/>
      </bottom>
      <diagonal/>
    </border>
    <border>
      <left style="thin">
        <color indexed="64"/>
      </left>
      <right style="dashed">
        <color theme="5" tint="-0.499984740745262"/>
      </right>
      <top style="dashed">
        <color theme="5" tint="-0.499984740745262"/>
      </top>
      <bottom/>
      <diagonal/>
    </border>
    <border>
      <left style="dashed">
        <color theme="5" tint="-0.499984740745262"/>
      </left>
      <right style="dashed">
        <color theme="5" tint="-0.499984740745262"/>
      </right>
      <top style="dashed">
        <color theme="5" tint="-0.499984740745262"/>
      </top>
      <bottom/>
      <diagonal/>
    </border>
    <border>
      <left style="dashed">
        <color theme="5" tint="-0.499984740745262"/>
      </left>
      <right style="thin">
        <color indexed="64"/>
      </right>
      <top style="dashed">
        <color theme="5" tint="-0.499984740745262"/>
      </top>
      <bottom/>
      <diagonal/>
    </border>
    <border>
      <left style="thin">
        <color indexed="64"/>
      </left>
      <right style="dashed">
        <color theme="5" tint="-0.499984740745262"/>
      </right>
      <top style="thin">
        <color indexed="64"/>
      </top>
      <bottom style="thin">
        <color indexed="64"/>
      </bottom>
      <diagonal/>
    </border>
    <border>
      <left style="dashed">
        <color theme="5" tint="-0.499984740745262"/>
      </left>
      <right style="dashed">
        <color theme="5" tint="-0.499984740745262"/>
      </right>
      <top style="thin">
        <color indexed="64"/>
      </top>
      <bottom style="thin">
        <color indexed="64"/>
      </bottom>
      <diagonal/>
    </border>
    <border>
      <left style="dashed">
        <color theme="5" tint="-0.499984740745262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9" fontId="5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14" applyNumberFormat="0" applyFill="0" applyAlignment="0" applyProtection="0"/>
    <xf numFmtId="0" fontId="11" fillId="0" borderId="15" applyNumberFormat="0" applyFill="0" applyAlignment="0" applyProtection="0"/>
    <xf numFmtId="0" fontId="12" fillId="0" borderId="16" applyNumberFormat="0" applyFill="0" applyAlignment="0" applyProtection="0"/>
    <xf numFmtId="0" fontId="12" fillId="0" borderId="0" applyNumberFormat="0" applyFill="0" applyBorder="0" applyAlignment="0" applyProtection="0"/>
    <xf numFmtId="0" fontId="13" fillId="10" borderId="0" applyNumberFormat="0" applyBorder="0" applyAlignment="0" applyProtection="0"/>
    <xf numFmtId="0" fontId="14" fillId="11" borderId="0" applyNumberFormat="0" applyBorder="0" applyAlignment="0" applyProtection="0"/>
    <xf numFmtId="0" fontId="15" fillId="12" borderId="0" applyNumberFormat="0" applyBorder="0" applyAlignment="0" applyProtection="0"/>
    <xf numFmtId="0" fontId="16" fillId="13" borderId="17" applyNumberFormat="0" applyAlignment="0" applyProtection="0"/>
    <xf numFmtId="0" fontId="17" fillId="14" borderId="18" applyNumberFormat="0" applyAlignment="0" applyProtection="0"/>
    <xf numFmtId="0" fontId="18" fillId="14" borderId="17" applyNumberFormat="0" applyAlignment="0" applyProtection="0"/>
    <xf numFmtId="0" fontId="19" fillId="0" borderId="19" applyNumberFormat="0" applyFill="0" applyAlignment="0" applyProtection="0"/>
    <xf numFmtId="0" fontId="20" fillId="15" borderId="20" applyNumberFormat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6" fillId="0" borderId="22" applyNumberFormat="0" applyFill="0" applyAlignment="0" applyProtection="0"/>
    <xf numFmtId="0" fontId="2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23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2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2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23" fillId="33" borderId="0" applyNumberFormat="0" applyBorder="0" applyAlignment="0" applyProtection="0"/>
    <xf numFmtId="0" fontId="3" fillId="34" borderId="0" applyNumberFormat="0" applyBorder="0" applyAlignment="0" applyProtection="0"/>
    <xf numFmtId="0" fontId="3" fillId="35" borderId="0" applyNumberFormat="0" applyBorder="0" applyAlignment="0" applyProtection="0"/>
    <xf numFmtId="0" fontId="3" fillId="36" borderId="0" applyNumberFormat="0" applyBorder="0" applyAlignment="0" applyProtection="0"/>
    <xf numFmtId="0" fontId="23" fillId="37" borderId="0" applyNumberFormat="0" applyBorder="0" applyAlignment="0" applyProtection="0"/>
    <xf numFmtId="0" fontId="3" fillId="38" borderId="0" applyNumberFormat="0" applyBorder="0" applyAlignment="0" applyProtection="0"/>
    <xf numFmtId="0" fontId="3" fillId="39" borderId="0" applyNumberFormat="0" applyBorder="0" applyAlignment="0" applyProtection="0"/>
    <xf numFmtId="0" fontId="3" fillId="40" borderId="0" applyNumberFormat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16" borderId="21" applyNumberFormat="0" applyFont="0" applyAlignment="0" applyProtection="0"/>
  </cellStyleXfs>
  <cellXfs count="57">
    <xf numFmtId="0" fontId="0" fillId="0" borderId="0" xfId="0"/>
    <xf numFmtId="0" fontId="0" fillId="0" borderId="0" xfId="0" applyAlignment="1">
      <alignment horizontal="center"/>
    </xf>
    <xf numFmtId="0" fontId="4" fillId="7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left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left" vertical="center" wrapText="1"/>
    </xf>
    <xf numFmtId="0" fontId="4" fillId="4" borderId="1" xfId="0" applyFont="1" applyFill="1" applyBorder="1" applyAlignment="1">
      <alignment horizontal="left" vertical="center" wrapText="1"/>
    </xf>
    <xf numFmtId="0" fontId="4" fillId="5" borderId="1" xfId="0" applyFont="1" applyFill="1" applyBorder="1" applyAlignment="1">
      <alignment horizontal="left" vertical="center" wrapText="1"/>
    </xf>
    <xf numFmtId="0" fontId="4" fillId="6" borderId="1" xfId="0" applyFont="1" applyFill="1" applyBorder="1" applyAlignment="1">
      <alignment horizontal="left" vertical="center" wrapText="1"/>
    </xf>
    <xf numFmtId="0" fontId="4" fillId="8" borderId="1" xfId="0" applyFont="1" applyFill="1" applyBorder="1" applyAlignment="1">
      <alignment horizontal="left" vertical="center" wrapText="1"/>
    </xf>
    <xf numFmtId="0" fontId="4" fillId="9" borderId="1" xfId="0" applyFont="1" applyFill="1" applyBorder="1" applyAlignment="1">
      <alignment horizontal="left" vertical="center" wrapText="1"/>
    </xf>
    <xf numFmtId="0" fontId="4" fillId="0" borderId="3" xfId="0" applyFont="1" applyBorder="1" applyAlignment="1">
      <alignment horizontal="center" vertical="center"/>
    </xf>
    <xf numFmtId="49" fontId="4" fillId="0" borderId="3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vertical="center"/>
    </xf>
    <xf numFmtId="164" fontId="4" fillId="0" borderId="3" xfId="1" applyNumberFormat="1" applyFont="1" applyFill="1" applyBorder="1" applyAlignment="1">
      <alignment vertical="center"/>
    </xf>
    <xf numFmtId="0" fontId="4" fillId="0" borderId="0" xfId="0" applyFont="1" applyAlignment="1">
      <alignment vertical="center"/>
    </xf>
    <xf numFmtId="49" fontId="4" fillId="0" borderId="0" xfId="0" applyNumberFormat="1" applyFont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49" fontId="4" fillId="0" borderId="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vertical="center"/>
    </xf>
    <xf numFmtId="164" fontId="4" fillId="0" borderId="4" xfId="1" applyNumberFormat="1" applyFont="1" applyFill="1" applyBorder="1" applyAlignment="1">
      <alignment vertical="center"/>
    </xf>
    <xf numFmtId="0" fontId="4" fillId="7" borderId="5" xfId="0" applyFont="1" applyFill="1" applyBorder="1" applyAlignment="1">
      <alignment horizontal="center" vertical="center"/>
    </xf>
    <xf numFmtId="49" fontId="4" fillId="7" borderId="6" xfId="0" applyNumberFormat="1" applyFont="1" applyFill="1" applyBorder="1" applyAlignment="1">
      <alignment horizontal="center" vertical="center"/>
    </xf>
    <xf numFmtId="0" fontId="4" fillId="7" borderId="6" xfId="0" applyFont="1" applyFill="1" applyBorder="1" applyAlignment="1">
      <alignment horizontal="center" vertical="center"/>
    </xf>
    <xf numFmtId="0" fontId="4" fillId="7" borderId="7" xfId="0" applyFont="1" applyFill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49" fontId="4" fillId="0" borderId="9" xfId="0" applyNumberFormat="1" applyFont="1" applyBorder="1" applyAlignment="1">
      <alignment horizontal="center" vertical="center"/>
    </xf>
    <xf numFmtId="0" fontId="4" fillId="0" borderId="9" xfId="0" applyFont="1" applyBorder="1" applyAlignment="1">
      <alignment horizontal="left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left" vertical="center"/>
    </xf>
    <xf numFmtId="0" fontId="4" fillId="0" borderId="11" xfId="0" applyFont="1" applyBorder="1" applyAlignment="1">
      <alignment horizontal="center" vertical="center" wrapText="1"/>
    </xf>
    <xf numFmtId="49" fontId="4" fillId="0" borderId="12" xfId="0" applyNumberFormat="1" applyFont="1" applyBorder="1" applyAlignment="1">
      <alignment horizontal="center" vertical="center" wrapText="1"/>
    </xf>
    <xf numFmtId="0" fontId="4" fillId="8" borderId="12" xfId="0" applyFont="1" applyFill="1" applyBorder="1" applyAlignment="1">
      <alignment horizontal="left" vertical="center" wrapText="1"/>
    </xf>
    <xf numFmtId="0" fontId="4" fillId="2" borderId="12" xfId="0" applyFont="1" applyFill="1" applyBorder="1" applyAlignment="1">
      <alignment horizontal="left" vertical="center" wrapText="1"/>
    </xf>
    <xf numFmtId="0" fontId="4" fillId="9" borderId="12" xfId="0" applyFont="1" applyFill="1" applyBorder="1" applyAlignment="1">
      <alignment horizontal="left" vertical="center" wrapText="1"/>
    </xf>
    <xf numFmtId="0" fontId="4" fillId="3" borderId="12" xfId="0" applyFont="1" applyFill="1" applyBorder="1" applyAlignment="1">
      <alignment horizontal="left" vertical="center" wrapText="1"/>
    </xf>
    <xf numFmtId="0" fontId="4" fillId="4" borderId="12" xfId="0" applyFont="1" applyFill="1" applyBorder="1" applyAlignment="1">
      <alignment horizontal="left" vertical="center" wrapText="1"/>
    </xf>
    <xf numFmtId="0" fontId="4" fillId="5" borderId="12" xfId="0" applyFont="1" applyFill="1" applyBorder="1" applyAlignment="1">
      <alignment horizontal="left" vertical="center" wrapText="1"/>
    </xf>
    <xf numFmtId="0" fontId="4" fillId="6" borderId="12" xfId="0" applyFont="1" applyFill="1" applyBorder="1" applyAlignment="1">
      <alignment horizontal="left" vertical="center" wrapText="1"/>
    </xf>
    <xf numFmtId="0" fontId="4" fillId="4" borderId="13" xfId="0" applyFont="1" applyFill="1" applyBorder="1" applyAlignment="1">
      <alignment horizontal="left" vertical="center" wrapText="1"/>
    </xf>
    <xf numFmtId="3" fontId="4" fillId="0" borderId="4" xfId="0" applyNumberFormat="1" applyFont="1" applyBorder="1" applyAlignment="1">
      <alignment vertical="center"/>
    </xf>
    <xf numFmtId="3" fontId="4" fillId="0" borderId="3" xfId="0" applyNumberFormat="1" applyFont="1" applyBorder="1" applyAlignment="1">
      <alignment vertical="center"/>
    </xf>
    <xf numFmtId="0" fontId="4" fillId="4" borderId="12" xfId="0" applyFont="1" applyFill="1" applyBorder="1" applyAlignment="1">
      <alignment vertical="center" wrapText="1"/>
    </xf>
    <xf numFmtId="0" fontId="3" fillId="0" borderId="3" xfId="0" applyFont="1" applyBorder="1" applyAlignment="1">
      <alignment vertical="center"/>
    </xf>
    <xf numFmtId="3" fontId="3" fillId="0" borderId="0" xfId="42" applyNumberFormat="1"/>
    <xf numFmtId="3" fontId="3" fillId="0" borderId="4" xfId="42" applyNumberFormat="1" applyBorder="1" applyAlignment="1">
      <alignment vertical="center"/>
    </xf>
    <xf numFmtId="3" fontId="3" fillId="0" borderId="3" xfId="42" applyNumberFormat="1" applyBorder="1" applyAlignment="1">
      <alignment vertical="center"/>
    </xf>
    <xf numFmtId="10" fontId="4" fillId="0" borderId="4" xfId="0" applyNumberFormat="1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6" fillId="3" borderId="9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left" vertical="center"/>
    </xf>
  </cellXfs>
  <cellStyles count="45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10" builtinId="20" customBuiltin="1"/>
    <cellStyle name="Incorrecto" xfId="8" builtinId="27" customBuiltin="1"/>
    <cellStyle name="Neutral" xfId="9" builtinId="28" customBuiltin="1"/>
    <cellStyle name="Normal" xfId="0" builtinId="0"/>
    <cellStyle name="Normal 2" xfId="42" xr:uid="{B6F49A26-FEDF-4362-B616-30B8656A8C96}"/>
    <cellStyle name="Notas 2" xfId="44" xr:uid="{4A782B69-53B6-4BFD-97A4-16B21CC39E48}"/>
    <cellStyle name="Porcentaje" xfId="1" builtinId="5"/>
    <cellStyle name="Porcentaje 2" xfId="43" xr:uid="{B1D9A884-13FF-4547-8E2B-D8D8AD35FD57}"/>
    <cellStyle name="Salida" xfId="11" builtinId="21" customBuiltin="1"/>
    <cellStyle name="Texto de advertencia" xfId="15" builtinId="11" customBuiltin="1"/>
    <cellStyle name="Texto explicativo" xfId="16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7" builtinId="25" customBuiltin="1"/>
  </cellStyles>
  <dxfs count="0"/>
  <tableStyles count="1" defaultTableStyle="TableStyleMedium2" defaultPivotStyle="PivotStyleLight16">
    <tableStyle name="Invisible" pivot="0" table="0" count="0" xr9:uid="{4A4AA8AD-6387-4063-BF14-BC042B27D12D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124</xdr:row>
      <xdr:rowOff>97117</xdr:rowOff>
    </xdr:from>
    <xdr:to>
      <xdr:col>4</xdr:col>
      <xdr:colOff>1621118</xdr:colOff>
      <xdr:row>137</xdr:row>
      <xdr:rowOff>141941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32DE8747-66BD-B564-2111-853F488197FB}"/>
            </a:ext>
          </a:extLst>
        </xdr:cNvPr>
        <xdr:cNvSpPr txBox="1"/>
      </xdr:nvSpPr>
      <xdr:spPr>
        <a:xfrm>
          <a:off x="1538941" y="24593176"/>
          <a:ext cx="5752353" cy="247276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O" sz="1100"/>
            <a:t>La columna "N" "Valor de las reservas totales " no es comparable con la </a:t>
          </a:r>
          <a:r>
            <a:rPr lang="es-CO" sz="1100" baseline="0"/>
            <a:t>circular 035.</a:t>
          </a:r>
        </a:p>
        <a:p>
          <a:endParaRPr lang="es-CO" sz="1100" baseline="0"/>
        </a:p>
        <a:p>
          <a:r>
            <a:rPr lang="es-CO" sz="1100" baseline="0"/>
            <a:t>En el formato 290 se reportan todos los movimientos de reservas donde se incluye la reserva IBNR, el 2% de las primas para la reserva de enfermedad laboral, la reserva matematica y el ajuste de la reserva matemática de años anteriores, entre otras.</a:t>
          </a:r>
        </a:p>
        <a:p>
          <a:endParaRPr lang="es-CO" sz="1100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CO" sz="1100" baseline="0"/>
            <a:t>En la circular 035 se reportan los movimientos de las reservas por accidnete de trabo o enfermedad laboral de las siguientes reservas: </a:t>
          </a:r>
          <a:r>
            <a:rPr lang="es-CO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asistencial , incapacidad temporal , auxilio funerario, incapacidad permanente parcial y reservas de avisados de sobrevientes e inválidez.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CO">
            <a:effectLst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96"/>
  <sheetViews>
    <sheetView tabSelected="1" zoomScale="85" zoomScaleNormal="85" workbookViewId="0">
      <pane ySplit="3" topLeftCell="A4" activePane="bottomLeft" state="frozen"/>
      <selection pane="bottomLeft" activeCell="A3" sqref="A3"/>
    </sheetView>
  </sheetViews>
  <sheetFormatPr baseColWidth="10" defaultColWidth="11" defaultRowHeight="14.5"/>
  <cols>
    <col min="1" max="2" width="11" style="3"/>
    <col min="3" max="3" width="23.453125" style="19" customWidth="1"/>
    <col min="4" max="4" width="35.7265625" style="19" customWidth="1"/>
    <col min="5" max="5" width="47.54296875" style="19" customWidth="1"/>
    <col min="6" max="7" width="23.453125" style="19" customWidth="1"/>
    <col min="8" max="8" width="40.81640625" style="19" customWidth="1"/>
    <col min="9" max="9" width="45.7265625" style="19" customWidth="1"/>
    <col min="10" max="10" width="35.453125" style="19" customWidth="1"/>
    <col min="11" max="11" width="48" style="19" customWidth="1"/>
    <col min="12" max="12" width="35.453125" style="19" customWidth="1"/>
    <col min="13" max="13" width="36.54296875" style="19" customWidth="1"/>
    <col min="14" max="14" width="41.54296875" style="19" customWidth="1"/>
    <col min="15" max="15" width="29.26953125" style="19" customWidth="1"/>
    <col min="16" max="16" width="27.81640625" style="19" customWidth="1"/>
    <col min="17" max="18" width="20.26953125" style="19" customWidth="1"/>
    <col min="19" max="20" width="30.26953125" style="19" customWidth="1"/>
    <col min="21" max="21" width="30" style="19" customWidth="1"/>
    <col min="22" max="22" width="11" style="19"/>
    <col min="23" max="23" width="22" style="19" customWidth="1"/>
    <col min="24" max="16384" width="11" style="19"/>
  </cols>
  <sheetData>
    <row r="1" spans="1:24" s="3" customFormat="1">
      <c r="A1" s="25" t="s">
        <v>15</v>
      </c>
      <c r="B1" s="26" t="s">
        <v>16</v>
      </c>
      <c r="C1" s="27" t="s">
        <v>17</v>
      </c>
      <c r="D1" s="27" t="s">
        <v>18</v>
      </c>
      <c r="E1" s="27" t="s">
        <v>19</v>
      </c>
      <c r="F1" s="27" t="s">
        <v>20</v>
      </c>
      <c r="G1" s="27" t="s">
        <v>21</v>
      </c>
      <c r="H1" s="27" t="s">
        <v>22</v>
      </c>
      <c r="I1" s="27" t="s">
        <v>23</v>
      </c>
      <c r="J1" s="27" t="s">
        <v>24</v>
      </c>
      <c r="K1" s="27" t="s">
        <v>25</v>
      </c>
      <c r="L1" s="27" t="s">
        <v>26</v>
      </c>
      <c r="M1" s="27" t="s">
        <v>27</v>
      </c>
      <c r="N1" s="27" t="s">
        <v>28</v>
      </c>
      <c r="O1" s="27" t="s">
        <v>29</v>
      </c>
      <c r="P1" s="27" t="s">
        <v>30</v>
      </c>
      <c r="Q1" s="27" t="s">
        <v>31</v>
      </c>
      <c r="R1" s="27" t="s">
        <v>32</v>
      </c>
      <c r="S1" s="27" t="s">
        <v>33</v>
      </c>
      <c r="T1" s="27" t="s">
        <v>34</v>
      </c>
      <c r="U1" s="27" t="s">
        <v>35</v>
      </c>
      <c r="V1" s="27" t="s">
        <v>36</v>
      </c>
      <c r="W1" s="27" t="s">
        <v>37</v>
      </c>
      <c r="X1" s="28" t="s">
        <v>38</v>
      </c>
    </row>
    <row r="2" spans="1:24" s="3" customFormat="1" ht="33" customHeight="1">
      <c r="A2" s="29" t="s">
        <v>13</v>
      </c>
      <c r="B2" s="30" t="s">
        <v>14</v>
      </c>
      <c r="C2" s="31"/>
      <c r="D2" s="31"/>
      <c r="E2" s="31"/>
      <c r="F2" s="55" t="s">
        <v>11</v>
      </c>
      <c r="G2" s="55"/>
      <c r="H2" s="55"/>
      <c r="I2" s="32" t="s">
        <v>43</v>
      </c>
      <c r="J2" s="32"/>
      <c r="K2" s="32" t="s">
        <v>48</v>
      </c>
      <c r="L2" s="31"/>
      <c r="M2" s="31"/>
      <c r="N2" s="31"/>
      <c r="O2" s="32" t="s">
        <v>49</v>
      </c>
      <c r="P2" s="31"/>
      <c r="Q2" s="31"/>
      <c r="R2" s="31"/>
      <c r="S2" s="31"/>
      <c r="T2" s="31"/>
      <c r="U2" s="32" t="s">
        <v>51</v>
      </c>
      <c r="V2" s="31"/>
      <c r="W2" s="32" t="s">
        <v>52</v>
      </c>
      <c r="X2" s="33"/>
    </row>
    <row r="3" spans="1:24" s="4" customFormat="1" ht="101.5">
      <c r="A3" s="34" t="s">
        <v>0</v>
      </c>
      <c r="B3" s="35" t="s">
        <v>1</v>
      </c>
      <c r="C3" s="36" t="s">
        <v>40</v>
      </c>
      <c r="D3" s="36" t="s">
        <v>41</v>
      </c>
      <c r="E3" s="37" t="s">
        <v>42</v>
      </c>
      <c r="F3" s="38" t="s">
        <v>46</v>
      </c>
      <c r="G3" s="38" t="s">
        <v>47</v>
      </c>
      <c r="H3" s="39" t="s">
        <v>12</v>
      </c>
      <c r="I3" s="40" t="s">
        <v>44</v>
      </c>
      <c r="J3" s="46" t="s">
        <v>2</v>
      </c>
      <c r="K3" s="40" t="s">
        <v>45</v>
      </c>
      <c r="L3" s="40" t="s">
        <v>2</v>
      </c>
      <c r="M3" s="37" t="s">
        <v>3</v>
      </c>
      <c r="N3" s="39" t="s">
        <v>4</v>
      </c>
      <c r="O3" s="41" t="s">
        <v>50</v>
      </c>
      <c r="P3" s="41" t="s">
        <v>2</v>
      </c>
      <c r="Q3" s="42" t="s">
        <v>5</v>
      </c>
      <c r="R3" s="42" t="s">
        <v>6</v>
      </c>
      <c r="S3" s="39" t="s">
        <v>7</v>
      </c>
      <c r="T3" s="39" t="s">
        <v>8</v>
      </c>
      <c r="U3" s="40" t="s">
        <v>9</v>
      </c>
      <c r="V3" s="40" t="s">
        <v>2</v>
      </c>
      <c r="W3" s="40" t="s">
        <v>10</v>
      </c>
      <c r="X3" s="43" t="s">
        <v>2</v>
      </c>
    </row>
    <row r="4" spans="1:24">
      <c r="A4" s="21">
        <v>2014</v>
      </c>
      <c r="B4" s="22" t="s">
        <v>53</v>
      </c>
      <c r="C4" s="44">
        <v>15174804344</v>
      </c>
      <c r="D4" s="44">
        <v>2743104238</v>
      </c>
      <c r="E4" s="44">
        <f>+C4+D4</f>
        <v>17917908582</v>
      </c>
      <c r="F4" s="44">
        <v>14175289681</v>
      </c>
      <c r="G4" s="44">
        <v>2731715310.9999995</v>
      </c>
      <c r="H4" s="44">
        <f>+F4+G4</f>
        <v>16907004992</v>
      </c>
      <c r="I4" s="24">
        <f>IFERROR(F4/C4-1,"")</f>
        <v>-6.5866724890934147E-2</v>
      </c>
      <c r="J4" s="53" t="s">
        <v>65</v>
      </c>
      <c r="K4" s="24">
        <f>IFERROR(D4/G4-1,"")</f>
        <v>4.1691485764054903E-3</v>
      </c>
      <c r="L4" s="23"/>
      <c r="M4" s="44">
        <v>719978576</v>
      </c>
      <c r="N4" s="44">
        <v>6122975796</v>
      </c>
      <c r="O4" s="51">
        <f>+M4/N4-1</f>
        <v>-0.88241361717118894</v>
      </c>
      <c r="P4" s="53" t="s">
        <v>68</v>
      </c>
      <c r="Q4" s="49">
        <v>111312720861</v>
      </c>
      <c r="R4" s="49">
        <v>629446690835</v>
      </c>
      <c r="S4" s="23"/>
      <c r="T4" s="44">
        <v>629446690836</v>
      </c>
      <c r="U4" s="23"/>
      <c r="V4" s="23"/>
      <c r="W4" s="51">
        <f>+R4/T4-1</f>
        <v>-1.588729148238599E-12</v>
      </c>
      <c r="X4" s="23"/>
    </row>
    <row r="5" spans="1:24">
      <c r="A5" s="15">
        <v>2014</v>
      </c>
      <c r="B5" s="16" t="s">
        <v>54</v>
      </c>
      <c r="C5" s="45">
        <v>14954369395</v>
      </c>
      <c r="D5" s="45">
        <v>2709677974</v>
      </c>
      <c r="E5" s="44">
        <f t="shared" ref="E5:E68" si="0">+C5+D5</f>
        <v>17664047369</v>
      </c>
      <c r="F5" s="45">
        <v>16009511033</v>
      </c>
      <c r="G5" s="45">
        <v>2615507068</v>
      </c>
      <c r="H5" s="44">
        <f t="shared" ref="H5:H68" si="1">+F5+G5</f>
        <v>18625018101</v>
      </c>
      <c r="I5" s="18">
        <f t="shared" ref="I5:I68" si="2">IFERROR(H5/E5-1,"")</f>
        <v>5.4402635586591641E-2</v>
      </c>
      <c r="J5" s="17" t="s">
        <v>65</v>
      </c>
      <c r="K5" s="24">
        <f t="shared" ref="K5:K68" si="3">IFERROR(D5/G5-1,"")</f>
        <v>3.6004837131642597E-2</v>
      </c>
      <c r="L5" s="17"/>
      <c r="M5" s="45">
        <v>6934184774</v>
      </c>
      <c r="N5" s="45">
        <v>15031749250</v>
      </c>
      <c r="O5" s="51">
        <f t="shared" ref="O5:O68" si="4">+M5/N5-1</f>
        <v>-0.53869741580475072</v>
      </c>
      <c r="P5" s="53" t="s">
        <v>68</v>
      </c>
      <c r="Q5" s="49">
        <v>117507390542</v>
      </c>
      <c r="R5" s="49">
        <v>634108513269</v>
      </c>
      <c r="S5" s="17"/>
      <c r="T5" s="45">
        <v>634108513269</v>
      </c>
      <c r="U5" s="17"/>
      <c r="V5" s="17"/>
      <c r="W5" s="51">
        <f t="shared" ref="W5:W68" si="5">+R5/T5-1</f>
        <v>0</v>
      </c>
      <c r="X5" s="17"/>
    </row>
    <row r="6" spans="1:24">
      <c r="A6" s="15">
        <v>2014</v>
      </c>
      <c r="B6" s="16" t="s">
        <v>55</v>
      </c>
      <c r="C6" s="45">
        <v>18107779060</v>
      </c>
      <c r="D6" s="45">
        <v>2636347814</v>
      </c>
      <c r="E6" s="44">
        <f t="shared" si="0"/>
        <v>20744126874</v>
      </c>
      <c r="F6" s="45">
        <v>17011244574</v>
      </c>
      <c r="G6" s="45">
        <v>2646760739</v>
      </c>
      <c r="H6" s="44">
        <f t="shared" si="1"/>
        <v>19658005313</v>
      </c>
      <c r="I6" s="18">
        <f t="shared" si="2"/>
        <v>-5.2358027291151465E-2</v>
      </c>
      <c r="J6" s="17" t="s">
        <v>65</v>
      </c>
      <c r="K6" s="24">
        <f t="shared" si="3"/>
        <v>-3.934214697447147E-3</v>
      </c>
      <c r="L6" s="17"/>
      <c r="M6" s="45">
        <v>5943661058</v>
      </c>
      <c r="N6" s="45">
        <v>22206802970</v>
      </c>
      <c r="O6" s="51">
        <f t="shared" si="4"/>
        <v>-0.73234953874137065</v>
      </c>
      <c r="P6" s="53" t="s">
        <v>68</v>
      </c>
      <c r="Q6" s="49">
        <v>122553082072</v>
      </c>
      <c r="R6" s="49">
        <v>639644814118</v>
      </c>
      <c r="S6" s="17"/>
      <c r="T6" s="45">
        <v>639644814118</v>
      </c>
      <c r="U6" s="17"/>
      <c r="V6" s="17"/>
      <c r="W6" s="51">
        <f t="shared" si="5"/>
        <v>0</v>
      </c>
      <c r="X6" s="17"/>
    </row>
    <row r="7" spans="1:24">
      <c r="A7" s="15">
        <v>2014</v>
      </c>
      <c r="B7" s="16" t="s">
        <v>56</v>
      </c>
      <c r="C7" s="45">
        <v>18230749271</v>
      </c>
      <c r="D7" s="45">
        <v>2645422283</v>
      </c>
      <c r="E7" s="44">
        <f t="shared" si="0"/>
        <v>20876171554</v>
      </c>
      <c r="F7" s="45">
        <v>16699663913.000002</v>
      </c>
      <c r="G7" s="45">
        <v>2689367732.0000005</v>
      </c>
      <c r="H7" s="44">
        <f t="shared" si="1"/>
        <v>19389031645.000004</v>
      </c>
      <c r="I7" s="18">
        <f t="shared" si="2"/>
        <v>-7.12362372168307E-2</v>
      </c>
      <c r="J7" s="17" t="s">
        <v>65</v>
      </c>
      <c r="K7" s="24">
        <f t="shared" si="3"/>
        <v>-1.6340438861188966E-2</v>
      </c>
      <c r="L7" s="17"/>
      <c r="M7" s="45">
        <v>5883189489</v>
      </c>
      <c r="N7" s="45">
        <v>11823195509</v>
      </c>
      <c r="O7" s="51">
        <f t="shared" si="4"/>
        <v>-0.50240275697702663</v>
      </c>
      <c r="P7" s="53" t="s">
        <v>68</v>
      </c>
      <c r="Q7" s="49">
        <v>123741778097</v>
      </c>
      <c r="R7" s="49">
        <v>645257175835</v>
      </c>
      <c r="S7" s="17"/>
      <c r="T7" s="45">
        <v>645257175835</v>
      </c>
      <c r="U7" s="17"/>
      <c r="V7" s="17"/>
      <c r="W7" s="51">
        <f t="shared" si="5"/>
        <v>0</v>
      </c>
      <c r="X7" s="17"/>
    </row>
    <row r="8" spans="1:24">
      <c r="A8" s="15">
        <v>2014</v>
      </c>
      <c r="B8" s="16" t="s">
        <v>57</v>
      </c>
      <c r="C8" s="45">
        <v>19888771275</v>
      </c>
      <c r="D8" s="45">
        <v>2715739767</v>
      </c>
      <c r="E8" s="44">
        <f t="shared" si="0"/>
        <v>22604511042</v>
      </c>
      <c r="F8" s="45">
        <v>18465749902</v>
      </c>
      <c r="G8" s="45">
        <v>2714015073.0000005</v>
      </c>
      <c r="H8" s="44">
        <f t="shared" si="1"/>
        <v>21179764975</v>
      </c>
      <c r="I8" s="18">
        <f t="shared" si="2"/>
        <v>-6.3029280498603568E-2</v>
      </c>
      <c r="J8" s="17" t="s">
        <v>65</v>
      </c>
      <c r="K8" s="24">
        <f>IFERROR(D8/G8-1,"")</f>
        <v>6.3547694231957941E-4</v>
      </c>
      <c r="L8" s="17"/>
      <c r="M8" s="45">
        <v>5450047178</v>
      </c>
      <c r="N8" s="45">
        <v>10862489744</v>
      </c>
      <c r="O8" s="51">
        <f t="shared" si="4"/>
        <v>-0.4982690611044871</v>
      </c>
      <c r="P8" s="53" t="s">
        <v>68</v>
      </c>
      <c r="Q8" s="49">
        <v>126468633545</v>
      </c>
      <c r="R8" s="49">
        <v>649763322755</v>
      </c>
      <c r="S8" s="17"/>
      <c r="T8" s="45">
        <v>649763322755</v>
      </c>
      <c r="U8" s="17"/>
      <c r="V8" s="17"/>
      <c r="W8" s="51">
        <f t="shared" si="5"/>
        <v>0</v>
      </c>
      <c r="X8" s="17"/>
    </row>
    <row r="9" spans="1:24">
      <c r="A9" s="15">
        <v>2014</v>
      </c>
      <c r="B9" s="16" t="s">
        <v>58</v>
      </c>
      <c r="C9" s="45">
        <v>18751943254</v>
      </c>
      <c r="D9" s="45">
        <v>2714782054</v>
      </c>
      <c r="E9" s="44">
        <f t="shared" si="0"/>
        <v>21466725308</v>
      </c>
      <c r="F9" s="45">
        <v>17145477853</v>
      </c>
      <c r="G9" s="45">
        <v>4482014896</v>
      </c>
      <c r="H9" s="44">
        <f t="shared" si="1"/>
        <v>21627492749</v>
      </c>
      <c r="I9" s="18">
        <f t="shared" si="2"/>
        <v>7.4891460478179184E-3</v>
      </c>
      <c r="J9" s="17"/>
      <c r="K9" s="24">
        <f t="shared" si="3"/>
        <v>-0.3942942812566681</v>
      </c>
      <c r="L9" s="52" t="s">
        <v>67</v>
      </c>
      <c r="M9" s="45">
        <v>2719236644</v>
      </c>
      <c r="N9" s="45">
        <v>9043169301</v>
      </c>
      <c r="O9" s="51">
        <f t="shared" si="4"/>
        <v>-0.69930490589186411</v>
      </c>
      <c r="P9" s="53" t="s">
        <v>68</v>
      </c>
      <c r="Q9" s="49">
        <v>125711029459</v>
      </c>
      <c r="R9" s="49">
        <v>655330507234</v>
      </c>
      <c r="S9" s="17"/>
      <c r="T9" s="45">
        <v>655330507234</v>
      </c>
      <c r="U9" s="17"/>
      <c r="V9" s="17"/>
      <c r="W9" s="51">
        <f t="shared" si="5"/>
        <v>0</v>
      </c>
      <c r="X9" s="17"/>
    </row>
    <row r="10" spans="1:24">
      <c r="A10" s="15">
        <v>2014</v>
      </c>
      <c r="B10" s="16" t="s">
        <v>59</v>
      </c>
      <c r="C10" s="45">
        <v>20605098118</v>
      </c>
      <c r="D10" s="45">
        <v>2756752785</v>
      </c>
      <c r="E10" s="44">
        <f t="shared" si="0"/>
        <v>23361850903</v>
      </c>
      <c r="F10" s="45">
        <v>18592577484</v>
      </c>
      <c r="G10" s="45">
        <v>2741777203</v>
      </c>
      <c r="H10" s="44">
        <f t="shared" si="1"/>
        <v>21334354687</v>
      </c>
      <c r="I10" s="18">
        <f t="shared" si="2"/>
        <v>-8.6786625957776309E-2</v>
      </c>
      <c r="J10" s="17" t="s">
        <v>65</v>
      </c>
      <c r="K10" s="24">
        <f t="shared" si="3"/>
        <v>5.4619981461709877E-3</v>
      </c>
      <c r="L10" s="17"/>
      <c r="M10" s="45">
        <v>9986070809</v>
      </c>
      <c r="N10" s="45">
        <v>15298983334</v>
      </c>
      <c r="O10" s="51">
        <f t="shared" si="4"/>
        <v>-0.3472722604509767</v>
      </c>
      <c r="P10" s="53" t="s">
        <v>68</v>
      </c>
      <c r="Q10" s="49">
        <v>135205126239</v>
      </c>
      <c r="R10" s="49">
        <v>662598257883</v>
      </c>
      <c r="S10" s="17"/>
      <c r="T10" s="45">
        <v>662598257883</v>
      </c>
      <c r="U10" s="17"/>
      <c r="V10" s="17"/>
      <c r="W10" s="51">
        <f t="shared" si="5"/>
        <v>0</v>
      </c>
      <c r="X10" s="17"/>
    </row>
    <row r="11" spans="1:24">
      <c r="A11" s="15">
        <v>2014</v>
      </c>
      <c r="B11" s="16" t="s">
        <v>60</v>
      </c>
      <c r="C11" s="45">
        <v>19341453399</v>
      </c>
      <c r="D11" s="45">
        <v>2855927512</v>
      </c>
      <c r="E11" s="44">
        <f t="shared" si="0"/>
        <v>22197380911</v>
      </c>
      <c r="F11" s="45">
        <v>17405127512</v>
      </c>
      <c r="G11" s="45">
        <v>2772978955.000001</v>
      </c>
      <c r="H11" s="44">
        <f t="shared" si="1"/>
        <v>20178106467</v>
      </c>
      <c r="I11" s="18">
        <f t="shared" si="2"/>
        <v>-9.0969040541145074E-2</v>
      </c>
      <c r="J11" s="17" t="s">
        <v>65</v>
      </c>
      <c r="K11" s="24">
        <f t="shared" si="3"/>
        <v>2.9913157779446253E-2</v>
      </c>
      <c r="L11" s="17"/>
      <c r="M11" s="45">
        <v>7918694944</v>
      </c>
      <c r="N11" s="45">
        <v>13535096135</v>
      </c>
      <c r="O11" s="51">
        <f t="shared" si="4"/>
        <v>-0.41495096414400168</v>
      </c>
      <c r="P11" s="53" t="s">
        <v>68</v>
      </c>
      <c r="Q11" s="49">
        <v>134139535713</v>
      </c>
      <c r="R11" s="49">
        <v>668122234534</v>
      </c>
      <c r="S11" s="17"/>
      <c r="T11" s="45">
        <v>668122234534</v>
      </c>
      <c r="U11" s="17"/>
      <c r="V11" s="17"/>
      <c r="W11" s="51">
        <f t="shared" si="5"/>
        <v>0</v>
      </c>
      <c r="X11" s="17"/>
    </row>
    <row r="12" spans="1:24">
      <c r="A12" s="15">
        <v>2014</v>
      </c>
      <c r="B12" s="16" t="s">
        <v>61</v>
      </c>
      <c r="C12" s="45">
        <v>22030714028</v>
      </c>
      <c r="D12" s="45">
        <v>2846631547</v>
      </c>
      <c r="E12" s="44">
        <f t="shared" si="0"/>
        <v>24877345575</v>
      </c>
      <c r="F12" s="45">
        <v>19954496598.000004</v>
      </c>
      <c r="G12" s="45">
        <v>3160465073.999999</v>
      </c>
      <c r="H12" s="44">
        <f t="shared" si="1"/>
        <v>23114961672.000004</v>
      </c>
      <c r="I12" s="18">
        <f t="shared" si="2"/>
        <v>-7.0842924044560052E-2</v>
      </c>
      <c r="J12" s="17" t="s">
        <v>65</v>
      </c>
      <c r="K12" s="24">
        <f t="shared" si="3"/>
        <v>-9.9299792800051412E-2</v>
      </c>
      <c r="L12" s="52" t="s">
        <v>66</v>
      </c>
      <c r="M12" s="45">
        <v>5990645485</v>
      </c>
      <c r="N12" s="45">
        <v>13490660205</v>
      </c>
      <c r="O12" s="51">
        <f t="shared" si="4"/>
        <v>-0.55594126647858899</v>
      </c>
      <c r="P12" s="53" t="s">
        <v>68</v>
      </c>
      <c r="Q12" s="49">
        <v>135670962422</v>
      </c>
      <c r="R12" s="49">
        <v>677052167985</v>
      </c>
      <c r="S12" s="17"/>
      <c r="T12" s="45">
        <v>677052167985</v>
      </c>
      <c r="U12" s="17"/>
      <c r="V12" s="17"/>
      <c r="W12" s="51">
        <f t="shared" si="5"/>
        <v>0</v>
      </c>
      <c r="X12" s="17"/>
    </row>
    <row r="13" spans="1:24">
      <c r="A13" s="15">
        <v>2014</v>
      </c>
      <c r="B13" s="16" t="s">
        <v>62</v>
      </c>
      <c r="C13" s="45">
        <v>20679977766</v>
      </c>
      <c r="D13" s="45">
        <v>2784855731</v>
      </c>
      <c r="E13" s="44">
        <f t="shared" si="0"/>
        <v>23464833497</v>
      </c>
      <c r="F13" s="45">
        <v>18732682000</v>
      </c>
      <c r="G13" s="45">
        <v>2759424000</v>
      </c>
      <c r="H13" s="44">
        <f t="shared" si="1"/>
        <v>21492106000</v>
      </c>
      <c r="I13" s="18">
        <f t="shared" si="2"/>
        <v>-8.4071659713767621E-2</v>
      </c>
      <c r="J13" s="17" t="s">
        <v>65</v>
      </c>
      <c r="K13" s="24">
        <f t="shared" si="3"/>
        <v>9.2163186954958842E-3</v>
      </c>
      <c r="L13" s="17"/>
      <c r="M13" s="45">
        <v>10977003171</v>
      </c>
      <c r="N13" s="45">
        <v>12978333772</v>
      </c>
      <c r="O13" s="51">
        <f t="shared" si="4"/>
        <v>-0.15420551175203667</v>
      </c>
      <c r="P13" s="53" t="s">
        <v>68</v>
      </c>
      <c r="Q13" s="49">
        <v>133985960321</v>
      </c>
      <c r="R13" s="49">
        <v>680940253245</v>
      </c>
      <c r="S13" s="17"/>
      <c r="T13" s="45">
        <v>680940253245</v>
      </c>
      <c r="U13" s="17"/>
      <c r="V13" s="17"/>
      <c r="W13" s="51">
        <f t="shared" si="5"/>
        <v>0</v>
      </c>
      <c r="X13" s="17"/>
    </row>
    <row r="14" spans="1:24">
      <c r="A14" s="15">
        <v>2014</v>
      </c>
      <c r="B14" s="16" t="s">
        <v>63</v>
      </c>
      <c r="C14" s="45">
        <v>22100179477</v>
      </c>
      <c r="D14" s="45">
        <v>2811045033</v>
      </c>
      <c r="E14" s="44">
        <f t="shared" si="0"/>
        <v>24911224510</v>
      </c>
      <c r="F14" s="45">
        <v>21516798660</v>
      </c>
      <c r="G14" s="45">
        <v>5520153125</v>
      </c>
      <c r="H14" s="44">
        <f t="shared" si="1"/>
        <v>27036951785</v>
      </c>
      <c r="I14" s="18">
        <f t="shared" si="2"/>
        <v>8.5332106984410849E-2</v>
      </c>
      <c r="J14" s="52" t="s">
        <v>65</v>
      </c>
      <c r="K14" s="24">
        <f t="shared" si="3"/>
        <v>-0.49076683755942008</v>
      </c>
      <c r="L14" s="52" t="s">
        <v>67</v>
      </c>
      <c r="M14" s="45">
        <v>1567641139</v>
      </c>
      <c r="N14" s="45">
        <v>17487732903</v>
      </c>
      <c r="O14" s="51">
        <f t="shared" si="4"/>
        <v>-0.91035766913325433</v>
      </c>
      <c r="P14" s="53" t="s">
        <v>68</v>
      </c>
      <c r="Q14" s="49">
        <v>127708890615</v>
      </c>
      <c r="R14" s="49">
        <v>689735000110</v>
      </c>
      <c r="S14" s="17"/>
      <c r="T14" s="45">
        <v>689735000110</v>
      </c>
      <c r="U14" s="17"/>
      <c r="V14" s="17"/>
      <c r="W14" s="51">
        <f t="shared" si="5"/>
        <v>0</v>
      </c>
      <c r="X14" s="17"/>
    </row>
    <row r="15" spans="1:24">
      <c r="A15" s="15">
        <v>2014</v>
      </c>
      <c r="B15" s="16" t="s">
        <v>64</v>
      </c>
      <c r="C15" s="45">
        <v>24791305624</v>
      </c>
      <c r="D15" s="45">
        <v>3150231143</v>
      </c>
      <c r="E15" s="44">
        <f t="shared" si="0"/>
        <v>27941536767</v>
      </c>
      <c r="F15" s="45">
        <v>19074250310.999996</v>
      </c>
      <c r="G15" s="45">
        <v>3048099140</v>
      </c>
      <c r="H15" s="44">
        <f t="shared" si="1"/>
        <v>22122349450.999996</v>
      </c>
      <c r="I15" s="18">
        <f t="shared" si="2"/>
        <v>-0.20826296579623649</v>
      </c>
      <c r="J15" s="17" t="s">
        <v>65</v>
      </c>
      <c r="K15" s="24">
        <f t="shared" si="3"/>
        <v>3.3506785150039464E-2</v>
      </c>
      <c r="L15" s="17"/>
      <c r="M15" s="45">
        <v>6620141334</v>
      </c>
      <c r="N15" s="45">
        <v>6658228053</v>
      </c>
      <c r="O15" s="51">
        <f t="shared" si="4"/>
        <v>-5.7202484950691357E-3</v>
      </c>
      <c r="P15" s="53" t="s">
        <v>68</v>
      </c>
      <c r="Q15" s="49">
        <v>128869541907</v>
      </c>
      <c r="R15" s="49">
        <v>699701697069</v>
      </c>
      <c r="S15" s="17"/>
      <c r="T15" s="45">
        <v>699701697069</v>
      </c>
      <c r="U15" s="17"/>
      <c r="V15" s="17"/>
      <c r="W15" s="51">
        <f t="shared" si="5"/>
        <v>0</v>
      </c>
      <c r="X15" s="17"/>
    </row>
    <row r="16" spans="1:24">
      <c r="A16" s="15">
        <f>A4+1</f>
        <v>2015</v>
      </c>
      <c r="B16" s="16" t="str">
        <f>B4</f>
        <v>01</v>
      </c>
      <c r="C16" s="45">
        <v>15187816219</v>
      </c>
      <c r="D16" s="45">
        <v>2913217690</v>
      </c>
      <c r="E16" s="44">
        <f t="shared" si="0"/>
        <v>18101033909</v>
      </c>
      <c r="F16" s="45">
        <v>13716443121.999998</v>
      </c>
      <c r="G16" s="45">
        <v>2888281327.0000005</v>
      </c>
      <c r="H16" s="44">
        <f t="shared" si="1"/>
        <v>16604724448.999998</v>
      </c>
      <c r="I16" s="18">
        <f t="shared" si="2"/>
        <v>-8.2664308984915169E-2</v>
      </c>
      <c r="J16" s="17" t="s">
        <v>65</v>
      </c>
      <c r="K16" s="24">
        <f t="shared" si="3"/>
        <v>8.633633700045662E-3</v>
      </c>
      <c r="L16" s="17"/>
      <c r="M16" s="45">
        <v>12807176224</v>
      </c>
      <c r="N16" s="45">
        <v>16617526870</v>
      </c>
      <c r="O16" s="51">
        <f t="shared" si="4"/>
        <v>-0.22929709551900368</v>
      </c>
      <c r="P16" s="53" t="s">
        <v>68</v>
      </c>
      <c r="Q16" s="49">
        <v>131379264672</v>
      </c>
      <c r="R16" s="50">
        <v>702454921931</v>
      </c>
      <c r="S16" s="17"/>
      <c r="T16" s="45">
        <v>702454921931</v>
      </c>
      <c r="U16" s="17"/>
      <c r="V16" s="17"/>
      <c r="W16" s="51">
        <f t="shared" si="5"/>
        <v>0</v>
      </c>
      <c r="X16" s="17"/>
    </row>
    <row r="17" spans="1:24">
      <c r="A17" s="15">
        <f t="shared" ref="A17:A80" si="6">A5+1</f>
        <v>2015</v>
      </c>
      <c r="B17" s="16" t="str">
        <f t="shared" ref="B17:B80" si="7">B5</f>
        <v>02</v>
      </c>
      <c r="C17" s="45">
        <v>19382251325</v>
      </c>
      <c r="D17" s="45">
        <v>3043018158</v>
      </c>
      <c r="E17" s="44">
        <f t="shared" si="0"/>
        <v>22425269483</v>
      </c>
      <c r="F17" s="45">
        <v>17300444858</v>
      </c>
      <c r="G17" s="45">
        <v>2930290711</v>
      </c>
      <c r="H17" s="44">
        <f t="shared" si="1"/>
        <v>20230735569</v>
      </c>
      <c r="I17" s="18">
        <f t="shared" si="2"/>
        <v>-9.7859868112783133E-2</v>
      </c>
      <c r="J17" s="17" t="s">
        <v>65</v>
      </c>
      <c r="K17" s="24">
        <f t="shared" si="3"/>
        <v>3.8469714481513151E-2</v>
      </c>
      <c r="L17" s="17"/>
      <c r="M17" s="45">
        <v>12121536777</v>
      </c>
      <c r="N17" s="45">
        <v>14644549866</v>
      </c>
      <c r="O17" s="51">
        <f t="shared" si="4"/>
        <v>-0.17228341684011994</v>
      </c>
      <c r="P17" s="53" t="s">
        <v>68</v>
      </c>
      <c r="Q17" s="49">
        <v>139520558968</v>
      </c>
      <c r="R17" s="49">
        <v>707248996826</v>
      </c>
      <c r="S17" s="17"/>
      <c r="T17" s="45">
        <v>707248996826</v>
      </c>
      <c r="U17" s="17"/>
      <c r="V17" s="17"/>
      <c r="W17" s="51">
        <f t="shared" si="5"/>
        <v>0</v>
      </c>
      <c r="X17" s="17"/>
    </row>
    <row r="18" spans="1:24">
      <c r="A18" s="15">
        <f t="shared" si="6"/>
        <v>2015</v>
      </c>
      <c r="B18" s="16" t="str">
        <f t="shared" si="7"/>
        <v>03</v>
      </c>
      <c r="C18" s="45">
        <v>23434280114</v>
      </c>
      <c r="D18" s="45">
        <v>3155601445</v>
      </c>
      <c r="E18" s="44">
        <f t="shared" si="0"/>
        <v>26589881559</v>
      </c>
      <c r="F18" s="45">
        <v>20962360915.999996</v>
      </c>
      <c r="G18" s="45">
        <v>3164590190</v>
      </c>
      <c r="H18" s="44">
        <f t="shared" si="1"/>
        <v>24126951105.999996</v>
      </c>
      <c r="I18" s="18">
        <f t="shared" si="2"/>
        <v>-9.2626604881072327E-2</v>
      </c>
      <c r="J18" s="17" t="s">
        <v>65</v>
      </c>
      <c r="K18" s="24">
        <f t="shared" si="3"/>
        <v>-2.840413595543656E-3</v>
      </c>
      <c r="L18" s="17"/>
      <c r="M18" s="45">
        <v>9573472071</v>
      </c>
      <c r="N18" s="45">
        <v>9179733135</v>
      </c>
      <c r="O18" s="51">
        <f t="shared" si="4"/>
        <v>4.2892198521411684E-2</v>
      </c>
      <c r="P18" s="53" t="s">
        <v>68</v>
      </c>
      <c r="Q18" s="49">
        <v>143394025241</v>
      </c>
      <c r="R18" s="49">
        <v>710954506271</v>
      </c>
      <c r="S18" s="17"/>
      <c r="T18" s="45">
        <v>710954506271</v>
      </c>
      <c r="U18" s="17"/>
      <c r="V18" s="17"/>
      <c r="W18" s="51">
        <f t="shared" si="5"/>
        <v>0</v>
      </c>
      <c r="X18" s="17"/>
    </row>
    <row r="19" spans="1:24">
      <c r="A19" s="15">
        <f t="shared" si="6"/>
        <v>2015</v>
      </c>
      <c r="B19" s="16" t="str">
        <f t="shared" si="7"/>
        <v>04</v>
      </c>
      <c r="C19" s="45">
        <v>19970335649</v>
      </c>
      <c r="D19" s="45">
        <v>3111936335</v>
      </c>
      <c r="E19" s="44">
        <f t="shared" si="0"/>
        <v>23082271984</v>
      </c>
      <c r="F19" s="45">
        <v>17662295470.000004</v>
      </c>
      <c r="G19" s="45">
        <v>3094871727.999999</v>
      </c>
      <c r="H19" s="44">
        <f t="shared" si="1"/>
        <v>20757167198.000004</v>
      </c>
      <c r="I19" s="18">
        <f t="shared" si="2"/>
        <v>-0.10073119264913333</v>
      </c>
      <c r="J19" s="17" t="s">
        <v>65</v>
      </c>
      <c r="K19" s="24">
        <f t="shared" si="3"/>
        <v>5.513833366860954E-3</v>
      </c>
      <c r="L19" s="17"/>
      <c r="M19" s="45">
        <v>7192952903</v>
      </c>
      <c r="N19" s="45">
        <v>14253077396</v>
      </c>
      <c r="O19" s="51">
        <f t="shared" si="4"/>
        <v>-0.49534036031975537</v>
      </c>
      <c r="P19" s="53" t="s">
        <v>68</v>
      </c>
      <c r="Q19" s="49">
        <v>49423433320</v>
      </c>
      <c r="R19" s="49">
        <v>716370752769</v>
      </c>
      <c r="S19" s="17"/>
      <c r="T19" s="45">
        <v>716370752769</v>
      </c>
      <c r="U19" s="17"/>
      <c r="V19" s="17"/>
      <c r="W19" s="51">
        <f t="shared" si="5"/>
        <v>0</v>
      </c>
      <c r="X19" s="17"/>
    </row>
    <row r="20" spans="1:24">
      <c r="A20" s="15">
        <f t="shared" si="6"/>
        <v>2015</v>
      </c>
      <c r="B20" s="16" t="str">
        <f t="shared" si="7"/>
        <v>05</v>
      </c>
      <c r="C20" s="45">
        <v>21556730391</v>
      </c>
      <c r="D20" s="45">
        <v>3404173967</v>
      </c>
      <c r="E20" s="44">
        <f t="shared" si="0"/>
        <v>24960904358</v>
      </c>
      <c r="F20" s="45">
        <v>19404578500</v>
      </c>
      <c r="G20" s="45">
        <v>3381827216.9999995</v>
      </c>
      <c r="H20" s="44">
        <f t="shared" si="1"/>
        <v>22786405717</v>
      </c>
      <c r="I20" s="18">
        <f t="shared" si="2"/>
        <v>-8.7116180159677259E-2</v>
      </c>
      <c r="J20" s="17" t="s">
        <v>65</v>
      </c>
      <c r="K20" s="24">
        <f t="shared" si="3"/>
        <v>6.6078922919734495E-3</v>
      </c>
      <c r="L20" s="17"/>
      <c r="M20" s="45">
        <v>5764571586</v>
      </c>
      <c r="N20" s="45">
        <v>16387987390</v>
      </c>
      <c r="O20" s="51">
        <f t="shared" si="4"/>
        <v>-0.64824407971429365</v>
      </c>
      <c r="P20" s="53" t="s">
        <v>68</v>
      </c>
      <c r="Q20" s="49">
        <v>51454085172</v>
      </c>
      <c r="R20" s="49">
        <v>722804299938</v>
      </c>
      <c r="S20" s="17"/>
      <c r="T20" s="45">
        <v>722804299938</v>
      </c>
      <c r="U20" s="17"/>
      <c r="V20" s="17"/>
      <c r="W20" s="51">
        <f t="shared" si="5"/>
        <v>0</v>
      </c>
      <c r="X20" s="17"/>
    </row>
    <row r="21" spans="1:24">
      <c r="A21" s="15">
        <f t="shared" si="6"/>
        <v>2015</v>
      </c>
      <c r="B21" s="16" t="str">
        <f t="shared" si="7"/>
        <v>06</v>
      </c>
      <c r="C21" s="45">
        <v>22768906191</v>
      </c>
      <c r="D21" s="45">
        <v>3316053521</v>
      </c>
      <c r="E21" s="44">
        <f t="shared" si="0"/>
        <v>26084959712</v>
      </c>
      <c r="F21" s="45">
        <v>20936799150</v>
      </c>
      <c r="G21" s="45">
        <v>5080976416</v>
      </c>
      <c r="H21" s="44">
        <f t="shared" si="1"/>
        <v>26017775566</v>
      </c>
      <c r="I21" s="18">
        <f t="shared" si="2"/>
        <v>-2.5755894102107435E-3</v>
      </c>
      <c r="J21" s="17"/>
      <c r="K21" s="24">
        <f t="shared" si="3"/>
        <v>-0.34735900159706623</v>
      </c>
      <c r="L21" s="47" t="s">
        <v>67</v>
      </c>
      <c r="M21" s="45">
        <v>3782414730</v>
      </c>
      <c r="N21" s="45">
        <v>9753645426</v>
      </c>
      <c r="O21" s="51">
        <f t="shared" si="4"/>
        <v>-0.61220502029760793</v>
      </c>
      <c r="P21" s="53" t="s">
        <v>68</v>
      </c>
      <c r="Q21" s="49">
        <v>149757557659</v>
      </c>
      <c r="R21" s="49">
        <v>727692580529</v>
      </c>
      <c r="S21" s="17"/>
      <c r="T21" s="45">
        <v>727692580529</v>
      </c>
      <c r="U21" s="17"/>
      <c r="V21" s="17"/>
      <c r="W21" s="51">
        <f t="shared" si="5"/>
        <v>0</v>
      </c>
      <c r="X21" s="17"/>
    </row>
    <row r="22" spans="1:24">
      <c r="A22" s="15">
        <f t="shared" si="6"/>
        <v>2015</v>
      </c>
      <c r="B22" s="16" t="str">
        <f t="shared" si="7"/>
        <v>07</v>
      </c>
      <c r="C22" s="45">
        <v>25415526805</v>
      </c>
      <c r="D22" s="45">
        <v>3302298326</v>
      </c>
      <c r="E22" s="44">
        <f t="shared" si="0"/>
        <v>28717825131</v>
      </c>
      <c r="F22" s="45">
        <v>22745669159</v>
      </c>
      <c r="G22" s="45">
        <v>3271931042</v>
      </c>
      <c r="H22" s="44">
        <f t="shared" si="1"/>
        <v>26017600201</v>
      </c>
      <c r="I22" s="18">
        <f t="shared" si="2"/>
        <v>-9.4026094165647334E-2</v>
      </c>
      <c r="J22" s="17" t="s">
        <v>65</v>
      </c>
      <c r="K22" s="24">
        <f t="shared" si="3"/>
        <v>9.281150369672142E-3</v>
      </c>
      <c r="L22" s="17"/>
      <c r="M22" s="45">
        <v>4116360410</v>
      </c>
      <c r="N22" s="45">
        <v>17025359659</v>
      </c>
      <c r="O22" s="51">
        <f t="shared" si="4"/>
        <v>-0.75822182365328206</v>
      </c>
      <c r="P22" s="53" t="s">
        <v>68</v>
      </c>
      <c r="Q22" s="49">
        <v>52081186998</v>
      </c>
      <c r="R22" s="49">
        <v>740353303662</v>
      </c>
      <c r="S22" s="17"/>
      <c r="T22" s="45">
        <v>740353303662</v>
      </c>
      <c r="U22" s="17"/>
      <c r="V22" s="17"/>
      <c r="W22" s="51">
        <f t="shared" si="5"/>
        <v>0</v>
      </c>
      <c r="X22" s="17"/>
    </row>
    <row r="23" spans="1:24">
      <c r="A23" s="15">
        <f t="shared" si="6"/>
        <v>2015</v>
      </c>
      <c r="B23" s="16" t="str">
        <f t="shared" si="7"/>
        <v>08</v>
      </c>
      <c r="C23" s="45">
        <v>23694716867</v>
      </c>
      <c r="D23" s="45">
        <v>3221267143</v>
      </c>
      <c r="E23" s="44">
        <f t="shared" si="0"/>
        <v>26915984010</v>
      </c>
      <c r="F23" s="45">
        <v>21408220626.000004</v>
      </c>
      <c r="G23" s="45">
        <v>3116811206</v>
      </c>
      <c r="H23" s="44">
        <f t="shared" si="1"/>
        <v>24525031832.000004</v>
      </c>
      <c r="I23" s="18">
        <f t="shared" si="2"/>
        <v>-8.8830197592318916E-2</v>
      </c>
      <c r="J23" s="17" t="s">
        <v>65</v>
      </c>
      <c r="K23" s="24">
        <f t="shared" si="3"/>
        <v>3.3513719662877861E-2</v>
      </c>
      <c r="L23" s="17"/>
      <c r="M23" s="45">
        <v>-69129192</v>
      </c>
      <c r="N23" s="45">
        <v>16237841772</v>
      </c>
      <c r="O23" s="51">
        <f t="shared" si="4"/>
        <v>-1.0042572894212582</v>
      </c>
      <c r="P23" s="53" t="s">
        <v>68</v>
      </c>
      <c r="Q23" s="49">
        <v>147556021301</v>
      </c>
      <c r="R23" s="49">
        <v>751675727101</v>
      </c>
      <c r="S23" s="17"/>
      <c r="T23" s="45">
        <v>751675727101</v>
      </c>
      <c r="U23" s="17"/>
      <c r="V23" s="17"/>
      <c r="W23" s="51">
        <f t="shared" si="5"/>
        <v>0</v>
      </c>
      <c r="X23" s="17"/>
    </row>
    <row r="24" spans="1:24">
      <c r="A24" s="15">
        <f t="shared" si="6"/>
        <v>2015</v>
      </c>
      <c r="B24" s="16" t="str">
        <f t="shared" si="7"/>
        <v>09</v>
      </c>
      <c r="C24" s="45">
        <v>24940175663</v>
      </c>
      <c r="D24" s="45">
        <v>3267421519</v>
      </c>
      <c r="E24" s="44">
        <f t="shared" si="0"/>
        <v>28207597182</v>
      </c>
      <c r="F24" s="45">
        <v>22147461354.999996</v>
      </c>
      <c r="G24" s="45">
        <v>3246881594</v>
      </c>
      <c r="H24" s="44">
        <f t="shared" si="1"/>
        <v>25394342948.999996</v>
      </c>
      <c r="I24" s="18">
        <f t="shared" si="2"/>
        <v>-9.9733919725541686E-2</v>
      </c>
      <c r="J24" s="17" t="s">
        <v>65</v>
      </c>
      <c r="K24" s="24">
        <f t="shared" si="3"/>
        <v>6.3260468253465429E-3</v>
      </c>
      <c r="L24" s="17"/>
      <c r="M24" s="45">
        <v>7076159053</v>
      </c>
      <c r="N24" s="45">
        <v>19515600519</v>
      </c>
      <c r="O24" s="51">
        <f t="shared" si="4"/>
        <v>-0.63741013011048309</v>
      </c>
      <c r="P24" s="53" t="s">
        <v>68</v>
      </c>
      <c r="Q24" s="49">
        <v>152544208076</v>
      </c>
      <c r="R24" s="49">
        <v>759868579698</v>
      </c>
      <c r="S24" s="17"/>
      <c r="T24" s="45">
        <v>759868579698</v>
      </c>
      <c r="U24" s="17"/>
      <c r="V24" s="17"/>
      <c r="W24" s="51">
        <f t="shared" si="5"/>
        <v>0</v>
      </c>
      <c r="X24" s="17"/>
    </row>
    <row r="25" spans="1:24">
      <c r="A25" s="15">
        <f t="shared" si="6"/>
        <v>2015</v>
      </c>
      <c r="B25" s="16" t="str">
        <f t="shared" si="7"/>
        <v>10</v>
      </c>
      <c r="C25" s="45">
        <v>25577184896</v>
      </c>
      <c r="D25" s="45">
        <v>3290286779</v>
      </c>
      <c r="E25" s="44">
        <f t="shared" si="0"/>
        <v>28867471675</v>
      </c>
      <c r="F25" s="45">
        <v>22996397577.999996</v>
      </c>
      <c r="G25" s="45">
        <v>3323247707.9999995</v>
      </c>
      <c r="H25" s="44">
        <f t="shared" si="1"/>
        <v>26319645285.999996</v>
      </c>
      <c r="I25" s="18">
        <f t="shared" si="2"/>
        <v>-8.8259422843964819E-2</v>
      </c>
      <c r="J25" s="17" t="s">
        <v>65</v>
      </c>
      <c r="K25" s="24">
        <f t="shared" si="3"/>
        <v>-9.9182883420496637E-3</v>
      </c>
      <c r="L25" s="17"/>
      <c r="M25" s="45">
        <v>-3167542980</v>
      </c>
      <c r="N25" s="45">
        <v>16139330540</v>
      </c>
      <c r="O25" s="51">
        <f t="shared" si="4"/>
        <v>-1.1962623525275418</v>
      </c>
      <c r="P25" s="53" t="s">
        <v>68</v>
      </c>
      <c r="Q25" s="49">
        <v>146332293983</v>
      </c>
      <c r="R25" s="49">
        <v>772408371159</v>
      </c>
      <c r="S25" s="17"/>
      <c r="T25" s="45">
        <v>772408371159</v>
      </c>
      <c r="U25" s="17"/>
      <c r="V25" s="17"/>
      <c r="W25" s="51">
        <f t="shared" si="5"/>
        <v>0</v>
      </c>
      <c r="X25" s="17"/>
    </row>
    <row r="26" spans="1:24">
      <c r="A26" s="15">
        <f t="shared" si="6"/>
        <v>2015</v>
      </c>
      <c r="B26" s="16" t="str">
        <f t="shared" si="7"/>
        <v>11</v>
      </c>
      <c r="C26" s="45">
        <v>24530552040</v>
      </c>
      <c r="D26" s="45">
        <v>3282889579</v>
      </c>
      <c r="E26" s="44">
        <f t="shared" si="0"/>
        <v>27813441619</v>
      </c>
      <c r="F26" s="45">
        <v>22048356074</v>
      </c>
      <c r="G26" s="45">
        <v>6808891878.000001</v>
      </c>
      <c r="H26" s="44">
        <f t="shared" si="1"/>
        <v>28857247952</v>
      </c>
      <c r="I26" s="18">
        <f t="shared" si="2"/>
        <v>3.7528844768601077E-2</v>
      </c>
      <c r="J26" s="17"/>
      <c r="K26" s="24">
        <f t="shared" si="3"/>
        <v>-0.51785259072665812</v>
      </c>
      <c r="L26" s="47" t="s">
        <v>67</v>
      </c>
      <c r="M26" s="45">
        <v>-2957330472</v>
      </c>
      <c r="N26" s="45">
        <v>14982156623</v>
      </c>
      <c r="O26" s="51">
        <f t="shared" si="4"/>
        <v>-1.1973901719502802</v>
      </c>
      <c r="P26" s="53" t="s">
        <v>68</v>
      </c>
      <c r="Q26" s="49">
        <v>144757755116</v>
      </c>
      <c r="R26" s="49">
        <v>782426804515</v>
      </c>
      <c r="S26" s="17"/>
      <c r="T26" s="45">
        <v>782426804515</v>
      </c>
      <c r="U26" s="17"/>
      <c r="V26" s="17"/>
      <c r="W26" s="51">
        <f t="shared" si="5"/>
        <v>0</v>
      </c>
      <c r="X26" s="17"/>
    </row>
    <row r="27" spans="1:24">
      <c r="A27" s="15">
        <f t="shared" si="6"/>
        <v>2015</v>
      </c>
      <c r="B27" s="16" t="str">
        <f t="shared" si="7"/>
        <v>12</v>
      </c>
      <c r="C27" s="45">
        <v>29995640471</v>
      </c>
      <c r="D27" s="45">
        <v>3323931735</v>
      </c>
      <c r="E27" s="44">
        <f t="shared" si="0"/>
        <v>33319572206</v>
      </c>
      <c r="F27" s="45">
        <v>25997394824</v>
      </c>
      <c r="G27" s="45">
        <v>3430670223</v>
      </c>
      <c r="H27" s="44">
        <f t="shared" si="1"/>
        <v>29428065047</v>
      </c>
      <c r="I27" s="18">
        <f t="shared" si="2"/>
        <v>-0.11679343104829054</v>
      </c>
      <c r="J27" s="17" t="s">
        <v>65</v>
      </c>
      <c r="K27" s="24">
        <f t="shared" si="3"/>
        <v>-3.1113013219516317E-2</v>
      </c>
      <c r="L27" s="47"/>
      <c r="M27" s="45">
        <v>-201850854</v>
      </c>
      <c r="N27" s="45">
        <v>17780362873</v>
      </c>
      <c r="O27" s="51">
        <f t="shared" si="4"/>
        <v>-1.0113524597580916</v>
      </c>
      <c r="P27" s="53" t="s">
        <v>68</v>
      </c>
      <c r="Q27" s="49">
        <v>143643901303</v>
      </c>
      <c r="R27" s="49">
        <v>795854394366</v>
      </c>
      <c r="S27" s="17"/>
      <c r="T27" s="45">
        <v>795854394366</v>
      </c>
      <c r="U27" s="17"/>
      <c r="V27" s="17"/>
      <c r="W27" s="51">
        <f t="shared" si="5"/>
        <v>0</v>
      </c>
      <c r="X27" s="17"/>
    </row>
    <row r="28" spans="1:24">
      <c r="A28" s="15">
        <f t="shared" si="6"/>
        <v>2016</v>
      </c>
      <c r="B28" s="16" t="str">
        <f t="shared" si="7"/>
        <v>01</v>
      </c>
      <c r="C28" s="45">
        <v>27681492695</v>
      </c>
      <c r="D28" s="45">
        <v>3415368410</v>
      </c>
      <c r="E28" s="44">
        <f t="shared" si="0"/>
        <v>31096861105</v>
      </c>
      <c r="F28" s="45">
        <v>17187588852</v>
      </c>
      <c r="G28" s="45">
        <v>3365128248</v>
      </c>
      <c r="H28" s="44">
        <f t="shared" si="1"/>
        <v>20552717100</v>
      </c>
      <c r="I28" s="18">
        <f t="shared" si="2"/>
        <v>-0.33907422261678455</v>
      </c>
      <c r="J28" s="17" t="s">
        <v>65</v>
      </c>
      <c r="K28" s="24">
        <f t="shared" si="3"/>
        <v>1.4929642586388514E-2</v>
      </c>
      <c r="L28" s="17"/>
      <c r="M28" s="45">
        <v>13297476525</v>
      </c>
      <c r="N28" s="45">
        <v>16530566546</v>
      </c>
      <c r="O28" s="51">
        <f t="shared" si="4"/>
        <v>-0.19558252961283595</v>
      </c>
      <c r="P28" s="53" t="s">
        <v>68</v>
      </c>
      <c r="Q28" s="49">
        <v>165342974357</v>
      </c>
      <c r="R28" s="49">
        <v>801913509912</v>
      </c>
      <c r="S28" s="17"/>
      <c r="T28" s="45">
        <v>801913509912</v>
      </c>
      <c r="U28" s="17"/>
      <c r="V28" s="17"/>
      <c r="W28" s="51">
        <f t="shared" si="5"/>
        <v>0</v>
      </c>
      <c r="X28" s="17"/>
    </row>
    <row r="29" spans="1:24">
      <c r="A29" s="15">
        <f t="shared" si="6"/>
        <v>2016</v>
      </c>
      <c r="B29" s="16" t="str">
        <f t="shared" si="7"/>
        <v>02</v>
      </c>
      <c r="C29" s="45">
        <v>30116672806</v>
      </c>
      <c r="D29" s="45">
        <v>3618906560</v>
      </c>
      <c r="E29" s="44">
        <f t="shared" si="0"/>
        <v>33735579366</v>
      </c>
      <c r="F29" s="45">
        <v>24900792578</v>
      </c>
      <c r="G29" s="45">
        <v>3483053644</v>
      </c>
      <c r="H29" s="44">
        <f t="shared" si="1"/>
        <v>28383846222</v>
      </c>
      <c r="I29" s="18">
        <f t="shared" si="2"/>
        <v>-0.15863765331961899</v>
      </c>
      <c r="J29" s="17" t="s">
        <v>65</v>
      </c>
      <c r="K29" s="24">
        <f t="shared" si="3"/>
        <v>3.9003968897815877E-2</v>
      </c>
      <c r="L29" s="17"/>
      <c r="M29" s="45">
        <v>5069371100</v>
      </c>
      <c r="N29" s="45">
        <v>17968077648</v>
      </c>
      <c r="O29" s="51">
        <f t="shared" si="4"/>
        <v>-0.71786792113711373</v>
      </c>
      <c r="P29" s="53" t="s">
        <v>68</v>
      </c>
      <c r="Q29" s="49">
        <v>153676739652</v>
      </c>
      <c r="R29" s="49">
        <v>810770560542</v>
      </c>
      <c r="S29" s="17"/>
      <c r="T29" s="45">
        <v>810770560542</v>
      </c>
      <c r="U29" s="17"/>
      <c r="V29" s="17"/>
      <c r="W29" s="51">
        <f t="shared" si="5"/>
        <v>0</v>
      </c>
      <c r="X29" s="17"/>
    </row>
    <row r="30" spans="1:24">
      <c r="A30" s="15">
        <f t="shared" si="6"/>
        <v>2016</v>
      </c>
      <c r="B30" s="16" t="str">
        <f t="shared" si="7"/>
        <v>03</v>
      </c>
      <c r="C30" s="45">
        <v>29709137730</v>
      </c>
      <c r="D30" s="45">
        <v>3380289515</v>
      </c>
      <c r="E30" s="44">
        <f t="shared" si="0"/>
        <v>33089427245</v>
      </c>
      <c r="F30" s="45">
        <v>24517871741.000004</v>
      </c>
      <c r="G30" s="45">
        <v>3317410304.0000005</v>
      </c>
      <c r="H30" s="44">
        <f t="shared" si="1"/>
        <v>27835282045.000004</v>
      </c>
      <c r="I30" s="18">
        <f t="shared" si="2"/>
        <v>-0.15878622380186191</v>
      </c>
      <c r="J30" s="17" t="s">
        <v>65</v>
      </c>
      <c r="K30" s="24">
        <f t="shared" si="3"/>
        <v>1.895430629252659E-2</v>
      </c>
      <c r="L30" s="17"/>
      <c r="M30" s="45">
        <v>-642337022</v>
      </c>
      <c r="N30" s="45">
        <v>11330651761</v>
      </c>
      <c r="O30" s="51">
        <f t="shared" si="4"/>
        <v>-1.0566902094909418</v>
      </c>
      <c r="P30" s="53" t="s">
        <v>68</v>
      </c>
      <c r="Q30" s="49">
        <v>157391551618</v>
      </c>
      <c r="R30" s="49">
        <v>818929170302</v>
      </c>
      <c r="S30" s="17"/>
      <c r="T30" s="45">
        <v>818929170302</v>
      </c>
      <c r="U30" s="17"/>
      <c r="V30" s="17"/>
      <c r="W30" s="51">
        <f t="shared" si="5"/>
        <v>0</v>
      </c>
      <c r="X30" s="17"/>
    </row>
    <row r="31" spans="1:24">
      <c r="A31" s="15">
        <f t="shared" si="6"/>
        <v>2016</v>
      </c>
      <c r="B31" s="16" t="str">
        <f t="shared" si="7"/>
        <v>04</v>
      </c>
      <c r="C31" s="45">
        <v>24588047151</v>
      </c>
      <c r="D31" s="45">
        <v>3582451561</v>
      </c>
      <c r="E31" s="44">
        <f t="shared" si="0"/>
        <v>28170498712</v>
      </c>
      <c r="F31" s="45">
        <v>24591086987.999996</v>
      </c>
      <c r="G31" s="45">
        <v>3561935216.0000005</v>
      </c>
      <c r="H31" s="44">
        <f t="shared" si="1"/>
        <v>28153022203.999996</v>
      </c>
      <c r="I31" s="18">
        <f t="shared" si="2"/>
        <v>-6.2038333714553584E-4</v>
      </c>
      <c r="J31" s="17"/>
      <c r="K31" s="24">
        <f t="shared" si="3"/>
        <v>5.7598871837536425E-3</v>
      </c>
      <c r="L31" s="17"/>
      <c r="M31" s="45">
        <v>2544301774</v>
      </c>
      <c r="N31" s="45">
        <v>16788929648</v>
      </c>
      <c r="O31" s="51">
        <f t="shared" si="4"/>
        <v>-0.84845360440812301</v>
      </c>
      <c r="P31" s="53" t="s">
        <v>68</v>
      </c>
      <c r="Q31" s="49">
        <v>149073198519</v>
      </c>
      <c r="R31" s="49">
        <v>828465667265</v>
      </c>
      <c r="S31" s="17"/>
      <c r="T31" s="45">
        <v>828465667265</v>
      </c>
      <c r="U31" s="17"/>
      <c r="V31" s="17"/>
      <c r="W31" s="51">
        <f t="shared" si="5"/>
        <v>0</v>
      </c>
      <c r="X31" s="17"/>
    </row>
    <row r="32" spans="1:24">
      <c r="A32" s="15">
        <f t="shared" si="6"/>
        <v>2016</v>
      </c>
      <c r="B32" s="16" t="str">
        <f t="shared" si="7"/>
        <v>05</v>
      </c>
      <c r="C32" s="45">
        <v>23455925019</v>
      </c>
      <c r="D32" s="45">
        <v>3606501319</v>
      </c>
      <c r="E32" s="44">
        <f t="shared" si="0"/>
        <v>27062426338</v>
      </c>
      <c r="F32" s="45">
        <v>23466209787</v>
      </c>
      <c r="G32" s="45">
        <v>3709869401.0000005</v>
      </c>
      <c r="H32" s="44">
        <f t="shared" si="1"/>
        <v>27176079188</v>
      </c>
      <c r="I32" s="18">
        <f t="shared" si="2"/>
        <v>4.1996548491445296E-3</v>
      </c>
      <c r="J32" s="17"/>
      <c r="K32" s="24">
        <f t="shared" si="3"/>
        <v>-2.7862997541675538E-2</v>
      </c>
      <c r="L32" s="17"/>
      <c r="M32" s="45">
        <v>3049171399</v>
      </c>
      <c r="N32" s="45">
        <v>21288893641</v>
      </c>
      <c r="O32" s="51">
        <f t="shared" si="4"/>
        <v>-0.85677173034827692</v>
      </c>
      <c r="P32" s="53" t="s">
        <v>68</v>
      </c>
      <c r="Q32" s="49">
        <v>149234579099</v>
      </c>
      <c r="R32" s="49">
        <v>841779887523</v>
      </c>
      <c r="S32" s="17"/>
      <c r="T32" s="45">
        <v>841779887523</v>
      </c>
      <c r="U32" s="17"/>
      <c r="V32" s="17"/>
      <c r="W32" s="51">
        <f t="shared" si="5"/>
        <v>0</v>
      </c>
      <c r="X32" s="17"/>
    </row>
    <row r="33" spans="1:24">
      <c r="A33" s="15">
        <f t="shared" si="6"/>
        <v>2016</v>
      </c>
      <c r="B33" s="16" t="str">
        <f t="shared" si="7"/>
        <v>06</v>
      </c>
      <c r="C33" s="45">
        <v>25588845428</v>
      </c>
      <c r="D33" s="45">
        <v>3545467698</v>
      </c>
      <c r="E33" s="44">
        <f t="shared" si="0"/>
        <v>29134313126</v>
      </c>
      <c r="F33" s="45">
        <v>25619222216.000004</v>
      </c>
      <c r="G33" s="45">
        <v>5537432268</v>
      </c>
      <c r="H33" s="44">
        <f t="shared" si="1"/>
        <v>31156654484.000004</v>
      </c>
      <c r="I33" s="18">
        <f t="shared" si="2"/>
        <v>6.9414416919794553E-2</v>
      </c>
      <c r="J33" s="17" t="s">
        <v>65</v>
      </c>
      <c r="K33" s="24">
        <f t="shared" si="3"/>
        <v>-0.35972712145144747</v>
      </c>
      <c r="L33" s="47" t="s">
        <v>67</v>
      </c>
      <c r="M33" s="45">
        <v>10662218883</v>
      </c>
      <c r="N33" s="45">
        <v>22836483329</v>
      </c>
      <c r="O33" s="51">
        <f t="shared" si="4"/>
        <v>-0.53310591962029141</v>
      </c>
      <c r="P33" s="53" t="s">
        <v>68</v>
      </c>
      <c r="Q33" s="49">
        <v>160306422434</v>
      </c>
      <c r="R33" s="49">
        <v>852156443626</v>
      </c>
      <c r="S33" s="17"/>
      <c r="T33" s="45">
        <v>852156443626</v>
      </c>
      <c r="U33" s="17"/>
      <c r="V33" s="17"/>
      <c r="W33" s="51">
        <f t="shared" si="5"/>
        <v>0</v>
      </c>
      <c r="X33" s="17"/>
    </row>
    <row r="34" spans="1:24">
      <c r="A34" s="15">
        <f t="shared" si="6"/>
        <v>2016</v>
      </c>
      <c r="B34" s="16" t="str">
        <f t="shared" si="7"/>
        <v>07</v>
      </c>
      <c r="C34" s="45">
        <v>24602908181</v>
      </c>
      <c r="D34" s="45">
        <v>3599881899</v>
      </c>
      <c r="E34" s="44">
        <f t="shared" si="0"/>
        <v>28202790080</v>
      </c>
      <c r="F34" s="45">
        <v>24616080730</v>
      </c>
      <c r="G34" s="45">
        <v>3632621227</v>
      </c>
      <c r="H34" s="44">
        <f t="shared" si="1"/>
        <v>28248701957</v>
      </c>
      <c r="I34" s="18">
        <f t="shared" si="2"/>
        <v>1.6279196799240392E-3</v>
      </c>
      <c r="J34" s="17"/>
      <c r="K34" s="24">
        <f t="shared" si="3"/>
        <v>-9.0125906209709283E-3</v>
      </c>
      <c r="L34" s="17"/>
      <c r="M34" s="45">
        <v>-3857510699</v>
      </c>
      <c r="N34" s="45">
        <v>15158216560</v>
      </c>
      <c r="O34" s="51">
        <f t="shared" si="4"/>
        <v>-1.2544831500283038</v>
      </c>
      <c r="P34" s="53" t="s">
        <v>68</v>
      </c>
      <c r="Q34" s="49">
        <v>53485301842</v>
      </c>
      <c r="R34" s="49">
        <v>863910830650</v>
      </c>
      <c r="S34" s="17"/>
      <c r="T34" s="45">
        <v>863910830650</v>
      </c>
      <c r="U34" s="17"/>
      <c r="V34" s="17"/>
      <c r="W34" s="51">
        <f t="shared" si="5"/>
        <v>0</v>
      </c>
      <c r="X34" s="17"/>
    </row>
    <row r="35" spans="1:24">
      <c r="A35" s="15">
        <f t="shared" si="6"/>
        <v>2016</v>
      </c>
      <c r="B35" s="16" t="str">
        <f t="shared" si="7"/>
        <v>08</v>
      </c>
      <c r="C35" s="45">
        <v>27091344939</v>
      </c>
      <c r="D35" s="45">
        <v>3682599156</v>
      </c>
      <c r="E35" s="44">
        <f t="shared" si="0"/>
        <v>30773944095</v>
      </c>
      <c r="F35" s="45">
        <v>27043904865.000004</v>
      </c>
      <c r="G35" s="45">
        <v>3572346067.0000005</v>
      </c>
      <c r="H35" s="44">
        <f t="shared" si="1"/>
        <v>30616250932.000004</v>
      </c>
      <c r="I35" s="18">
        <f t="shared" si="2"/>
        <v>-5.1242428501589998E-3</v>
      </c>
      <c r="J35" s="17"/>
      <c r="K35" s="24">
        <f t="shared" si="3"/>
        <v>3.0862936269942187E-2</v>
      </c>
      <c r="L35" s="17"/>
      <c r="M35" s="45">
        <v>9744353252</v>
      </c>
      <c r="N35" s="45">
        <v>23043029696.999996</v>
      </c>
      <c r="O35" s="51">
        <f t="shared" si="4"/>
        <v>-0.57712360830448306</v>
      </c>
      <c r="P35" s="53" t="s">
        <v>68</v>
      </c>
      <c r="Q35" s="49">
        <v>161308479309</v>
      </c>
      <c r="R35" s="49">
        <v>875791130192</v>
      </c>
      <c r="S35" s="17"/>
      <c r="T35" s="45">
        <v>875791130192</v>
      </c>
      <c r="U35" s="17"/>
      <c r="V35" s="17"/>
      <c r="W35" s="51">
        <f t="shared" si="5"/>
        <v>0</v>
      </c>
      <c r="X35" s="17"/>
    </row>
    <row r="36" spans="1:24">
      <c r="A36" s="15">
        <f t="shared" si="6"/>
        <v>2016</v>
      </c>
      <c r="B36" s="16" t="str">
        <f t="shared" si="7"/>
        <v>09</v>
      </c>
      <c r="C36" s="45">
        <v>26762609063</v>
      </c>
      <c r="D36" s="45">
        <v>3970756589</v>
      </c>
      <c r="E36" s="44">
        <f t="shared" si="0"/>
        <v>30733365652</v>
      </c>
      <c r="F36" s="45">
        <v>26761368861</v>
      </c>
      <c r="G36" s="45">
        <v>3950640838.0000005</v>
      </c>
      <c r="H36" s="44">
        <f t="shared" si="1"/>
        <v>30712009699</v>
      </c>
      <c r="I36" s="18">
        <f t="shared" si="2"/>
        <v>-6.9487843413629236E-4</v>
      </c>
      <c r="J36" s="17"/>
      <c r="K36" s="24">
        <f t="shared" si="3"/>
        <v>5.0917691141427746E-3</v>
      </c>
      <c r="L36" s="17"/>
      <c r="M36" s="45">
        <v>4363233269</v>
      </c>
      <c r="N36" s="45">
        <v>27661730478.999996</v>
      </c>
      <c r="O36" s="51">
        <f t="shared" si="4"/>
        <v>-0.84226463082949765</v>
      </c>
      <c r="P36" s="53" t="s">
        <v>68</v>
      </c>
      <c r="Q36" s="49">
        <v>160247906906</v>
      </c>
      <c r="R36" s="49">
        <v>892026052816</v>
      </c>
      <c r="S36" s="17"/>
      <c r="T36" s="45">
        <v>892026052816</v>
      </c>
      <c r="U36" s="17"/>
      <c r="V36" s="17"/>
      <c r="W36" s="51">
        <f t="shared" si="5"/>
        <v>0</v>
      </c>
      <c r="X36" s="17"/>
    </row>
    <row r="37" spans="1:24">
      <c r="A37" s="15">
        <f t="shared" si="6"/>
        <v>2016</v>
      </c>
      <c r="B37" s="16" t="str">
        <f t="shared" si="7"/>
        <v>10</v>
      </c>
      <c r="C37" s="45">
        <v>27337504542</v>
      </c>
      <c r="D37" s="45">
        <v>3812753975</v>
      </c>
      <c r="E37" s="44">
        <f t="shared" si="0"/>
        <v>31150258517</v>
      </c>
      <c r="F37" s="45">
        <v>27346406403.000004</v>
      </c>
      <c r="G37" s="45">
        <v>3832141326.9999995</v>
      </c>
      <c r="H37" s="44">
        <f t="shared" si="1"/>
        <v>31178547730.000004</v>
      </c>
      <c r="I37" s="18">
        <f t="shared" si="2"/>
        <v>9.0815339412242402E-4</v>
      </c>
      <c r="J37" s="17"/>
      <c r="K37" s="24">
        <f t="shared" si="3"/>
        <v>-5.0591432689088833E-3</v>
      </c>
      <c r="L37" s="17"/>
      <c r="M37" s="45">
        <v>4993539793</v>
      </c>
      <c r="N37" s="45">
        <v>26341365752</v>
      </c>
      <c r="O37" s="51">
        <f t="shared" si="4"/>
        <v>-0.81042973094055082</v>
      </c>
      <c r="P37" s="53" t="s">
        <v>68</v>
      </c>
      <c r="Q37" s="49">
        <v>163280899197</v>
      </c>
      <c r="R37" s="49">
        <v>903926337154</v>
      </c>
      <c r="S37" s="17"/>
      <c r="T37" s="45">
        <v>903926337154</v>
      </c>
      <c r="U37" s="17"/>
      <c r="V37" s="17"/>
      <c r="W37" s="51">
        <f t="shared" si="5"/>
        <v>0</v>
      </c>
      <c r="X37" s="17"/>
    </row>
    <row r="38" spans="1:24">
      <c r="A38" s="15">
        <f t="shared" si="6"/>
        <v>2016</v>
      </c>
      <c r="B38" s="16" t="str">
        <f t="shared" si="7"/>
        <v>11</v>
      </c>
      <c r="C38" s="45">
        <v>26563709081</v>
      </c>
      <c r="D38" s="45">
        <v>3707755412</v>
      </c>
      <c r="E38" s="44">
        <f t="shared" si="0"/>
        <v>30271464493</v>
      </c>
      <c r="F38" s="45">
        <v>26562286207</v>
      </c>
      <c r="G38" s="45">
        <v>7721704521</v>
      </c>
      <c r="H38" s="44">
        <f t="shared" si="1"/>
        <v>34283990728</v>
      </c>
      <c r="I38" s="18">
        <f t="shared" si="2"/>
        <v>0.13255144084383041</v>
      </c>
      <c r="J38" s="17" t="s">
        <v>65</v>
      </c>
      <c r="K38" s="24">
        <f t="shared" si="3"/>
        <v>-0.51982682037154326</v>
      </c>
      <c r="L38" s="47" t="s">
        <v>67</v>
      </c>
      <c r="M38" s="45">
        <v>3291040499</v>
      </c>
      <c r="N38" s="45">
        <v>24276200419</v>
      </c>
      <c r="O38" s="51">
        <f t="shared" si="4"/>
        <v>-0.86443345984142406</v>
      </c>
      <c r="P38" s="53" t="s">
        <v>68</v>
      </c>
      <c r="Q38" s="49">
        <v>161430064563</v>
      </c>
      <c r="R38" s="49">
        <v>914494181092</v>
      </c>
      <c r="S38" s="17"/>
      <c r="T38" s="45">
        <v>914494181092</v>
      </c>
      <c r="U38" s="17"/>
      <c r="V38" s="17"/>
      <c r="W38" s="51">
        <f t="shared" si="5"/>
        <v>0</v>
      </c>
      <c r="X38" s="17"/>
    </row>
    <row r="39" spans="1:24">
      <c r="A39" s="15">
        <f t="shared" si="6"/>
        <v>2016</v>
      </c>
      <c r="B39" s="16" t="str">
        <f t="shared" si="7"/>
        <v>12</v>
      </c>
      <c r="C39" s="45">
        <v>34887209044</v>
      </c>
      <c r="D39" s="45">
        <v>4080071324</v>
      </c>
      <c r="E39" s="44">
        <f t="shared" si="0"/>
        <v>38967280368</v>
      </c>
      <c r="F39" s="45">
        <v>34942315105.000008</v>
      </c>
      <c r="G39" s="45">
        <v>3992930983</v>
      </c>
      <c r="H39" s="44">
        <f t="shared" si="1"/>
        <v>38935246088.000008</v>
      </c>
      <c r="I39" s="18">
        <f t="shared" si="2"/>
        <v>-8.2208149240758921E-4</v>
      </c>
      <c r="J39" s="17"/>
      <c r="K39" s="24">
        <f t="shared" si="3"/>
        <v>2.1823653193857373E-2</v>
      </c>
      <c r="L39" s="17"/>
      <c r="M39" s="45">
        <v>4778346656</v>
      </c>
      <c r="N39" s="45">
        <v>38087491735</v>
      </c>
      <c r="O39" s="51">
        <f t="shared" si="4"/>
        <v>-0.87454288958574289</v>
      </c>
      <c r="P39" s="53" t="s">
        <v>68</v>
      </c>
      <c r="Q39" s="49">
        <v>167047294356</v>
      </c>
      <c r="R39" s="49">
        <v>925087645287</v>
      </c>
      <c r="S39" s="17"/>
      <c r="T39" s="45">
        <v>925087645287</v>
      </c>
      <c r="U39" s="17"/>
      <c r="V39" s="17"/>
      <c r="W39" s="51">
        <f t="shared" si="5"/>
        <v>0</v>
      </c>
      <c r="X39" s="17"/>
    </row>
    <row r="40" spans="1:24">
      <c r="A40" s="15">
        <f t="shared" si="6"/>
        <v>2017</v>
      </c>
      <c r="B40" s="16" t="str">
        <f t="shared" si="7"/>
        <v>01</v>
      </c>
      <c r="C40" s="45">
        <v>22416488841</v>
      </c>
      <c r="D40" s="45">
        <v>4217931211</v>
      </c>
      <c r="E40" s="44">
        <f t="shared" si="0"/>
        <v>26634420052</v>
      </c>
      <c r="F40" s="45">
        <v>22415405018.999996</v>
      </c>
      <c r="G40" s="45">
        <v>4153923264.0000005</v>
      </c>
      <c r="H40" s="44">
        <f t="shared" si="1"/>
        <v>26569328282.999996</v>
      </c>
      <c r="I40" s="18">
        <f t="shared" si="2"/>
        <v>-2.4438966147158903E-3</v>
      </c>
      <c r="J40" s="17"/>
      <c r="K40" s="24">
        <f t="shared" si="3"/>
        <v>1.5409034527605447E-2</v>
      </c>
      <c r="L40" s="17"/>
      <c r="M40" s="45">
        <v>8542095312</v>
      </c>
      <c r="N40" s="45">
        <v>26638514832</v>
      </c>
      <c r="O40" s="51">
        <f t="shared" si="4"/>
        <v>-0.67933289953016995</v>
      </c>
      <c r="P40" s="53" t="s">
        <v>68</v>
      </c>
      <c r="Q40" s="49">
        <v>164884907183</v>
      </c>
      <c r="R40" s="49">
        <v>938163086116</v>
      </c>
      <c r="S40" s="17"/>
      <c r="T40" s="45">
        <v>938163086116</v>
      </c>
      <c r="U40" s="17"/>
      <c r="V40" s="17"/>
      <c r="W40" s="51">
        <f t="shared" si="5"/>
        <v>0</v>
      </c>
      <c r="X40" s="17"/>
    </row>
    <row r="41" spans="1:24">
      <c r="A41" s="15">
        <f t="shared" si="6"/>
        <v>2017</v>
      </c>
      <c r="B41" s="16" t="str">
        <f t="shared" si="7"/>
        <v>02</v>
      </c>
      <c r="C41" s="45">
        <v>24279520728</v>
      </c>
      <c r="D41" s="45">
        <v>4026513643</v>
      </c>
      <c r="E41" s="44">
        <f t="shared" si="0"/>
        <v>28306034371</v>
      </c>
      <c r="F41" s="45">
        <v>24272169666</v>
      </c>
      <c r="G41" s="45">
        <v>3886565506</v>
      </c>
      <c r="H41" s="44">
        <f t="shared" si="1"/>
        <v>28158735172</v>
      </c>
      <c r="I41" s="18">
        <f t="shared" si="2"/>
        <v>-5.2038090913544277E-3</v>
      </c>
      <c r="J41" s="17"/>
      <c r="K41" s="24">
        <f t="shared" si="3"/>
        <v>3.6008176572336348E-2</v>
      </c>
      <c r="L41" s="17"/>
      <c r="M41" s="45">
        <v>7051397568</v>
      </c>
      <c r="N41" s="45">
        <v>22139973401</v>
      </c>
      <c r="O41" s="51">
        <f t="shared" si="4"/>
        <v>-0.68150830896294079</v>
      </c>
      <c r="P41" s="53" t="s">
        <v>68</v>
      </c>
      <c r="Q41" s="49">
        <v>170021211937</v>
      </c>
      <c r="R41" s="49">
        <v>948445817577</v>
      </c>
      <c r="S41" s="17"/>
      <c r="T41" s="45">
        <v>948445817577</v>
      </c>
      <c r="U41" s="17"/>
      <c r="V41" s="17"/>
      <c r="W41" s="51">
        <f t="shared" si="5"/>
        <v>0</v>
      </c>
      <c r="X41" s="17"/>
    </row>
    <row r="42" spans="1:24">
      <c r="A42" s="15">
        <f t="shared" si="6"/>
        <v>2017</v>
      </c>
      <c r="B42" s="16" t="str">
        <f t="shared" si="7"/>
        <v>03</v>
      </c>
      <c r="C42" s="45">
        <v>28536840655</v>
      </c>
      <c r="D42" s="45">
        <v>4153931717</v>
      </c>
      <c r="E42" s="44">
        <f t="shared" si="0"/>
        <v>32690772372</v>
      </c>
      <c r="F42" s="45">
        <v>28524998334</v>
      </c>
      <c r="G42" s="45">
        <v>4267235107</v>
      </c>
      <c r="H42" s="44">
        <f t="shared" si="1"/>
        <v>32792233441</v>
      </c>
      <c r="I42" s="18">
        <f t="shared" si="2"/>
        <v>3.1036608081767003E-3</v>
      </c>
      <c r="J42" s="17"/>
      <c r="K42" s="24">
        <f t="shared" si="3"/>
        <v>-2.6551944563386387E-2</v>
      </c>
      <c r="L42" s="17"/>
      <c r="M42" s="45">
        <v>2065397502</v>
      </c>
      <c r="N42" s="45">
        <v>26510605807.999996</v>
      </c>
      <c r="O42" s="51">
        <f t="shared" si="4"/>
        <v>-0.92209165203698462</v>
      </c>
      <c r="P42" s="53" t="s">
        <v>68</v>
      </c>
      <c r="Q42" s="49">
        <v>169366164996</v>
      </c>
      <c r="R42" s="49">
        <v>960049844942</v>
      </c>
      <c r="S42" s="17"/>
      <c r="T42" s="45">
        <v>960049844942</v>
      </c>
      <c r="U42" s="17"/>
      <c r="V42" s="17"/>
      <c r="W42" s="51">
        <f t="shared" si="5"/>
        <v>0</v>
      </c>
      <c r="X42" s="17"/>
    </row>
    <row r="43" spans="1:24">
      <c r="A43" s="15">
        <f t="shared" si="6"/>
        <v>2017</v>
      </c>
      <c r="B43" s="16" t="str">
        <f t="shared" si="7"/>
        <v>04</v>
      </c>
      <c r="C43" s="45">
        <v>24403038543</v>
      </c>
      <c r="D43" s="45">
        <v>4128546906</v>
      </c>
      <c r="E43" s="44">
        <f t="shared" si="0"/>
        <v>28531585449</v>
      </c>
      <c r="F43" s="45">
        <v>24437764691</v>
      </c>
      <c r="G43" s="45">
        <v>4086925216.9999995</v>
      </c>
      <c r="H43" s="44">
        <f t="shared" si="1"/>
        <v>28524689908</v>
      </c>
      <c r="I43" s="18">
        <f t="shared" si="2"/>
        <v>-2.4168096134458139E-4</v>
      </c>
      <c r="J43" s="17"/>
      <c r="K43" s="24">
        <f t="shared" si="3"/>
        <v>1.0184108294145178E-2</v>
      </c>
      <c r="L43" s="17"/>
      <c r="M43" s="45">
        <v>6490658679</v>
      </c>
      <c r="N43" s="45">
        <v>28706132373.000004</v>
      </c>
      <c r="O43" s="51">
        <f t="shared" si="4"/>
        <v>-0.77389295796932611</v>
      </c>
      <c r="P43" s="53" t="s">
        <v>68</v>
      </c>
      <c r="Q43" s="49">
        <v>172545597891</v>
      </c>
      <c r="R43" s="49">
        <v>972997375940</v>
      </c>
      <c r="S43" s="17"/>
      <c r="T43" s="45">
        <v>972997375940</v>
      </c>
      <c r="U43" s="17"/>
      <c r="V43" s="17"/>
      <c r="W43" s="51">
        <f t="shared" si="5"/>
        <v>0</v>
      </c>
      <c r="X43" s="17"/>
    </row>
    <row r="44" spans="1:24">
      <c r="A44" s="15">
        <f t="shared" si="6"/>
        <v>2017</v>
      </c>
      <c r="B44" s="16" t="str">
        <f t="shared" si="7"/>
        <v>05</v>
      </c>
      <c r="C44" s="45">
        <v>32130772643</v>
      </c>
      <c r="D44" s="45">
        <v>4268137918</v>
      </c>
      <c r="E44" s="44">
        <f t="shared" si="0"/>
        <v>36398910561</v>
      </c>
      <c r="F44" s="45">
        <v>32162476401</v>
      </c>
      <c r="G44" s="45">
        <v>4284806806</v>
      </c>
      <c r="H44" s="44">
        <f t="shared" si="1"/>
        <v>36447283207</v>
      </c>
      <c r="I44" s="18">
        <f t="shared" si="2"/>
        <v>1.3289586214106919E-3</v>
      </c>
      <c r="J44" s="17"/>
      <c r="K44" s="24">
        <f t="shared" si="3"/>
        <v>-3.890230937987349E-3</v>
      </c>
      <c r="L44" s="17"/>
      <c r="M44" s="45">
        <v>5077644006</v>
      </c>
      <c r="N44" s="45">
        <v>16561657770.000004</v>
      </c>
      <c r="O44" s="51">
        <f t="shared" si="4"/>
        <v>-0.69340967694685074</v>
      </c>
      <c r="P44" s="53" t="s">
        <v>68</v>
      </c>
      <c r="Q44" s="49">
        <v>177530144947</v>
      </c>
      <c r="R44" s="49">
        <v>984106313366</v>
      </c>
      <c r="S44" s="17"/>
      <c r="T44" s="45">
        <v>984106313366</v>
      </c>
      <c r="U44" s="17"/>
      <c r="V44" s="17"/>
      <c r="W44" s="51">
        <f t="shared" si="5"/>
        <v>0</v>
      </c>
      <c r="X44" s="17"/>
    </row>
    <row r="45" spans="1:24">
      <c r="A45" s="15">
        <f t="shared" si="6"/>
        <v>2017</v>
      </c>
      <c r="B45" s="16" t="str">
        <f t="shared" si="7"/>
        <v>06</v>
      </c>
      <c r="C45" s="45">
        <v>29083683600</v>
      </c>
      <c r="D45" s="45">
        <v>4140763893</v>
      </c>
      <c r="E45" s="44">
        <f t="shared" si="0"/>
        <v>33224447493</v>
      </c>
      <c r="F45" s="45">
        <v>29135243845</v>
      </c>
      <c r="G45" s="45">
        <v>6332022208</v>
      </c>
      <c r="H45" s="44">
        <f t="shared" si="1"/>
        <v>35467266053</v>
      </c>
      <c r="I45" s="18">
        <f t="shared" si="2"/>
        <v>6.7505067178996292E-2</v>
      </c>
      <c r="J45" s="17" t="s">
        <v>65</v>
      </c>
      <c r="K45" s="24">
        <f t="shared" si="3"/>
        <v>-0.34605979622616001</v>
      </c>
      <c r="L45" s="47" t="s">
        <v>67</v>
      </c>
      <c r="M45" s="45">
        <v>6990512465</v>
      </c>
      <c r="N45" s="45">
        <v>27838572062.000004</v>
      </c>
      <c r="O45" s="51">
        <f t="shared" si="4"/>
        <v>-0.74889112669172653</v>
      </c>
      <c r="P45" s="53" t="s">
        <v>68</v>
      </c>
      <c r="Q45" s="49">
        <v>175009009891</v>
      </c>
      <c r="R45" s="49">
        <v>993750427468</v>
      </c>
      <c r="S45" s="17"/>
      <c r="T45" s="45">
        <v>993750427468</v>
      </c>
      <c r="U45" s="17"/>
      <c r="V45" s="17"/>
      <c r="W45" s="51">
        <f t="shared" si="5"/>
        <v>0</v>
      </c>
      <c r="X45" s="17"/>
    </row>
    <row r="46" spans="1:24">
      <c r="A46" s="15">
        <f t="shared" si="6"/>
        <v>2017</v>
      </c>
      <c r="B46" s="16" t="str">
        <f t="shared" si="7"/>
        <v>07</v>
      </c>
      <c r="C46" s="45">
        <v>28295322694</v>
      </c>
      <c r="D46" s="45">
        <v>4252040833</v>
      </c>
      <c r="E46" s="44">
        <f t="shared" si="0"/>
        <v>32547363527</v>
      </c>
      <c r="F46" s="45">
        <v>28358509434</v>
      </c>
      <c r="G46" s="45">
        <v>4223311202.9999995</v>
      </c>
      <c r="H46" s="44">
        <f t="shared" si="1"/>
        <v>32581820637</v>
      </c>
      <c r="I46" s="18">
        <f t="shared" si="2"/>
        <v>1.0586759192159345E-3</v>
      </c>
      <c r="J46" s="17"/>
      <c r="K46" s="24">
        <f t="shared" si="3"/>
        <v>6.8026315417135663E-3</v>
      </c>
      <c r="L46" s="17"/>
      <c r="M46" s="45">
        <v>11649430944</v>
      </c>
      <c r="N46" s="45">
        <v>24283434593.000004</v>
      </c>
      <c r="O46" s="51">
        <f t="shared" si="4"/>
        <v>-0.52027251748984105</v>
      </c>
      <c r="P46" s="53" t="s">
        <v>68</v>
      </c>
      <c r="Q46" s="49">
        <v>182680725814</v>
      </c>
      <c r="R46" s="49">
        <v>1003786866709</v>
      </c>
      <c r="S46" s="17"/>
      <c r="T46" s="45">
        <v>1003786866709</v>
      </c>
      <c r="U46" s="17"/>
      <c r="V46" s="17"/>
      <c r="W46" s="51">
        <f t="shared" si="5"/>
        <v>0</v>
      </c>
      <c r="X46" s="17"/>
    </row>
    <row r="47" spans="1:24">
      <c r="A47" s="15">
        <f t="shared" si="6"/>
        <v>2017</v>
      </c>
      <c r="B47" s="16" t="str">
        <f t="shared" si="7"/>
        <v>08</v>
      </c>
      <c r="C47" s="45">
        <v>29370257703</v>
      </c>
      <c r="D47" s="45">
        <v>4289276504</v>
      </c>
      <c r="E47" s="44">
        <f t="shared" si="0"/>
        <v>33659534207</v>
      </c>
      <c r="F47" s="45">
        <v>28599608034.999996</v>
      </c>
      <c r="G47" s="45">
        <v>4233992028.999999</v>
      </c>
      <c r="H47" s="44">
        <f t="shared" si="1"/>
        <v>32833600063.999996</v>
      </c>
      <c r="I47" s="18">
        <f t="shared" si="2"/>
        <v>-2.4537895798577014E-2</v>
      </c>
      <c r="J47" s="17"/>
      <c r="K47" s="24">
        <f t="shared" si="3"/>
        <v>1.3057293122268332E-2</v>
      </c>
      <c r="L47" s="17"/>
      <c r="M47" s="45">
        <v>21963693900</v>
      </c>
      <c r="N47" s="45">
        <v>32536001422.999996</v>
      </c>
      <c r="O47" s="51">
        <f t="shared" si="4"/>
        <v>-0.32494182015637407</v>
      </c>
      <c r="P47" s="53" t="s">
        <v>68</v>
      </c>
      <c r="Q47" s="49">
        <v>205923972535</v>
      </c>
      <c r="R47" s="49">
        <v>1017012930071</v>
      </c>
      <c r="S47" s="17"/>
      <c r="T47" s="45">
        <v>1017012930071</v>
      </c>
      <c r="U47" s="17"/>
      <c r="V47" s="17"/>
      <c r="W47" s="51">
        <f t="shared" si="5"/>
        <v>0</v>
      </c>
      <c r="X47" s="17"/>
    </row>
    <row r="48" spans="1:24">
      <c r="A48" s="15">
        <f t="shared" si="6"/>
        <v>2017</v>
      </c>
      <c r="B48" s="16" t="str">
        <f t="shared" si="7"/>
        <v>09</v>
      </c>
      <c r="C48" s="45">
        <v>28999643408</v>
      </c>
      <c r="D48" s="45">
        <v>4263786857</v>
      </c>
      <c r="E48" s="44">
        <f t="shared" si="0"/>
        <v>33263430265</v>
      </c>
      <c r="F48" s="45">
        <v>29739881998.999996</v>
      </c>
      <c r="G48" s="45">
        <v>4299274228</v>
      </c>
      <c r="H48" s="44">
        <f t="shared" si="1"/>
        <v>34039156226.999996</v>
      </c>
      <c r="I48" s="18">
        <f t="shared" si="2"/>
        <v>2.3320684482027731E-2</v>
      </c>
      <c r="J48" s="17"/>
      <c r="K48" s="24">
        <f t="shared" si="3"/>
        <v>-8.2542701670157426E-3</v>
      </c>
      <c r="L48" s="17"/>
      <c r="M48" s="45">
        <v>14825497488</v>
      </c>
      <c r="N48" s="45">
        <v>39582548455.999992</v>
      </c>
      <c r="O48" s="51">
        <f t="shared" si="4"/>
        <v>-0.62545368940860291</v>
      </c>
      <c r="P48" s="53" t="s">
        <v>68</v>
      </c>
      <c r="Q48" s="49">
        <v>203713663659</v>
      </c>
      <c r="R48" s="49">
        <v>1028613663479</v>
      </c>
      <c r="S48" s="17"/>
      <c r="T48" s="45">
        <v>1028613663479</v>
      </c>
      <c r="U48" s="17"/>
      <c r="V48" s="17"/>
      <c r="W48" s="51">
        <f t="shared" si="5"/>
        <v>0</v>
      </c>
      <c r="X48" s="17"/>
    </row>
    <row r="49" spans="1:24">
      <c r="A49" s="15">
        <f t="shared" si="6"/>
        <v>2017</v>
      </c>
      <c r="B49" s="16" t="str">
        <f t="shared" si="7"/>
        <v>10</v>
      </c>
      <c r="C49" s="45">
        <v>29417007221</v>
      </c>
      <c r="D49" s="45">
        <v>4384504489</v>
      </c>
      <c r="E49" s="44">
        <f t="shared" si="0"/>
        <v>33801511710</v>
      </c>
      <c r="F49" s="45">
        <v>29442878009.999996</v>
      </c>
      <c r="G49" s="45">
        <v>4312993198</v>
      </c>
      <c r="H49" s="44">
        <f t="shared" si="1"/>
        <v>33755871207.999996</v>
      </c>
      <c r="I49" s="18">
        <f t="shared" si="2"/>
        <v>-1.3502503199139815E-3</v>
      </c>
      <c r="J49" s="17"/>
      <c r="K49" s="24">
        <f t="shared" si="3"/>
        <v>1.6580432130790523E-2</v>
      </c>
      <c r="L49" s="17"/>
      <c r="M49" s="45">
        <v>17047860035</v>
      </c>
      <c r="N49" s="45">
        <v>30435260838</v>
      </c>
      <c r="O49" s="51">
        <f t="shared" si="4"/>
        <v>-0.43986482896460466</v>
      </c>
      <c r="P49" s="53" t="s">
        <v>68</v>
      </c>
      <c r="Q49" s="49">
        <v>209965854247</v>
      </c>
      <c r="R49" s="49">
        <v>1040449757355</v>
      </c>
      <c r="S49" s="17"/>
      <c r="T49" s="45">
        <v>1040449757355</v>
      </c>
      <c r="U49" s="17"/>
      <c r="V49" s="17"/>
      <c r="W49" s="51">
        <f t="shared" si="5"/>
        <v>0</v>
      </c>
      <c r="X49" s="17"/>
    </row>
    <row r="50" spans="1:24">
      <c r="A50" s="15">
        <f t="shared" si="6"/>
        <v>2017</v>
      </c>
      <c r="B50" s="16" t="str">
        <f t="shared" si="7"/>
        <v>11</v>
      </c>
      <c r="C50" s="45">
        <v>31872684958</v>
      </c>
      <c r="D50" s="45">
        <v>4500207828</v>
      </c>
      <c r="E50" s="44">
        <f t="shared" si="0"/>
        <v>36372892786</v>
      </c>
      <c r="F50" s="45">
        <v>31920298483.999996</v>
      </c>
      <c r="G50" s="45">
        <v>8493102136</v>
      </c>
      <c r="H50" s="44">
        <f t="shared" si="1"/>
        <v>40413400620</v>
      </c>
      <c r="I50" s="18">
        <f t="shared" si="2"/>
        <v>0.11108568839361599</v>
      </c>
      <c r="J50" s="17" t="s">
        <v>65</v>
      </c>
      <c r="K50" s="24">
        <f t="shared" si="3"/>
        <v>-0.47013379140646194</v>
      </c>
      <c r="L50" s="47" t="s">
        <v>67</v>
      </c>
      <c r="M50" s="45">
        <v>14230576517</v>
      </c>
      <c r="N50" s="45">
        <v>30812684784.999996</v>
      </c>
      <c r="O50" s="51">
        <f t="shared" si="4"/>
        <v>-0.53815850139979937</v>
      </c>
      <c r="P50" s="53" t="s">
        <v>68</v>
      </c>
      <c r="Q50" s="49">
        <v>212448048448</v>
      </c>
      <c r="R50" s="49">
        <v>1048799227894</v>
      </c>
      <c r="S50" s="17"/>
      <c r="T50" s="45">
        <v>1048799227894</v>
      </c>
      <c r="U50" s="17"/>
      <c r="V50" s="17"/>
      <c r="W50" s="51">
        <f t="shared" si="5"/>
        <v>0</v>
      </c>
      <c r="X50" s="17"/>
    </row>
    <row r="51" spans="1:24">
      <c r="A51" s="15">
        <f t="shared" si="6"/>
        <v>2017</v>
      </c>
      <c r="B51" s="16" t="str">
        <f t="shared" si="7"/>
        <v>12</v>
      </c>
      <c r="C51" s="45">
        <v>37204395352</v>
      </c>
      <c r="D51" s="45">
        <v>4484422135</v>
      </c>
      <c r="E51" s="44">
        <f t="shared" si="0"/>
        <v>41688817487</v>
      </c>
      <c r="F51" s="45">
        <v>37282567421</v>
      </c>
      <c r="G51" s="45">
        <v>4487314995</v>
      </c>
      <c r="H51" s="44">
        <f t="shared" si="1"/>
        <v>41769882416</v>
      </c>
      <c r="I51" s="18">
        <f t="shared" si="2"/>
        <v>1.9445245484661644E-3</v>
      </c>
      <c r="J51" s="17"/>
      <c r="K51" s="24">
        <f t="shared" si="3"/>
        <v>-6.4467504581766644E-4</v>
      </c>
      <c r="L51" s="47"/>
      <c r="M51" s="45">
        <v>12141724568</v>
      </c>
      <c r="N51" s="45">
        <v>45753327771</v>
      </c>
      <c r="O51" s="51">
        <f t="shared" si="4"/>
        <v>-0.73462641605501244</v>
      </c>
      <c r="P51" s="53" t="s">
        <v>68</v>
      </c>
      <c r="Q51" s="49">
        <v>214911121654</v>
      </c>
      <c r="R51" s="49">
        <v>1070266078007</v>
      </c>
      <c r="S51" s="17"/>
      <c r="T51" s="45">
        <v>1070266078007</v>
      </c>
      <c r="U51" s="17"/>
      <c r="V51" s="17"/>
      <c r="W51" s="51">
        <f t="shared" si="5"/>
        <v>0</v>
      </c>
      <c r="X51" s="17"/>
    </row>
    <row r="52" spans="1:24">
      <c r="A52" s="15">
        <f t="shared" si="6"/>
        <v>2018</v>
      </c>
      <c r="B52" s="16" t="str">
        <f t="shared" si="7"/>
        <v>01</v>
      </c>
      <c r="C52" s="45">
        <v>23773420332</v>
      </c>
      <c r="D52" s="45">
        <v>4701762947</v>
      </c>
      <c r="E52" s="44">
        <f t="shared" si="0"/>
        <v>28475183279</v>
      </c>
      <c r="F52" s="45">
        <v>23766080204</v>
      </c>
      <c r="G52" s="45">
        <v>4605356590.000001</v>
      </c>
      <c r="H52" s="44">
        <f t="shared" si="1"/>
        <v>28371436794</v>
      </c>
      <c r="I52" s="18">
        <f t="shared" si="2"/>
        <v>-3.6434000787103349E-3</v>
      </c>
      <c r="J52" s="17"/>
      <c r="K52" s="24">
        <f t="shared" si="3"/>
        <v>2.093352710392371E-2</v>
      </c>
      <c r="L52" s="17"/>
      <c r="M52" s="45">
        <v>22493605297</v>
      </c>
      <c r="N52" s="45">
        <v>34021334945.000008</v>
      </c>
      <c r="O52" s="51">
        <f t="shared" si="4"/>
        <v>-0.33883825154527614</v>
      </c>
      <c r="P52" s="53" t="s">
        <v>68</v>
      </c>
      <c r="Q52" s="49">
        <v>211836746558</v>
      </c>
      <c r="R52" s="49">
        <v>1081399959076</v>
      </c>
      <c r="S52" s="17"/>
      <c r="T52" s="45">
        <v>1081399959076</v>
      </c>
      <c r="U52" s="17"/>
      <c r="V52" s="17"/>
      <c r="W52" s="51">
        <f t="shared" si="5"/>
        <v>0</v>
      </c>
      <c r="X52" s="17"/>
    </row>
    <row r="53" spans="1:24">
      <c r="A53" s="15">
        <f t="shared" si="6"/>
        <v>2018</v>
      </c>
      <c r="B53" s="16" t="str">
        <f t="shared" si="7"/>
        <v>02</v>
      </c>
      <c r="C53" s="45">
        <v>27064097423</v>
      </c>
      <c r="D53" s="45">
        <v>4553068670</v>
      </c>
      <c r="E53" s="44">
        <f t="shared" si="0"/>
        <v>31617166093</v>
      </c>
      <c r="F53" s="45">
        <v>27046157369.000004</v>
      </c>
      <c r="G53" s="45">
        <v>4433825010.000001</v>
      </c>
      <c r="H53" s="44">
        <f t="shared" si="1"/>
        <v>31479982379.000004</v>
      </c>
      <c r="I53" s="18">
        <f t="shared" si="2"/>
        <v>-4.3388997482088909E-3</v>
      </c>
      <c r="J53" s="17"/>
      <c r="K53" s="24">
        <f t="shared" si="3"/>
        <v>2.6894083490227594E-2</v>
      </c>
      <c r="L53" s="17"/>
      <c r="M53" s="45">
        <v>26204804292</v>
      </c>
      <c r="N53" s="45">
        <v>28685292489.000004</v>
      </c>
      <c r="O53" s="51">
        <f t="shared" si="4"/>
        <v>-8.6472473583847909E-2</v>
      </c>
      <c r="P53" s="53" t="s">
        <v>68</v>
      </c>
      <c r="Q53" s="49">
        <v>233488389145</v>
      </c>
      <c r="R53" s="49">
        <v>1088187890263</v>
      </c>
      <c r="S53" s="17"/>
      <c r="T53" s="45">
        <v>1088187890263</v>
      </c>
      <c r="U53" s="17"/>
      <c r="V53" s="17"/>
      <c r="W53" s="51">
        <f t="shared" si="5"/>
        <v>0</v>
      </c>
      <c r="X53" s="17"/>
    </row>
    <row r="54" spans="1:24">
      <c r="A54" s="15">
        <f t="shared" si="6"/>
        <v>2018</v>
      </c>
      <c r="B54" s="16" t="str">
        <f t="shared" si="7"/>
        <v>03</v>
      </c>
      <c r="C54" s="45">
        <v>28383266244</v>
      </c>
      <c r="D54" s="45">
        <v>4676469635</v>
      </c>
      <c r="E54" s="44">
        <f t="shared" si="0"/>
        <v>33059735879</v>
      </c>
      <c r="F54" s="45">
        <v>28426526438</v>
      </c>
      <c r="G54" s="45">
        <v>4771971250.000001</v>
      </c>
      <c r="H54" s="44">
        <f t="shared" si="1"/>
        <v>33198497688</v>
      </c>
      <c r="I54" s="18">
        <f t="shared" si="2"/>
        <v>4.197305432441345E-3</v>
      </c>
      <c r="J54" s="17"/>
      <c r="K54" s="24">
        <f t="shared" si="3"/>
        <v>-2.0013032350100768E-2</v>
      </c>
      <c r="L54" s="17"/>
      <c r="M54" s="45">
        <v>15444215817</v>
      </c>
      <c r="N54" s="45">
        <v>32247604841.000004</v>
      </c>
      <c r="O54" s="51">
        <f t="shared" si="4"/>
        <v>-0.52107401795732644</v>
      </c>
      <c r="P54" s="53" t="s">
        <v>68</v>
      </c>
      <c r="Q54" s="49">
        <v>239629366628</v>
      </c>
      <c r="R54" s="49">
        <v>1100807856710</v>
      </c>
      <c r="S54" s="17"/>
      <c r="T54" s="45">
        <v>1100807856710</v>
      </c>
      <c r="U54" s="17"/>
      <c r="V54" s="17"/>
      <c r="W54" s="51">
        <f t="shared" si="5"/>
        <v>0</v>
      </c>
      <c r="X54" s="17"/>
    </row>
    <row r="55" spans="1:24">
      <c r="A55" s="15">
        <f t="shared" si="6"/>
        <v>2018</v>
      </c>
      <c r="B55" s="16" t="str">
        <f t="shared" si="7"/>
        <v>04</v>
      </c>
      <c r="C55" s="45">
        <v>31712803680</v>
      </c>
      <c r="D55" s="45">
        <v>4724722921</v>
      </c>
      <c r="E55" s="44">
        <f t="shared" si="0"/>
        <v>36437526601</v>
      </c>
      <c r="F55" s="45">
        <v>32549812913.000004</v>
      </c>
      <c r="G55" s="45">
        <v>4711794085.999999</v>
      </c>
      <c r="H55" s="44">
        <f t="shared" si="1"/>
        <v>37261606999</v>
      </c>
      <c r="I55" s="18">
        <f t="shared" si="2"/>
        <v>2.2616255132349883E-2</v>
      </c>
      <c r="J55" s="17"/>
      <c r="K55" s="24">
        <f t="shared" si="3"/>
        <v>2.7439303933964876E-3</v>
      </c>
      <c r="L55" s="17"/>
      <c r="M55" s="45">
        <v>17641494045</v>
      </c>
      <c r="N55" s="45">
        <v>35041357475.999992</v>
      </c>
      <c r="O55" s="51">
        <f t="shared" si="4"/>
        <v>-0.49655220814197198</v>
      </c>
      <c r="P55" s="53" t="s">
        <v>68</v>
      </c>
      <c r="Q55" s="49">
        <v>259451057417</v>
      </c>
      <c r="R55" s="49">
        <v>1112248137481</v>
      </c>
      <c r="S55" s="17"/>
      <c r="T55" s="45">
        <v>1112248137481</v>
      </c>
      <c r="U55" s="17"/>
      <c r="V55" s="17"/>
      <c r="W55" s="51">
        <f t="shared" si="5"/>
        <v>0</v>
      </c>
      <c r="X55" s="17"/>
    </row>
    <row r="56" spans="1:24">
      <c r="A56" s="15">
        <f t="shared" si="6"/>
        <v>2018</v>
      </c>
      <c r="B56" s="16" t="str">
        <f t="shared" si="7"/>
        <v>05</v>
      </c>
      <c r="C56" s="45">
        <v>36135066409</v>
      </c>
      <c r="D56" s="45">
        <v>4851754134</v>
      </c>
      <c r="E56" s="44">
        <f t="shared" si="0"/>
        <v>40986820543</v>
      </c>
      <c r="F56" s="45">
        <v>36273961030.999992</v>
      </c>
      <c r="G56" s="45">
        <v>5116437046</v>
      </c>
      <c r="H56" s="44">
        <f t="shared" si="1"/>
        <v>41390398076.999992</v>
      </c>
      <c r="I56" s="18">
        <f t="shared" si="2"/>
        <v>9.8465196532282473E-3</v>
      </c>
      <c r="J56" s="17"/>
      <c r="K56" s="24">
        <f t="shared" si="3"/>
        <v>-5.173188092032277E-2</v>
      </c>
      <c r="L56" s="52" t="s">
        <v>66</v>
      </c>
      <c r="M56" s="45">
        <v>5740714897</v>
      </c>
      <c r="N56" s="45">
        <v>41642781626</v>
      </c>
      <c r="O56" s="51">
        <f t="shared" si="4"/>
        <v>-0.86214381765948755</v>
      </c>
      <c r="P56" s="53" t="s">
        <v>68</v>
      </c>
      <c r="Q56" s="49">
        <v>255465675159</v>
      </c>
      <c r="R56" s="49">
        <v>1127872105272</v>
      </c>
      <c r="S56" s="17"/>
      <c r="T56" s="45">
        <v>1127872105272</v>
      </c>
      <c r="U56" s="17"/>
      <c r="V56" s="17"/>
      <c r="W56" s="51">
        <f t="shared" si="5"/>
        <v>0</v>
      </c>
      <c r="X56" s="17"/>
    </row>
    <row r="57" spans="1:24">
      <c r="A57" s="15">
        <f t="shared" si="6"/>
        <v>2018</v>
      </c>
      <c r="B57" s="16" t="str">
        <f t="shared" si="7"/>
        <v>06</v>
      </c>
      <c r="C57" s="45">
        <v>37139577723</v>
      </c>
      <c r="D57" s="45">
        <v>4813130258</v>
      </c>
      <c r="E57" s="44">
        <f t="shared" si="0"/>
        <v>41952707981</v>
      </c>
      <c r="F57" s="45">
        <v>37112066410</v>
      </c>
      <c r="G57" s="45">
        <v>6991766237.000001</v>
      </c>
      <c r="H57" s="44">
        <f t="shared" si="1"/>
        <v>44103832647</v>
      </c>
      <c r="I57" s="18">
        <f t="shared" si="2"/>
        <v>5.1274989613881994E-2</v>
      </c>
      <c r="J57" s="17" t="s">
        <v>65</v>
      </c>
      <c r="K57" s="24">
        <f t="shared" si="3"/>
        <v>-0.31160023163686335</v>
      </c>
      <c r="L57" s="47" t="s">
        <v>67</v>
      </c>
      <c r="M57" s="45">
        <v>9681266420</v>
      </c>
      <c r="N57" s="45">
        <v>19879695669.000004</v>
      </c>
      <c r="O57" s="51">
        <f t="shared" si="4"/>
        <v>-0.51300731252658105</v>
      </c>
      <c r="P57" s="53" t="s">
        <v>68</v>
      </c>
      <c r="Q57" s="49">
        <v>255353887384</v>
      </c>
      <c r="R57" s="49">
        <v>1135487185560</v>
      </c>
      <c r="S57" s="17"/>
      <c r="T57" s="45">
        <v>1135487185560</v>
      </c>
      <c r="U57" s="17"/>
      <c r="V57" s="17"/>
      <c r="W57" s="51">
        <f t="shared" si="5"/>
        <v>0</v>
      </c>
      <c r="X57" s="17"/>
    </row>
    <row r="58" spans="1:24">
      <c r="A58" s="15">
        <f t="shared" si="6"/>
        <v>2018</v>
      </c>
      <c r="B58" s="16" t="str">
        <f t="shared" si="7"/>
        <v>07</v>
      </c>
      <c r="C58" s="45">
        <v>36052179503</v>
      </c>
      <c r="D58" s="45">
        <v>5471701297</v>
      </c>
      <c r="E58" s="44">
        <f t="shared" si="0"/>
        <v>41523880800</v>
      </c>
      <c r="F58" s="45">
        <v>36205940471</v>
      </c>
      <c r="G58" s="45">
        <v>5420414827.0000019</v>
      </c>
      <c r="H58" s="44">
        <f t="shared" si="1"/>
        <v>41626355298</v>
      </c>
      <c r="I58" s="18">
        <f t="shared" si="2"/>
        <v>2.4678449129929003E-3</v>
      </c>
      <c r="J58" s="17"/>
      <c r="K58" s="24">
        <f t="shared" si="3"/>
        <v>9.461724173679853E-3</v>
      </c>
      <c r="L58" s="17"/>
      <c r="M58" s="45">
        <v>62880913</v>
      </c>
      <c r="N58" s="45">
        <v>26991820532.000004</v>
      </c>
      <c r="O58" s="51">
        <f t="shared" si="4"/>
        <v>-0.99767037155106109</v>
      </c>
      <c r="P58" s="53" t="s">
        <v>68</v>
      </c>
      <c r="Q58" s="49">
        <v>251437488256</v>
      </c>
      <c r="R58" s="49">
        <v>1149711137211</v>
      </c>
      <c r="S58" s="17"/>
      <c r="T58" s="45">
        <v>1149711137211</v>
      </c>
      <c r="U58" s="17"/>
      <c r="V58" s="17"/>
      <c r="W58" s="51">
        <f t="shared" si="5"/>
        <v>0</v>
      </c>
      <c r="X58" s="17"/>
    </row>
    <row r="59" spans="1:24">
      <c r="A59" s="15">
        <f t="shared" si="6"/>
        <v>2018</v>
      </c>
      <c r="B59" s="16" t="str">
        <f t="shared" si="7"/>
        <v>08</v>
      </c>
      <c r="C59" s="45">
        <v>35671917519</v>
      </c>
      <c r="D59" s="45">
        <v>4888545412</v>
      </c>
      <c r="E59" s="44">
        <f t="shared" si="0"/>
        <v>40560462931</v>
      </c>
      <c r="F59" s="45">
        <v>35618474213</v>
      </c>
      <c r="G59" s="45">
        <v>4788189911</v>
      </c>
      <c r="H59" s="44">
        <f t="shared" si="1"/>
        <v>40406664124</v>
      </c>
      <c r="I59" s="18">
        <f t="shared" si="2"/>
        <v>-3.7918405236556652E-3</v>
      </c>
      <c r="J59" s="17"/>
      <c r="K59" s="24">
        <f t="shared" si="3"/>
        <v>2.0958964215151754E-2</v>
      </c>
      <c r="L59" s="17"/>
      <c r="M59" s="45">
        <v>14156515100</v>
      </c>
      <c r="N59" s="45">
        <v>30470880371</v>
      </c>
      <c r="O59" s="51">
        <f t="shared" si="4"/>
        <v>-0.53540839885042657</v>
      </c>
      <c r="P59" s="53" t="s">
        <v>68</v>
      </c>
      <c r="Q59" s="49">
        <v>251893488063</v>
      </c>
      <c r="R59" s="49">
        <v>1158934979556</v>
      </c>
      <c r="S59" s="17"/>
      <c r="T59" s="45">
        <v>1158934979556</v>
      </c>
      <c r="U59" s="17"/>
      <c r="V59" s="17"/>
      <c r="W59" s="51">
        <f t="shared" si="5"/>
        <v>0</v>
      </c>
      <c r="X59" s="17"/>
    </row>
    <row r="60" spans="1:24">
      <c r="A60" s="15">
        <f t="shared" si="6"/>
        <v>2018</v>
      </c>
      <c r="B60" s="16" t="str">
        <f t="shared" si="7"/>
        <v>09</v>
      </c>
      <c r="C60" s="45">
        <v>33481669011</v>
      </c>
      <c r="D60" s="45">
        <v>5083459642</v>
      </c>
      <c r="E60" s="44">
        <f t="shared" si="0"/>
        <v>38565128653</v>
      </c>
      <c r="F60" s="45">
        <v>33503844894</v>
      </c>
      <c r="G60" s="45">
        <v>5072203531</v>
      </c>
      <c r="H60" s="44">
        <f t="shared" si="1"/>
        <v>38576048425</v>
      </c>
      <c r="I60" s="18">
        <f t="shared" si="2"/>
        <v>2.8315144747104171E-4</v>
      </c>
      <c r="J60" s="17"/>
      <c r="K60" s="24">
        <f t="shared" si="3"/>
        <v>2.219175735201695E-3</v>
      </c>
      <c r="L60" s="17"/>
      <c r="M60" s="45">
        <v>14216757056</v>
      </c>
      <c r="N60" s="45">
        <v>30651297950.000004</v>
      </c>
      <c r="O60" s="51">
        <f t="shared" si="4"/>
        <v>-0.53617764966458792</v>
      </c>
      <c r="P60" s="53" t="s">
        <v>68</v>
      </c>
      <c r="Q60" s="49">
        <v>254292657940</v>
      </c>
      <c r="R60" s="49">
        <v>1171567679374</v>
      </c>
      <c r="S60" s="17"/>
      <c r="T60" s="45">
        <v>1171567679374</v>
      </c>
      <c r="U60" s="17"/>
      <c r="V60" s="17"/>
      <c r="W60" s="51">
        <f t="shared" si="5"/>
        <v>0</v>
      </c>
      <c r="X60" s="17"/>
    </row>
    <row r="61" spans="1:24">
      <c r="A61" s="15">
        <f t="shared" si="6"/>
        <v>2018</v>
      </c>
      <c r="B61" s="16" t="str">
        <f t="shared" si="7"/>
        <v>10</v>
      </c>
      <c r="C61" s="45">
        <v>34964388732</v>
      </c>
      <c r="D61" s="45">
        <v>4946942881</v>
      </c>
      <c r="E61" s="44">
        <f t="shared" si="0"/>
        <v>39911331613</v>
      </c>
      <c r="F61" s="45">
        <v>34819329970</v>
      </c>
      <c r="G61" s="45">
        <v>4980344127.999999</v>
      </c>
      <c r="H61" s="44">
        <f t="shared" si="1"/>
        <v>39799674098</v>
      </c>
      <c r="I61" s="18">
        <f t="shared" si="2"/>
        <v>-2.797639429390264E-3</v>
      </c>
      <c r="J61" s="17"/>
      <c r="K61" s="24">
        <f t="shared" si="3"/>
        <v>-6.7066142703300358E-3</v>
      </c>
      <c r="L61" s="17"/>
      <c r="M61" s="45">
        <v>19866635480</v>
      </c>
      <c r="N61" s="45">
        <v>39511797365</v>
      </c>
      <c r="O61" s="51">
        <f t="shared" si="4"/>
        <v>-0.49719737382541618</v>
      </c>
      <c r="P61" s="53" t="s">
        <v>68</v>
      </c>
      <c r="Q61" s="49">
        <v>265855844794</v>
      </c>
      <c r="R61" s="49">
        <v>1181353404749</v>
      </c>
      <c r="S61" s="17"/>
      <c r="T61" s="45">
        <v>1181353404749</v>
      </c>
      <c r="U61" s="17"/>
      <c r="V61" s="17"/>
      <c r="W61" s="51">
        <f t="shared" si="5"/>
        <v>0</v>
      </c>
      <c r="X61" s="17"/>
    </row>
    <row r="62" spans="1:24">
      <c r="A62" s="15">
        <f t="shared" si="6"/>
        <v>2018</v>
      </c>
      <c r="B62" s="16" t="str">
        <f t="shared" si="7"/>
        <v>11</v>
      </c>
      <c r="C62" s="45">
        <v>36680087558</v>
      </c>
      <c r="D62" s="45">
        <v>5247971482</v>
      </c>
      <c r="E62" s="44">
        <f t="shared" si="0"/>
        <v>41928059040</v>
      </c>
      <c r="F62" s="45">
        <v>35765431523</v>
      </c>
      <c r="G62" s="45">
        <v>11476643405.000002</v>
      </c>
      <c r="H62" s="44">
        <f t="shared" si="1"/>
        <v>47242074928</v>
      </c>
      <c r="I62" s="18">
        <f t="shared" si="2"/>
        <v>0.12674128041391919</v>
      </c>
      <c r="J62" s="17" t="s">
        <v>65</v>
      </c>
      <c r="K62" s="24">
        <f t="shared" si="3"/>
        <v>-0.54272592631800087</v>
      </c>
      <c r="L62" s="47" t="s">
        <v>67</v>
      </c>
      <c r="M62" s="45">
        <v>15443470799</v>
      </c>
      <c r="N62" s="45">
        <v>24334457069.000004</v>
      </c>
      <c r="O62" s="51">
        <f t="shared" si="4"/>
        <v>-0.36536612445429706</v>
      </c>
      <c r="P62" s="53" t="s">
        <v>68</v>
      </c>
      <c r="Q62" s="49">
        <v>270513069838</v>
      </c>
      <c r="R62" s="49">
        <v>1186970429983</v>
      </c>
      <c r="S62" s="17"/>
      <c r="T62" s="45">
        <v>1186970429983</v>
      </c>
      <c r="U62" s="17"/>
      <c r="V62" s="17"/>
      <c r="W62" s="51">
        <f t="shared" si="5"/>
        <v>0</v>
      </c>
      <c r="X62" s="17"/>
    </row>
    <row r="63" spans="1:24">
      <c r="A63" s="15">
        <f t="shared" si="6"/>
        <v>2018</v>
      </c>
      <c r="B63" s="16" t="str">
        <f t="shared" si="7"/>
        <v>12</v>
      </c>
      <c r="C63" s="45">
        <v>46566698417</v>
      </c>
      <c r="D63" s="45">
        <v>5226370658</v>
      </c>
      <c r="E63" s="44">
        <f t="shared" si="0"/>
        <v>51793069075</v>
      </c>
      <c r="F63" s="45">
        <v>46547099885.000008</v>
      </c>
      <c r="G63" s="45">
        <v>5019207172.999999</v>
      </c>
      <c r="H63" s="44">
        <f t="shared" si="1"/>
        <v>51566307058.000008</v>
      </c>
      <c r="I63" s="18">
        <f t="shared" si="2"/>
        <v>-4.3782309303127542E-3</v>
      </c>
      <c r="J63" s="17"/>
      <c r="K63" s="24">
        <f t="shared" si="3"/>
        <v>4.1274145071038992E-2</v>
      </c>
      <c r="L63" s="17"/>
      <c r="M63" s="45">
        <v>2631092067</v>
      </c>
      <c r="N63" s="45">
        <v>31506791068.000004</v>
      </c>
      <c r="O63" s="51">
        <f t="shared" si="4"/>
        <v>-0.91649127131603447</v>
      </c>
      <c r="P63" s="53" t="s">
        <v>68</v>
      </c>
      <c r="Q63" s="49">
        <v>279301226859</v>
      </c>
      <c r="R63" s="49">
        <v>1209833653536</v>
      </c>
      <c r="S63" s="17"/>
      <c r="T63" s="45">
        <v>1209833653536</v>
      </c>
      <c r="U63" s="17"/>
      <c r="V63" s="17"/>
      <c r="W63" s="51">
        <f t="shared" si="5"/>
        <v>0</v>
      </c>
      <c r="X63" s="17"/>
    </row>
    <row r="64" spans="1:24">
      <c r="A64" s="15">
        <f t="shared" si="6"/>
        <v>2019</v>
      </c>
      <c r="B64" s="16" t="str">
        <f t="shared" si="7"/>
        <v>01</v>
      </c>
      <c r="C64" s="45">
        <v>28989195125</v>
      </c>
      <c r="D64" s="45">
        <v>6078845861</v>
      </c>
      <c r="E64" s="44">
        <f t="shared" si="0"/>
        <v>35068040986</v>
      </c>
      <c r="F64" s="45">
        <v>28742773370</v>
      </c>
      <c r="G64" s="45">
        <v>6062653974.999999</v>
      </c>
      <c r="H64" s="44">
        <f t="shared" si="1"/>
        <v>34805427345</v>
      </c>
      <c r="I64" s="18">
        <f t="shared" si="2"/>
        <v>-7.4886886639844441E-3</v>
      </c>
      <c r="J64" s="17"/>
      <c r="K64" s="24">
        <f t="shared" si="3"/>
        <v>2.670758724936384E-3</v>
      </c>
      <c r="L64" s="17"/>
      <c r="M64" s="45">
        <v>2927185136</v>
      </c>
      <c r="N64" s="45">
        <v>27395075639.000004</v>
      </c>
      <c r="O64" s="51">
        <f t="shared" si="4"/>
        <v>-0.89314922234298122</v>
      </c>
      <c r="P64" s="53" t="s">
        <v>68</v>
      </c>
      <c r="Q64" s="49">
        <v>267479723377</v>
      </c>
      <c r="R64" s="49">
        <v>1227581599206</v>
      </c>
      <c r="S64" s="17"/>
      <c r="T64" s="45">
        <v>1227581599206</v>
      </c>
      <c r="U64" s="17"/>
      <c r="V64" s="17"/>
      <c r="W64" s="51">
        <f t="shared" si="5"/>
        <v>0</v>
      </c>
      <c r="X64" s="17"/>
    </row>
    <row r="65" spans="1:24">
      <c r="A65" s="15">
        <f t="shared" si="6"/>
        <v>2019</v>
      </c>
      <c r="B65" s="16" t="str">
        <f t="shared" si="7"/>
        <v>02</v>
      </c>
      <c r="C65" s="45">
        <v>33902092041</v>
      </c>
      <c r="D65" s="45">
        <v>5620287766</v>
      </c>
      <c r="E65" s="44">
        <f t="shared" si="0"/>
        <v>39522379807</v>
      </c>
      <c r="F65" s="45">
        <v>33584666817</v>
      </c>
      <c r="G65" s="45">
        <v>5514117418.999999</v>
      </c>
      <c r="H65" s="44">
        <f t="shared" si="1"/>
        <v>39098784236</v>
      </c>
      <c r="I65" s="18">
        <f t="shared" si="2"/>
        <v>-1.0717866005755416E-2</v>
      </c>
      <c r="J65" s="17"/>
      <c r="K65" s="24">
        <f t="shared" si="3"/>
        <v>1.9254277508522044E-2</v>
      </c>
      <c r="L65" s="17"/>
      <c r="M65" s="45">
        <v>10953649666</v>
      </c>
      <c r="N65" s="45">
        <v>36852035971</v>
      </c>
      <c r="O65" s="51">
        <f t="shared" si="4"/>
        <v>-0.70276677048128999</v>
      </c>
      <c r="P65" s="53" t="s">
        <v>68</v>
      </c>
      <c r="Q65" s="49">
        <v>274953781536</v>
      </c>
      <c r="R65" s="49">
        <v>1235855133556</v>
      </c>
      <c r="S65" s="17"/>
      <c r="T65" s="45">
        <v>1235855133556</v>
      </c>
      <c r="U65" s="17"/>
      <c r="V65" s="17"/>
      <c r="W65" s="51">
        <f t="shared" si="5"/>
        <v>0</v>
      </c>
      <c r="X65" s="17"/>
    </row>
    <row r="66" spans="1:24">
      <c r="A66" s="15">
        <f t="shared" si="6"/>
        <v>2019</v>
      </c>
      <c r="B66" s="16" t="str">
        <f t="shared" si="7"/>
        <v>03</v>
      </c>
      <c r="C66" s="45">
        <v>34716004506</v>
      </c>
      <c r="D66" s="45">
        <v>5384375127</v>
      </c>
      <c r="E66" s="44">
        <f t="shared" si="0"/>
        <v>40100379633</v>
      </c>
      <c r="F66" s="45">
        <v>34644867484</v>
      </c>
      <c r="G66" s="45">
        <v>5540296983</v>
      </c>
      <c r="H66" s="44">
        <f t="shared" si="1"/>
        <v>40185164467</v>
      </c>
      <c r="I66" s="18">
        <f t="shared" si="2"/>
        <v>2.114314995916633E-3</v>
      </c>
      <c r="J66" s="17"/>
      <c r="K66" s="24">
        <f t="shared" si="3"/>
        <v>-2.8143230674896103E-2</v>
      </c>
      <c r="L66" s="17"/>
      <c r="M66" s="45">
        <v>4292319886</v>
      </c>
      <c r="N66" s="45">
        <v>37523839200</v>
      </c>
      <c r="O66" s="51">
        <f t="shared" si="4"/>
        <v>-0.88561085492552694</v>
      </c>
      <c r="P66" s="53" t="s">
        <v>68</v>
      </c>
      <c r="Q66" s="49">
        <v>269618391017</v>
      </c>
      <c r="R66" s="49">
        <v>1250091517267</v>
      </c>
      <c r="S66" s="17"/>
      <c r="T66" s="45">
        <v>1250091517267</v>
      </c>
      <c r="U66" s="17"/>
      <c r="V66" s="17"/>
      <c r="W66" s="51">
        <f t="shared" si="5"/>
        <v>0</v>
      </c>
      <c r="X66" s="17"/>
    </row>
    <row r="67" spans="1:24">
      <c r="A67" s="15">
        <f t="shared" si="6"/>
        <v>2019</v>
      </c>
      <c r="B67" s="16" t="str">
        <f t="shared" si="7"/>
        <v>04</v>
      </c>
      <c r="C67" s="45">
        <v>33459560635</v>
      </c>
      <c r="D67" s="45">
        <v>5309219546</v>
      </c>
      <c r="E67" s="44">
        <f t="shared" si="0"/>
        <v>38768780181</v>
      </c>
      <c r="F67" s="45">
        <v>34927912523</v>
      </c>
      <c r="G67" s="45">
        <v>5250281547.999999</v>
      </c>
      <c r="H67" s="44">
        <f t="shared" si="1"/>
        <v>40178194071</v>
      </c>
      <c r="I67" s="18">
        <f t="shared" si="2"/>
        <v>3.6354352224131414E-2</v>
      </c>
      <c r="J67" s="17"/>
      <c r="K67" s="24">
        <f t="shared" si="3"/>
        <v>1.1225683320250202E-2</v>
      </c>
      <c r="L67" s="17"/>
      <c r="M67" s="45">
        <v>19150283807</v>
      </c>
      <c r="N67" s="45">
        <v>43837699462.000008</v>
      </c>
      <c r="O67" s="51">
        <f t="shared" si="4"/>
        <v>-0.56315490908458576</v>
      </c>
      <c r="P67" s="53" t="s">
        <v>68</v>
      </c>
      <c r="Q67" s="49">
        <v>281870843882</v>
      </c>
      <c r="R67" s="49">
        <v>1258951934897</v>
      </c>
      <c r="S67" s="17"/>
      <c r="T67" s="45">
        <v>1258951934897</v>
      </c>
      <c r="U67" s="17"/>
      <c r="V67" s="17"/>
      <c r="W67" s="51">
        <f t="shared" si="5"/>
        <v>0</v>
      </c>
      <c r="X67" s="17"/>
    </row>
    <row r="68" spans="1:24">
      <c r="A68" s="15">
        <f t="shared" si="6"/>
        <v>2019</v>
      </c>
      <c r="B68" s="16" t="str">
        <f t="shared" si="7"/>
        <v>05</v>
      </c>
      <c r="C68" s="45">
        <v>40024180850</v>
      </c>
      <c r="D68" s="45">
        <v>5545040956</v>
      </c>
      <c r="E68" s="44">
        <f t="shared" si="0"/>
        <v>45569221806</v>
      </c>
      <c r="F68" s="45">
        <v>40166694971</v>
      </c>
      <c r="G68" s="45">
        <v>5510742840.999999</v>
      </c>
      <c r="H68" s="44">
        <f t="shared" si="1"/>
        <v>45677437812</v>
      </c>
      <c r="I68" s="18">
        <f t="shared" si="2"/>
        <v>2.3747608958675226E-3</v>
      </c>
      <c r="J68" s="17"/>
      <c r="K68" s="24">
        <f t="shared" si="3"/>
        <v>6.2238641848468834E-3</v>
      </c>
      <c r="L68" s="17"/>
      <c r="M68" s="45">
        <v>9934397952</v>
      </c>
      <c r="N68" s="45">
        <v>37328739691.000008</v>
      </c>
      <c r="O68" s="51">
        <f t="shared" si="4"/>
        <v>-0.73386730882866669</v>
      </c>
      <c r="P68" s="53" t="s">
        <v>68</v>
      </c>
      <c r="Q68" s="49">
        <v>288392320934</v>
      </c>
      <c r="R68" s="49">
        <v>1276911191688</v>
      </c>
      <c r="S68" s="17"/>
      <c r="T68" s="45">
        <v>1276911191688</v>
      </c>
      <c r="U68" s="17"/>
      <c r="V68" s="17"/>
      <c r="W68" s="51">
        <f t="shared" si="5"/>
        <v>0</v>
      </c>
      <c r="X68" s="17"/>
    </row>
    <row r="69" spans="1:24">
      <c r="A69" s="15">
        <f t="shared" si="6"/>
        <v>2019</v>
      </c>
      <c r="B69" s="16" t="str">
        <f t="shared" si="7"/>
        <v>06</v>
      </c>
      <c r="C69" s="45">
        <v>36246294068</v>
      </c>
      <c r="D69" s="45">
        <v>5568328720</v>
      </c>
      <c r="E69" s="44">
        <f t="shared" ref="E69:E123" si="8">+C69+D69</f>
        <v>41814622788</v>
      </c>
      <c r="F69" s="45">
        <v>36304402165</v>
      </c>
      <c r="G69" s="45">
        <v>7869750908.0000019</v>
      </c>
      <c r="H69" s="44">
        <f t="shared" ref="H69:H123" si="9">+F69+G69</f>
        <v>44174153073</v>
      </c>
      <c r="I69" s="18">
        <f t="shared" ref="I69:I123" si="10">IFERROR(H69/E69-1,"")</f>
        <v>5.6428352755035327E-2</v>
      </c>
      <c r="J69" s="17" t="s">
        <v>65</v>
      </c>
      <c r="K69" s="24">
        <f t="shared" ref="K69:K123" si="11">IFERROR(D69/G69-1,"")</f>
        <v>-0.29243901298838937</v>
      </c>
      <c r="L69" s="47" t="s">
        <v>67</v>
      </c>
      <c r="M69" s="45">
        <v>6788080221</v>
      </c>
      <c r="N69" s="45">
        <v>31308980597.999996</v>
      </c>
      <c r="O69" s="51">
        <f t="shared" ref="O69:O123" si="12">+M69/N69-1</f>
        <v>-0.78319063440112069</v>
      </c>
      <c r="P69" s="53" t="s">
        <v>68</v>
      </c>
      <c r="Q69" s="49">
        <v>281901892091</v>
      </c>
      <c r="R69" s="49">
        <v>1286932286190</v>
      </c>
      <c r="S69" s="17"/>
      <c r="T69" s="45">
        <v>1286932286190</v>
      </c>
      <c r="U69" s="17"/>
      <c r="V69" s="17"/>
      <c r="W69" s="51">
        <f t="shared" ref="W69:W123" si="13">+R69/T69-1</f>
        <v>0</v>
      </c>
      <c r="X69" s="17"/>
    </row>
    <row r="70" spans="1:24">
      <c r="A70" s="15">
        <f t="shared" si="6"/>
        <v>2019</v>
      </c>
      <c r="B70" s="16" t="str">
        <f t="shared" si="7"/>
        <v>07</v>
      </c>
      <c r="C70" s="45">
        <v>44757663205</v>
      </c>
      <c r="D70" s="45">
        <v>5672527585</v>
      </c>
      <c r="E70" s="44">
        <f t="shared" si="8"/>
        <v>50430190790</v>
      </c>
      <c r="F70" s="45">
        <v>44831849603</v>
      </c>
      <c r="G70" s="45">
        <v>5746717175</v>
      </c>
      <c r="H70" s="44">
        <f t="shared" si="9"/>
        <v>50578566778</v>
      </c>
      <c r="I70" s="18">
        <f t="shared" si="10"/>
        <v>2.9422055652705836E-3</v>
      </c>
      <c r="J70" s="17"/>
      <c r="K70" s="24">
        <f t="shared" si="11"/>
        <v>-1.29099079945586E-2</v>
      </c>
      <c r="L70" s="17"/>
      <c r="M70" s="45">
        <v>4397658836</v>
      </c>
      <c r="N70" s="45">
        <v>24857645280.000004</v>
      </c>
      <c r="O70" s="51">
        <f t="shared" si="12"/>
        <v>-0.82308626635933724</v>
      </c>
      <c r="P70" s="53" t="s">
        <v>68</v>
      </c>
      <c r="Q70" s="49">
        <v>288438126437</v>
      </c>
      <c r="R70" s="49">
        <v>1302291729135</v>
      </c>
      <c r="S70" s="17"/>
      <c r="T70" s="45">
        <v>1302291729135</v>
      </c>
      <c r="U70" s="17"/>
      <c r="V70" s="17"/>
      <c r="W70" s="51">
        <f t="shared" si="13"/>
        <v>0</v>
      </c>
      <c r="X70" s="17"/>
    </row>
    <row r="71" spans="1:24">
      <c r="A71" s="15">
        <f t="shared" si="6"/>
        <v>2019</v>
      </c>
      <c r="B71" s="16" t="str">
        <f t="shared" si="7"/>
        <v>08</v>
      </c>
      <c r="C71" s="45">
        <v>37966241658</v>
      </c>
      <c r="D71" s="45">
        <v>5593933887</v>
      </c>
      <c r="E71" s="44">
        <f t="shared" si="8"/>
        <v>43560175545</v>
      </c>
      <c r="F71" s="45">
        <v>38076390288</v>
      </c>
      <c r="G71" s="45">
        <v>5512155319</v>
      </c>
      <c r="H71" s="44">
        <f t="shared" si="9"/>
        <v>43588545607</v>
      </c>
      <c r="I71" s="18">
        <f t="shared" si="10"/>
        <v>6.5128438177874948E-4</v>
      </c>
      <c r="J71" s="17"/>
      <c r="K71" s="24">
        <f t="shared" si="11"/>
        <v>1.4836042032073227E-2</v>
      </c>
      <c r="L71" s="17"/>
      <c r="M71" s="45">
        <v>5492882075</v>
      </c>
      <c r="N71" s="45">
        <v>35530053677</v>
      </c>
      <c r="O71" s="51">
        <f t="shared" si="12"/>
        <v>-0.84540180758140093</v>
      </c>
      <c r="P71" s="53" t="s">
        <v>68</v>
      </c>
      <c r="Q71" s="49">
        <v>291777309818</v>
      </c>
      <c r="R71" s="49">
        <v>1317144584146</v>
      </c>
      <c r="S71" s="17"/>
      <c r="T71" s="45">
        <v>1317144584146</v>
      </c>
      <c r="U71" s="17"/>
      <c r="V71" s="17"/>
      <c r="W71" s="51">
        <f t="shared" si="13"/>
        <v>0</v>
      </c>
      <c r="X71" s="17"/>
    </row>
    <row r="72" spans="1:24">
      <c r="A72" s="15">
        <f t="shared" si="6"/>
        <v>2019</v>
      </c>
      <c r="B72" s="16" t="str">
        <f t="shared" si="7"/>
        <v>09</v>
      </c>
      <c r="C72" s="45">
        <v>43440135919</v>
      </c>
      <c r="D72" s="45">
        <v>5637054005</v>
      </c>
      <c r="E72" s="44">
        <f t="shared" si="8"/>
        <v>49077189924</v>
      </c>
      <c r="F72" s="45">
        <v>48467597756</v>
      </c>
      <c r="G72" s="45">
        <v>5633371447.000001</v>
      </c>
      <c r="H72" s="44">
        <f t="shared" si="9"/>
        <v>54100969203</v>
      </c>
      <c r="I72" s="18">
        <f t="shared" si="10"/>
        <v>0.10236485191551781</v>
      </c>
      <c r="J72" s="17" t="s">
        <v>65</v>
      </c>
      <c r="K72" s="24">
        <f t="shared" si="11"/>
        <v>6.5370409791820627E-4</v>
      </c>
      <c r="L72" s="17"/>
      <c r="M72" s="45">
        <v>7444690579</v>
      </c>
      <c r="N72" s="45">
        <v>31739746139.999996</v>
      </c>
      <c r="O72" s="51">
        <f t="shared" si="12"/>
        <v>-0.76544580583088428</v>
      </c>
      <c r="P72" s="53" t="s">
        <v>68</v>
      </c>
      <c r="Q72" s="49">
        <v>295156666436</v>
      </c>
      <c r="R72" s="49">
        <v>1328441440785</v>
      </c>
      <c r="S72" s="17"/>
      <c r="T72" s="45">
        <v>1328441440785</v>
      </c>
      <c r="U72" s="17"/>
      <c r="V72" s="17"/>
      <c r="W72" s="51">
        <f t="shared" si="13"/>
        <v>0</v>
      </c>
      <c r="X72" s="17"/>
    </row>
    <row r="73" spans="1:24">
      <c r="A73" s="15">
        <f t="shared" si="6"/>
        <v>2019</v>
      </c>
      <c r="B73" s="16" t="str">
        <f t="shared" si="7"/>
        <v>10</v>
      </c>
      <c r="C73" s="45">
        <v>39213108104</v>
      </c>
      <c r="D73" s="45">
        <v>5687581808</v>
      </c>
      <c r="E73" s="44">
        <f t="shared" si="8"/>
        <v>44900689912</v>
      </c>
      <c r="F73" s="45">
        <v>40057606078</v>
      </c>
      <c r="G73" s="45">
        <v>5744091953.000001</v>
      </c>
      <c r="H73" s="44">
        <f t="shared" si="9"/>
        <v>45801698031</v>
      </c>
      <c r="I73" s="18">
        <f t="shared" si="10"/>
        <v>2.0066687633661484E-2</v>
      </c>
      <c r="J73" s="17"/>
      <c r="K73" s="24">
        <f t="shared" si="11"/>
        <v>-9.83795967445944E-3</v>
      </c>
      <c r="L73" s="17"/>
      <c r="M73" s="45">
        <v>20692899120</v>
      </c>
      <c r="N73" s="45">
        <v>37118412614</v>
      </c>
      <c r="O73" s="51">
        <f t="shared" si="12"/>
        <v>-0.4425165931746976</v>
      </c>
      <c r="P73" s="53" t="s">
        <v>68</v>
      </c>
      <c r="Q73" s="49">
        <v>310794996033</v>
      </c>
      <c r="R73" s="49">
        <v>1341710403248</v>
      </c>
      <c r="S73" s="17"/>
      <c r="T73" s="45">
        <v>1341710403248</v>
      </c>
      <c r="U73" s="17"/>
      <c r="V73" s="17"/>
      <c r="W73" s="51">
        <f t="shared" si="13"/>
        <v>0</v>
      </c>
      <c r="X73" s="17"/>
    </row>
    <row r="74" spans="1:24">
      <c r="A74" s="15">
        <f t="shared" si="6"/>
        <v>2019</v>
      </c>
      <c r="B74" s="16" t="str">
        <f t="shared" si="7"/>
        <v>11</v>
      </c>
      <c r="C74" s="45">
        <v>40516150937</v>
      </c>
      <c r="D74" s="45">
        <v>5769891115</v>
      </c>
      <c r="E74" s="44">
        <f t="shared" si="8"/>
        <v>46286042052</v>
      </c>
      <c r="F74" s="45">
        <v>40379751188</v>
      </c>
      <c r="G74" s="45">
        <v>11193176817</v>
      </c>
      <c r="H74" s="44">
        <f t="shared" si="9"/>
        <v>51572928005</v>
      </c>
      <c r="I74" s="18">
        <f t="shared" si="10"/>
        <v>0.11422203581504009</v>
      </c>
      <c r="J74" s="17" t="s">
        <v>65</v>
      </c>
      <c r="K74" s="24">
        <f t="shared" si="11"/>
        <v>-0.48451711168925782</v>
      </c>
      <c r="L74" s="47" t="s">
        <v>67</v>
      </c>
      <c r="M74" s="45">
        <v>26099746348</v>
      </c>
      <c r="N74" s="45">
        <v>41838749286</v>
      </c>
      <c r="O74" s="51">
        <f t="shared" si="12"/>
        <v>-0.37618244346674468</v>
      </c>
      <c r="P74" s="53" t="s">
        <v>68</v>
      </c>
      <c r="Q74" s="49">
        <v>321502711603</v>
      </c>
      <c r="R74" s="49">
        <v>1350242711399</v>
      </c>
      <c r="S74" s="17"/>
      <c r="T74" s="45">
        <v>1350242711399</v>
      </c>
      <c r="U74" s="17"/>
      <c r="V74" s="17"/>
      <c r="W74" s="51">
        <f t="shared" si="13"/>
        <v>0</v>
      </c>
      <c r="X74" s="17"/>
    </row>
    <row r="75" spans="1:24">
      <c r="A75" s="15">
        <f t="shared" si="6"/>
        <v>2019</v>
      </c>
      <c r="B75" s="16" t="str">
        <f t="shared" si="7"/>
        <v>12</v>
      </c>
      <c r="C75" s="45">
        <v>55131741194</v>
      </c>
      <c r="D75" s="45">
        <v>5815699907</v>
      </c>
      <c r="E75" s="44">
        <f t="shared" si="8"/>
        <v>60947441101</v>
      </c>
      <c r="F75" s="45">
        <v>47983837848</v>
      </c>
      <c r="G75" s="45">
        <v>5785259054</v>
      </c>
      <c r="H75" s="44">
        <f t="shared" si="9"/>
        <v>53769096902</v>
      </c>
      <c r="I75" s="18">
        <f t="shared" si="10"/>
        <v>-0.11777925486821172</v>
      </c>
      <c r="J75" s="17" t="s">
        <v>65</v>
      </c>
      <c r="K75" s="24">
        <f t="shared" si="11"/>
        <v>5.2617960087635307E-3</v>
      </c>
      <c r="L75" s="47"/>
      <c r="M75" s="45">
        <v>11218411513</v>
      </c>
      <c r="N75" s="45">
        <v>48404782386.000008</v>
      </c>
      <c r="O75" s="51">
        <f t="shared" si="12"/>
        <v>-0.76823753852378285</v>
      </c>
      <c r="P75" s="53" t="s">
        <v>68</v>
      </c>
      <c r="Q75" s="49">
        <v>333580885026</v>
      </c>
      <c r="R75" s="49">
        <v>1374478457208</v>
      </c>
      <c r="S75" s="17"/>
      <c r="T75" s="45">
        <v>1374478457208</v>
      </c>
      <c r="U75" s="17"/>
      <c r="V75" s="17"/>
      <c r="W75" s="51">
        <f t="shared" si="13"/>
        <v>0</v>
      </c>
      <c r="X75" s="17"/>
    </row>
    <row r="76" spans="1:24">
      <c r="A76" s="15">
        <f t="shared" si="6"/>
        <v>2020</v>
      </c>
      <c r="B76" s="16" t="str">
        <f t="shared" si="7"/>
        <v>01</v>
      </c>
      <c r="C76" s="45">
        <v>33695010933</v>
      </c>
      <c r="D76" s="45">
        <v>5976530899</v>
      </c>
      <c r="E76" s="44">
        <f t="shared" si="8"/>
        <v>39671541832</v>
      </c>
      <c r="F76" s="45">
        <v>33664990806</v>
      </c>
      <c r="G76" s="45">
        <v>5926971010.0000019</v>
      </c>
      <c r="H76" s="44">
        <f t="shared" si="9"/>
        <v>39591961816</v>
      </c>
      <c r="I76" s="18">
        <f t="shared" si="10"/>
        <v>-2.0059723500791549E-3</v>
      </c>
      <c r="J76" s="17"/>
      <c r="K76" s="24">
        <f t="shared" si="11"/>
        <v>8.3617566066007676E-3</v>
      </c>
      <c r="L76" s="17"/>
      <c r="M76" s="45">
        <v>6773223070</v>
      </c>
      <c r="N76" s="45">
        <v>37085294746</v>
      </c>
      <c r="O76" s="51">
        <f t="shared" si="12"/>
        <v>-0.81736094814965554</v>
      </c>
      <c r="P76" s="53" t="s">
        <v>68</v>
      </c>
      <c r="Q76" s="49">
        <v>306236480019</v>
      </c>
      <c r="R76" s="49">
        <v>1385751831342</v>
      </c>
      <c r="S76" s="17"/>
      <c r="T76" s="45">
        <v>1385751831342</v>
      </c>
      <c r="U76" s="17"/>
      <c r="V76" s="17"/>
      <c r="W76" s="51">
        <f t="shared" si="13"/>
        <v>0</v>
      </c>
      <c r="X76" s="17"/>
    </row>
    <row r="77" spans="1:24">
      <c r="A77" s="15">
        <f t="shared" si="6"/>
        <v>2020</v>
      </c>
      <c r="B77" s="16" t="str">
        <f t="shared" si="7"/>
        <v>02</v>
      </c>
      <c r="C77" s="45">
        <v>37909830561</v>
      </c>
      <c r="D77" s="45">
        <v>6072162187</v>
      </c>
      <c r="E77" s="44">
        <f t="shared" si="8"/>
        <v>43981992748</v>
      </c>
      <c r="F77" s="45">
        <v>37956079206.999992</v>
      </c>
      <c r="G77" s="45">
        <v>5959332824.999999</v>
      </c>
      <c r="H77" s="44">
        <f t="shared" si="9"/>
        <v>43915412031.999992</v>
      </c>
      <c r="I77" s="18">
        <f t="shared" si="10"/>
        <v>-1.5138176294441363E-3</v>
      </c>
      <c r="J77" s="17"/>
      <c r="K77" s="24">
        <f t="shared" si="11"/>
        <v>1.8933220431433195E-2</v>
      </c>
      <c r="L77" s="17"/>
      <c r="M77" s="45">
        <v>2339488530</v>
      </c>
      <c r="N77" s="45">
        <v>43836282105</v>
      </c>
      <c r="O77" s="51">
        <f t="shared" si="12"/>
        <v>-0.94663122834194102</v>
      </c>
      <c r="P77" s="53" t="s">
        <v>68</v>
      </c>
      <c r="Q77" s="49">
        <v>309178944732</v>
      </c>
      <c r="R77" s="49">
        <v>1402092699722</v>
      </c>
      <c r="S77" s="17"/>
      <c r="T77" s="45">
        <v>1402092699722</v>
      </c>
      <c r="U77" s="17"/>
      <c r="V77" s="17"/>
      <c r="W77" s="51">
        <f t="shared" si="13"/>
        <v>0</v>
      </c>
      <c r="X77" s="17"/>
    </row>
    <row r="78" spans="1:24">
      <c r="A78" s="15">
        <f t="shared" si="6"/>
        <v>2020</v>
      </c>
      <c r="B78" s="16" t="str">
        <f t="shared" si="7"/>
        <v>03</v>
      </c>
      <c r="C78" s="45">
        <v>30510068599</v>
      </c>
      <c r="D78" s="45">
        <v>6026557715</v>
      </c>
      <c r="E78" s="44">
        <f t="shared" si="8"/>
        <v>36536626314</v>
      </c>
      <c r="F78" s="45">
        <v>41215098901.999992</v>
      </c>
      <c r="G78" s="45">
        <v>6032138524.9999981</v>
      </c>
      <c r="H78" s="44">
        <f t="shared" si="9"/>
        <v>47247237426.999992</v>
      </c>
      <c r="I78" s="18">
        <f t="shared" si="10"/>
        <v>0.29314723863532888</v>
      </c>
      <c r="J78" s="17" t="s">
        <v>65</v>
      </c>
      <c r="K78" s="24">
        <f t="shared" si="11"/>
        <v>-9.2517935005442808E-4</v>
      </c>
      <c r="L78" s="17"/>
      <c r="M78" s="45">
        <v>9153025853</v>
      </c>
      <c r="N78" s="45">
        <v>46327061470</v>
      </c>
      <c r="O78" s="51">
        <f t="shared" si="12"/>
        <v>-0.8024259350244517</v>
      </c>
      <c r="P78" s="53" t="s">
        <v>68</v>
      </c>
      <c r="Q78" s="49">
        <v>306818884291</v>
      </c>
      <c r="R78" s="49">
        <v>1412868693844</v>
      </c>
      <c r="S78" s="17"/>
      <c r="T78" s="45">
        <v>1412868693844</v>
      </c>
      <c r="U78" s="17"/>
      <c r="V78" s="17"/>
      <c r="W78" s="51">
        <f t="shared" si="13"/>
        <v>0</v>
      </c>
      <c r="X78" s="17"/>
    </row>
    <row r="79" spans="1:24">
      <c r="A79" s="15">
        <f t="shared" si="6"/>
        <v>2020</v>
      </c>
      <c r="B79" s="16" t="str">
        <f t="shared" si="7"/>
        <v>04</v>
      </c>
      <c r="C79" s="45">
        <v>23248116127</v>
      </c>
      <c r="D79" s="45">
        <v>6249462936</v>
      </c>
      <c r="E79" s="44">
        <f t="shared" si="8"/>
        <v>29497579063</v>
      </c>
      <c r="F79" s="45">
        <v>25629377033</v>
      </c>
      <c r="G79" s="45">
        <v>6245997858.000001</v>
      </c>
      <c r="H79" s="44">
        <f t="shared" si="9"/>
        <v>31875374891</v>
      </c>
      <c r="I79" s="18">
        <f t="shared" si="10"/>
        <v>8.0609863708529295E-2</v>
      </c>
      <c r="J79" s="17" t="s">
        <v>65</v>
      </c>
      <c r="K79" s="24">
        <f t="shared" si="11"/>
        <v>5.5476772147167175E-4</v>
      </c>
      <c r="L79" s="17"/>
      <c r="M79" s="45">
        <v>2220920208</v>
      </c>
      <c r="N79" s="45">
        <v>42034270258</v>
      </c>
      <c r="O79" s="51">
        <f t="shared" si="12"/>
        <v>-0.94716405936469628</v>
      </c>
      <c r="P79" s="53" t="s">
        <v>68</v>
      </c>
      <c r="Q79" s="49">
        <v>290594340394</v>
      </c>
      <c r="R79" s="49">
        <v>1429946584193</v>
      </c>
      <c r="S79" s="17"/>
      <c r="T79" s="45">
        <v>1429946584193</v>
      </c>
      <c r="U79" s="17"/>
      <c r="V79" s="17"/>
      <c r="W79" s="51">
        <f t="shared" si="13"/>
        <v>0</v>
      </c>
      <c r="X79" s="17"/>
    </row>
    <row r="80" spans="1:24">
      <c r="A80" s="15">
        <f t="shared" si="6"/>
        <v>2020</v>
      </c>
      <c r="B80" s="16" t="str">
        <f t="shared" si="7"/>
        <v>05</v>
      </c>
      <c r="C80" s="45">
        <v>21766605736</v>
      </c>
      <c r="D80" s="45">
        <v>6107084876</v>
      </c>
      <c r="E80" s="44">
        <f t="shared" si="8"/>
        <v>27873690612</v>
      </c>
      <c r="F80" s="45">
        <v>26981711478.000004</v>
      </c>
      <c r="G80" s="45">
        <v>6033276588</v>
      </c>
      <c r="H80" s="44">
        <f t="shared" si="9"/>
        <v>33014988066.000004</v>
      </c>
      <c r="I80" s="18">
        <f t="shared" si="10"/>
        <v>0.1844498285342453</v>
      </c>
      <c r="J80" s="17" t="s">
        <v>65</v>
      </c>
      <c r="K80" s="24">
        <f t="shared" si="11"/>
        <v>1.2233532960647331E-2</v>
      </c>
      <c r="L80" s="17"/>
      <c r="M80" s="45">
        <v>2012782082</v>
      </c>
      <c r="N80" s="45">
        <v>26981027093</v>
      </c>
      <c r="O80" s="51">
        <f t="shared" si="12"/>
        <v>-0.92540009410827062</v>
      </c>
      <c r="P80" s="53" t="s">
        <v>68</v>
      </c>
      <c r="Q80" s="49">
        <v>285262524942</v>
      </c>
      <c r="R80" s="49">
        <v>1442851189560</v>
      </c>
      <c r="S80" s="17"/>
      <c r="T80" s="45">
        <v>1442851189560</v>
      </c>
      <c r="U80" s="17"/>
      <c r="V80" s="17"/>
      <c r="W80" s="51">
        <f t="shared" si="13"/>
        <v>0</v>
      </c>
      <c r="X80" s="17"/>
    </row>
    <row r="81" spans="1:24">
      <c r="A81" s="15">
        <f t="shared" ref="A81:A123" si="14">A69+1</f>
        <v>2020</v>
      </c>
      <c r="B81" s="16" t="str">
        <f t="shared" ref="B81:B123" si="15">B69</f>
        <v>06</v>
      </c>
      <c r="C81" s="45">
        <v>30958696735</v>
      </c>
      <c r="D81" s="45">
        <v>6168699820</v>
      </c>
      <c r="E81" s="44">
        <f t="shared" si="8"/>
        <v>37127396555</v>
      </c>
      <c r="F81" s="45">
        <v>30036280015</v>
      </c>
      <c r="G81" s="45">
        <v>8565287018.999999</v>
      </c>
      <c r="H81" s="44">
        <f t="shared" si="9"/>
        <v>38601567034</v>
      </c>
      <c r="I81" s="18">
        <f t="shared" si="10"/>
        <v>3.9705732579880415E-2</v>
      </c>
      <c r="J81" s="17"/>
      <c r="K81" s="24">
        <f t="shared" si="11"/>
        <v>-0.27980232229039792</v>
      </c>
      <c r="L81" s="47" t="s">
        <v>67</v>
      </c>
      <c r="M81" s="45">
        <v>15328557870</v>
      </c>
      <c r="N81" s="45">
        <v>45865268167</v>
      </c>
      <c r="O81" s="51">
        <f t="shared" si="12"/>
        <v>-0.66579160042873409</v>
      </c>
      <c r="P81" s="53" t="s">
        <v>68</v>
      </c>
      <c r="Q81" s="49">
        <v>315030063043</v>
      </c>
      <c r="R81" s="49">
        <v>1456149826344</v>
      </c>
      <c r="S81" s="17"/>
      <c r="T81" s="45">
        <v>1456149826344</v>
      </c>
      <c r="U81" s="17"/>
      <c r="V81" s="17"/>
      <c r="W81" s="51">
        <f t="shared" si="13"/>
        <v>0</v>
      </c>
      <c r="X81" s="17"/>
    </row>
    <row r="82" spans="1:24">
      <c r="A82" s="15">
        <f t="shared" si="14"/>
        <v>2020</v>
      </c>
      <c r="B82" s="16" t="str">
        <f t="shared" si="15"/>
        <v>07</v>
      </c>
      <c r="C82" s="45">
        <v>39759882322</v>
      </c>
      <c r="D82" s="45">
        <v>6193717223</v>
      </c>
      <c r="E82" s="44">
        <f t="shared" si="8"/>
        <v>45953599545</v>
      </c>
      <c r="F82" s="45">
        <v>39257740133.999985</v>
      </c>
      <c r="G82" s="45">
        <v>6158093406</v>
      </c>
      <c r="H82" s="44">
        <f t="shared" si="9"/>
        <v>45415833539.999985</v>
      </c>
      <c r="I82" s="18">
        <f t="shared" si="10"/>
        <v>-1.1702369571145566E-2</v>
      </c>
      <c r="J82" s="17"/>
      <c r="K82" s="24">
        <f t="shared" si="11"/>
        <v>5.7848776644555677E-3</v>
      </c>
      <c r="L82" s="17"/>
      <c r="M82" s="45">
        <v>18897458075</v>
      </c>
      <c r="N82" s="45">
        <v>52598757133</v>
      </c>
      <c r="O82" s="51">
        <f t="shared" si="12"/>
        <v>-0.6407242470156409</v>
      </c>
      <c r="P82" s="53" t="s">
        <v>68</v>
      </c>
      <c r="Q82" s="49">
        <v>329569805014</v>
      </c>
      <c r="R82" s="49">
        <v>1467366312630</v>
      </c>
      <c r="S82" s="17"/>
      <c r="T82" s="45">
        <v>1467366312630</v>
      </c>
      <c r="U82" s="17"/>
      <c r="V82" s="17"/>
      <c r="W82" s="51">
        <f t="shared" si="13"/>
        <v>0</v>
      </c>
      <c r="X82" s="17"/>
    </row>
    <row r="83" spans="1:24">
      <c r="A83" s="15">
        <f t="shared" si="14"/>
        <v>2020</v>
      </c>
      <c r="B83" s="16" t="str">
        <f t="shared" si="15"/>
        <v>08</v>
      </c>
      <c r="C83" s="45">
        <v>38305212268</v>
      </c>
      <c r="D83" s="45">
        <v>6300285165</v>
      </c>
      <c r="E83" s="44">
        <f t="shared" si="8"/>
        <v>44605497433</v>
      </c>
      <c r="F83" s="45">
        <v>38131020306</v>
      </c>
      <c r="G83" s="45">
        <v>6105342697</v>
      </c>
      <c r="H83" s="44">
        <f t="shared" si="9"/>
        <v>44236363003</v>
      </c>
      <c r="I83" s="18">
        <f t="shared" si="10"/>
        <v>-8.2755366769412531E-3</v>
      </c>
      <c r="J83" s="17"/>
      <c r="K83" s="24">
        <f t="shared" si="11"/>
        <v>3.1929815847321574E-2</v>
      </c>
      <c r="L83" s="17"/>
      <c r="M83" s="45">
        <v>29465117638</v>
      </c>
      <c r="N83" s="45">
        <v>58219625566</v>
      </c>
      <c r="O83" s="51">
        <f t="shared" si="12"/>
        <v>-0.49389716351581114</v>
      </c>
      <c r="P83" s="53" t="s">
        <v>68</v>
      </c>
      <c r="Q83" s="49">
        <v>337789315941</v>
      </c>
      <c r="R83" s="49">
        <v>1478599695167</v>
      </c>
      <c r="S83" s="17"/>
      <c r="T83" s="45">
        <v>1478599695167</v>
      </c>
      <c r="U83" s="17"/>
      <c r="V83" s="17"/>
      <c r="W83" s="51">
        <f t="shared" si="13"/>
        <v>0</v>
      </c>
      <c r="X83" s="17"/>
    </row>
    <row r="84" spans="1:24">
      <c r="A84" s="15">
        <f t="shared" si="14"/>
        <v>2020</v>
      </c>
      <c r="B84" s="16" t="str">
        <f t="shared" si="15"/>
        <v>09</v>
      </c>
      <c r="C84" s="45">
        <v>37079119720</v>
      </c>
      <c r="D84" s="45">
        <v>6294186555</v>
      </c>
      <c r="E84" s="44">
        <f t="shared" si="8"/>
        <v>43373306275</v>
      </c>
      <c r="F84" s="45">
        <v>32742493056</v>
      </c>
      <c r="G84" s="45">
        <v>6281886058.9999981</v>
      </c>
      <c r="H84" s="44">
        <f t="shared" si="9"/>
        <v>39024379115</v>
      </c>
      <c r="I84" s="18">
        <f t="shared" si="10"/>
        <v>-0.10026736565634342</v>
      </c>
      <c r="J84" s="17" t="s">
        <v>65</v>
      </c>
      <c r="K84" s="24">
        <f t="shared" si="11"/>
        <v>1.9580896381237167E-3</v>
      </c>
      <c r="L84" s="17"/>
      <c r="M84" s="45">
        <v>37726623709</v>
      </c>
      <c r="N84" s="45">
        <v>83612948758</v>
      </c>
      <c r="O84" s="51">
        <f t="shared" si="12"/>
        <v>-0.54879448375643669</v>
      </c>
      <c r="P84" s="53" t="s">
        <v>68</v>
      </c>
      <c r="Q84" s="49">
        <v>380980466271</v>
      </c>
      <c r="R84" s="49">
        <v>1490371827971</v>
      </c>
      <c r="S84" s="17"/>
      <c r="T84" s="45">
        <v>1490371827971</v>
      </c>
      <c r="U84" s="17"/>
      <c r="V84" s="17"/>
      <c r="W84" s="51">
        <f t="shared" si="13"/>
        <v>0</v>
      </c>
      <c r="X84" s="17"/>
    </row>
    <row r="85" spans="1:24">
      <c r="A85" s="15">
        <f t="shared" si="14"/>
        <v>2020</v>
      </c>
      <c r="B85" s="16" t="str">
        <f t="shared" si="15"/>
        <v>10</v>
      </c>
      <c r="C85" s="45">
        <v>42113741535</v>
      </c>
      <c r="D85" s="45">
        <v>6478155212</v>
      </c>
      <c r="E85" s="44">
        <f t="shared" si="8"/>
        <v>48591896747</v>
      </c>
      <c r="F85" s="45">
        <v>42047713629.999992</v>
      </c>
      <c r="G85" s="45">
        <v>6385375225.999999</v>
      </c>
      <c r="H85" s="44">
        <f t="shared" si="9"/>
        <v>48433088855.999992</v>
      </c>
      <c r="I85" s="18">
        <f t="shared" si="10"/>
        <v>-3.2681969964428736E-3</v>
      </c>
      <c r="J85" s="17"/>
      <c r="K85" s="24">
        <f t="shared" si="11"/>
        <v>1.4530075792918096E-2</v>
      </c>
      <c r="L85" s="17"/>
      <c r="M85" s="45">
        <v>19166778409</v>
      </c>
      <c r="N85" s="45">
        <v>51677785391</v>
      </c>
      <c r="O85" s="51">
        <f t="shared" si="12"/>
        <v>-0.62910991127073324</v>
      </c>
      <c r="P85" s="53" t="s">
        <v>68</v>
      </c>
      <c r="Q85" s="49">
        <v>400630569945</v>
      </c>
      <c r="R85" s="49">
        <v>1506815665717</v>
      </c>
      <c r="S85" s="17"/>
      <c r="T85" s="45">
        <v>1506815665717</v>
      </c>
      <c r="U85" s="17"/>
      <c r="V85" s="17"/>
      <c r="W85" s="51">
        <f t="shared" si="13"/>
        <v>0</v>
      </c>
      <c r="X85" s="17"/>
    </row>
    <row r="86" spans="1:24">
      <c r="A86" s="15">
        <f t="shared" si="14"/>
        <v>2020</v>
      </c>
      <c r="B86" s="16" t="str">
        <f t="shared" si="15"/>
        <v>11</v>
      </c>
      <c r="C86" s="45">
        <v>41369257960</v>
      </c>
      <c r="D86" s="45">
        <v>6562324322</v>
      </c>
      <c r="E86" s="44">
        <f t="shared" si="8"/>
        <v>47931582282</v>
      </c>
      <c r="F86" s="45">
        <v>41280965958.999992</v>
      </c>
      <c r="G86" s="45">
        <v>12629304508.999998</v>
      </c>
      <c r="H86" s="44">
        <f t="shared" si="9"/>
        <v>53910270467.999992</v>
      </c>
      <c r="I86" s="18">
        <f t="shared" si="10"/>
        <v>0.12473379557605813</v>
      </c>
      <c r="J86" s="17" t="s">
        <v>65</v>
      </c>
      <c r="K86" s="24">
        <f t="shared" si="11"/>
        <v>-0.48038909685616471</v>
      </c>
      <c r="L86" s="47" t="s">
        <v>67</v>
      </c>
      <c r="M86" s="45">
        <v>18040010019</v>
      </c>
      <c r="N86" s="45">
        <v>45093647517</v>
      </c>
      <c r="O86" s="51">
        <f t="shared" si="12"/>
        <v>-0.59994342856831362</v>
      </c>
      <c r="P86" s="53" t="s">
        <v>68</v>
      </c>
      <c r="Q86" s="49">
        <v>390377034903</v>
      </c>
      <c r="R86" s="49">
        <v>1514988690890</v>
      </c>
      <c r="S86" s="17"/>
      <c r="T86" s="45">
        <v>1514988690890</v>
      </c>
      <c r="U86" s="17"/>
      <c r="V86" s="17"/>
      <c r="W86" s="51">
        <f t="shared" si="13"/>
        <v>0</v>
      </c>
      <c r="X86" s="17"/>
    </row>
    <row r="87" spans="1:24">
      <c r="A87" s="15">
        <f t="shared" si="14"/>
        <v>2020</v>
      </c>
      <c r="B87" s="16" t="str">
        <f t="shared" si="15"/>
        <v>12</v>
      </c>
      <c r="C87" s="45">
        <v>54045098284</v>
      </c>
      <c r="D87" s="45">
        <v>6711588411</v>
      </c>
      <c r="E87" s="44">
        <f t="shared" si="8"/>
        <v>60756686695</v>
      </c>
      <c r="F87" s="45">
        <v>40562684215</v>
      </c>
      <c r="G87" s="45">
        <v>6489205413.999999</v>
      </c>
      <c r="H87" s="44">
        <f t="shared" si="9"/>
        <v>47051889629</v>
      </c>
      <c r="I87" s="18">
        <f t="shared" si="10"/>
        <v>-0.22556853922595232</v>
      </c>
      <c r="J87" s="17" t="s">
        <v>65</v>
      </c>
      <c r="K87" s="24">
        <f t="shared" si="11"/>
        <v>3.4269680617633913E-2</v>
      </c>
      <c r="L87" s="17"/>
      <c r="M87" s="45">
        <v>4574025970</v>
      </c>
      <c r="N87" s="45">
        <v>84465712587</v>
      </c>
      <c r="O87" s="51">
        <f t="shared" si="12"/>
        <v>-0.94584754180237651</v>
      </c>
      <c r="P87" s="53" t="s">
        <v>68</v>
      </c>
      <c r="Q87" s="49">
        <v>400580400999</v>
      </c>
      <c r="R87" s="49">
        <v>1544441640131</v>
      </c>
      <c r="S87" s="17"/>
      <c r="T87" s="45">
        <v>1544441640131</v>
      </c>
      <c r="U87" s="17"/>
      <c r="V87" s="17"/>
      <c r="W87" s="51">
        <f t="shared" si="13"/>
        <v>0</v>
      </c>
      <c r="X87" s="17"/>
    </row>
    <row r="88" spans="1:24">
      <c r="A88" s="15">
        <f t="shared" si="14"/>
        <v>2021</v>
      </c>
      <c r="B88" s="16" t="str">
        <f t="shared" si="15"/>
        <v>01</v>
      </c>
      <c r="C88" s="45">
        <v>37513734138</v>
      </c>
      <c r="D88" s="45">
        <v>6947954274</v>
      </c>
      <c r="E88" s="44">
        <f t="shared" si="8"/>
        <v>44461688412</v>
      </c>
      <c r="F88" s="45">
        <v>37333071260</v>
      </c>
      <c r="G88" s="45">
        <v>6832571075.0000019</v>
      </c>
      <c r="H88" s="44">
        <f t="shared" si="9"/>
        <v>44165642335</v>
      </c>
      <c r="I88" s="18">
        <f t="shared" si="10"/>
        <v>-6.6584533240554578E-3</v>
      </c>
      <c r="J88" s="17"/>
      <c r="K88" s="24">
        <f t="shared" si="11"/>
        <v>1.6887229965624417E-2</v>
      </c>
      <c r="L88" s="17"/>
      <c r="M88" s="45">
        <v>33783330659</v>
      </c>
      <c r="N88" s="45">
        <v>67367341028</v>
      </c>
      <c r="O88" s="51">
        <f t="shared" si="12"/>
        <v>-0.4985206460062217</v>
      </c>
      <c r="P88" s="53" t="s">
        <v>68</v>
      </c>
      <c r="Q88" s="49">
        <v>390980116089</v>
      </c>
      <c r="R88" s="49">
        <v>1557215747526</v>
      </c>
      <c r="S88" s="17"/>
      <c r="T88" s="45">
        <v>1557215747526</v>
      </c>
      <c r="U88" s="17"/>
      <c r="V88" s="17"/>
      <c r="W88" s="51">
        <f t="shared" si="13"/>
        <v>0</v>
      </c>
      <c r="X88" s="17"/>
    </row>
    <row r="89" spans="1:24">
      <c r="A89" s="15">
        <f t="shared" si="14"/>
        <v>2021</v>
      </c>
      <c r="B89" s="16" t="str">
        <f t="shared" si="15"/>
        <v>02</v>
      </c>
      <c r="C89" s="45">
        <v>40585636406</v>
      </c>
      <c r="D89" s="45">
        <v>6899334512</v>
      </c>
      <c r="E89" s="44">
        <f t="shared" si="8"/>
        <v>47484970918</v>
      </c>
      <c r="F89" s="45">
        <v>43030020190</v>
      </c>
      <c r="G89" s="45">
        <v>6752876918.0000019</v>
      </c>
      <c r="H89" s="44">
        <f t="shared" si="9"/>
        <v>49782897108</v>
      </c>
      <c r="I89" s="18">
        <f t="shared" si="10"/>
        <v>4.8392705009090209E-2</v>
      </c>
      <c r="J89" s="17"/>
      <c r="K89" s="24">
        <f t="shared" si="11"/>
        <v>2.16881776135458E-2</v>
      </c>
      <c r="L89" s="17"/>
      <c r="M89" s="45">
        <v>-4169148595</v>
      </c>
      <c r="N89" s="45">
        <v>42751507011</v>
      </c>
      <c r="O89" s="51">
        <f t="shared" si="12"/>
        <v>-1.0975205059771875</v>
      </c>
      <c r="P89" s="53" t="s">
        <v>68</v>
      </c>
      <c r="Q89" s="49">
        <v>393904273866</v>
      </c>
      <c r="R89" s="49">
        <v>1571554274660</v>
      </c>
      <c r="S89" s="17"/>
      <c r="T89" s="45">
        <v>1571554274660</v>
      </c>
      <c r="U89" s="17"/>
      <c r="V89" s="17"/>
      <c r="W89" s="51">
        <f t="shared" si="13"/>
        <v>0</v>
      </c>
      <c r="X89" s="17"/>
    </row>
    <row r="90" spans="1:24">
      <c r="A90" s="15">
        <f t="shared" si="14"/>
        <v>2021</v>
      </c>
      <c r="B90" s="16" t="str">
        <f t="shared" si="15"/>
        <v>03</v>
      </c>
      <c r="C90" s="45">
        <v>48209712567</v>
      </c>
      <c r="D90" s="45">
        <v>6956889162</v>
      </c>
      <c r="E90" s="44">
        <f t="shared" si="8"/>
        <v>55166601729</v>
      </c>
      <c r="F90" s="45">
        <v>50273448041</v>
      </c>
      <c r="G90" s="45">
        <v>7031415320.999999</v>
      </c>
      <c r="H90" s="44">
        <f t="shared" si="9"/>
        <v>57304863362</v>
      </c>
      <c r="I90" s="18">
        <f t="shared" si="10"/>
        <v>3.8760075226383917E-2</v>
      </c>
      <c r="J90" s="17"/>
      <c r="K90" s="24">
        <f t="shared" si="11"/>
        <v>-1.0599026738958184E-2</v>
      </c>
      <c r="L90" s="17"/>
      <c r="M90" s="45">
        <v>6660518327</v>
      </c>
      <c r="N90" s="45">
        <v>44573621831</v>
      </c>
      <c r="O90" s="51">
        <f t="shared" si="12"/>
        <v>-0.85057264692886703</v>
      </c>
      <c r="P90" s="53" t="s">
        <v>68</v>
      </c>
      <c r="Q90" s="49">
        <v>401629449647</v>
      </c>
      <c r="R90" s="49">
        <v>1586586874034</v>
      </c>
      <c r="S90" s="17"/>
      <c r="T90" s="45">
        <v>1586586874034</v>
      </c>
      <c r="U90" s="17"/>
      <c r="V90" s="17"/>
      <c r="W90" s="51">
        <f t="shared" si="13"/>
        <v>0</v>
      </c>
      <c r="X90" s="17"/>
    </row>
    <row r="91" spans="1:24">
      <c r="A91" s="15">
        <f t="shared" si="14"/>
        <v>2021</v>
      </c>
      <c r="B91" s="16" t="str">
        <f t="shared" si="15"/>
        <v>04</v>
      </c>
      <c r="C91" s="45">
        <v>40656781014</v>
      </c>
      <c r="D91" s="45">
        <v>7237168177</v>
      </c>
      <c r="E91" s="44">
        <f t="shared" si="8"/>
        <v>47893949191</v>
      </c>
      <c r="F91" s="45">
        <v>46691212437</v>
      </c>
      <c r="G91" s="45">
        <v>7193087614.9999981</v>
      </c>
      <c r="H91" s="44">
        <f t="shared" si="9"/>
        <v>53884300052</v>
      </c>
      <c r="I91" s="18">
        <f t="shared" si="10"/>
        <v>0.12507531665661187</v>
      </c>
      <c r="J91" s="17" t="s">
        <v>65</v>
      </c>
      <c r="K91" s="24">
        <f t="shared" si="11"/>
        <v>6.1281836617810281E-3</v>
      </c>
      <c r="L91" s="17"/>
      <c r="M91" s="45">
        <v>7055322484</v>
      </c>
      <c r="N91" s="45">
        <v>60581787109</v>
      </c>
      <c r="O91" s="51">
        <f t="shared" si="12"/>
        <v>-0.88354053551926559</v>
      </c>
      <c r="P91" s="53" t="s">
        <v>68</v>
      </c>
      <c r="Q91" s="49">
        <v>397388018670</v>
      </c>
      <c r="R91" s="49">
        <v>1606823235271</v>
      </c>
      <c r="S91" s="17"/>
      <c r="T91" s="45">
        <v>1606823235271</v>
      </c>
      <c r="U91" s="17"/>
      <c r="V91" s="17"/>
      <c r="W91" s="51">
        <f t="shared" si="13"/>
        <v>0</v>
      </c>
      <c r="X91" s="17"/>
    </row>
    <row r="92" spans="1:24">
      <c r="A92" s="15">
        <f t="shared" si="14"/>
        <v>2021</v>
      </c>
      <c r="B92" s="16" t="str">
        <f t="shared" si="15"/>
        <v>05</v>
      </c>
      <c r="C92" s="45">
        <v>45292714207</v>
      </c>
      <c r="D92" s="45">
        <v>6977170903</v>
      </c>
      <c r="E92" s="44">
        <f t="shared" si="8"/>
        <v>52269885110</v>
      </c>
      <c r="F92" s="45">
        <v>45651055023</v>
      </c>
      <c r="G92" s="45">
        <v>6942002612</v>
      </c>
      <c r="H92" s="44">
        <f t="shared" si="9"/>
        <v>52593057635</v>
      </c>
      <c r="I92" s="18">
        <f t="shared" si="10"/>
        <v>6.1827670812724111E-3</v>
      </c>
      <c r="J92" s="17"/>
      <c r="K92" s="24">
        <f t="shared" si="11"/>
        <v>5.0660152358927846E-3</v>
      </c>
      <c r="L92" s="17"/>
      <c r="M92" s="45">
        <v>14515573936</v>
      </c>
      <c r="N92" s="45">
        <v>58834823290</v>
      </c>
      <c r="O92" s="51">
        <f t="shared" si="12"/>
        <v>-0.75328261182239031</v>
      </c>
      <c r="P92" s="53" t="s">
        <v>68</v>
      </c>
      <c r="Q92" s="49">
        <v>410441611813</v>
      </c>
      <c r="R92" s="49">
        <v>1618030197195</v>
      </c>
      <c r="S92" s="17"/>
      <c r="T92" s="45">
        <v>1618030197195</v>
      </c>
      <c r="U92" s="17"/>
      <c r="V92" s="17"/>
      <c r="W92" s="51">
        <f t="shared" si="13"/>
        <v>0</v>
      </c>
      <c r="X92" s="17"/>
    </row>
    <row r="93" spans="1:24">
      <c r="A93" s="15">
        <f t="shared" si="14"/>
        <v>2021</v>
      </c>
      <c r="B93" s="16" t="str">
        <f t="shared" si="15"/>
        <v>06</v>
      </c>
      <c r="C93" s="45">
        <v>44360364294</v>
      </c>
      <c r="D93" s="45">
        <v>6916420504</v>
      </c>
      <c r="E93" s="44">
        <f t="shared" si="8"/>
        <v>51276784798</v>
      </c>
      <c r="F93" s="45">
        <v>44417653817</v>
      </c>
      <c r="G93" s="45">
        <v>9309837834</v>
      </c>
      <c r="H93" s="44">
        <f t="shared" si="9"/>
        <v>53727491651</v>
      </c>
      <c r="I93" s="18">
        <f t="shared" si="10"/>
        <v>4.779369187546223E-2</v>
      </c>
      <c r="J93" s="17"/>
      <c r="K93" s="24">
        <f t="shared" si="11"/>
        <v>-0.25708474977503026</v>
      </c>
      <c r="L93" s="47" t="s">
        <v>67</v>
      </c>
      <c r="M93" s="45">
        <v>34675393686</v>
      </c>
      <c r="N93" s="45">
        <v>54788524624</v>
      </c>
      <c r="O93" s="51">
        <f t="shared" si="12"/>
        <v>-0.36710481028703379</v>
      </c>
      <c r="P93" s="53" t="s">
        <v>68</v>
      </c>
      <c r="Q93" s="49">
        <v>437712456045</v>
      </c>
      <c r="R93" s="49">
        <v>1629993725809</v>
      </c>
      <c r="S93" s="17"/>
      <c r="T93" s="45">
        <v>1629993725809</v>
      </c>
      <c r="U93" s="17"/>
      <c r="V93" s="17"/>
      <c r="W93" s="51">
        <f t="shared" si="13"/>
        <v>0</v>
      </c>
      <c r="X93" s="17"/>
    </row>
    <row r="94" spans="1:24">
      <c r="A94" s="15">
        <f t="shared" si="14"/>
        <v>2021</v>
      </c>
      <c r="B94" s="16" t="str">
        <f t="shared" si="15"/>
        <v>07</v>
      </c>
      <c r="C94" s="45">
        <v>41759518993</v>
      </c>
      <c r="D94" s="45">
        <v>7008833435</v>
      </c>
      <c r="E94" s="44">
        <f t="shared" si="8"/>
        <v>48768352428</v>
      </c>
      <c r="F94" s="45">
        <v>41690295076</v>
      </c>
      <c r="G94" s="45">
        <v>6916804825</v>
      </c>
      <c r="H94" s="44">
        <f t="shared" si="9"/>
        <v>48607099901</v>
      </c>
      <c r="I94" s="18">
        <f t="shared" si="10"/>
        <v>-3.3064993786301455E-3</v>
      </c>
      <c r="J94" s="17"/>
      <c r="K94" s="24">
        <f t="shared" si="11"/>
        <v>1.3305075439944858E-2</v>
      </c>
      <c r="L94" s="17"/>
      <c r="M94" s="45">
        <v>-13591157490</v>
      </c>
      <c r="N94" s="45">
        <v>19513318413</v>
      </c>
      <c r="O94" s="51">
        <f t="shared" si="12"/>
        <v>-1.6965067243993421</v>
      </c>
      <c r="P94" s="53" t="s">
        <v>68</v>
      </c>
      <c r="Q94" s="49">
        <v>407509281051</v>
      </c>
      <c r="R94" s="49">
        <v>1647169072934</v>
      </c>
      <c r="S94" s="17"/>
      <c r="T94" s="45">
        <v>1647169072934</v>
      </c>
      <c r="U94" s="17"/>
      <c r="V94" s="17"/>
      <c r="W94" s="51">
        <f t="shared" si="13"/>
        <v>0</v>
      </c>
      <c r="X94" s="17"/>
    </row>
    <row r="95" spans="1:24">
      <c r="A95" s="15">
        <f t="shared" si="14"/>
        <v>2021</v>
      </c>
      <c r="B95" s="16" t="str">
        <f t="shared" si="15"/>
        <v>08</v>
      </c>
      <c r="C95" s="45">
        <v>45861748866</v>
      </c>
      <c r="D95" s="45">
        <v>7051126279</v>
      </c>
      <c r="E95" s="44">
        <f t="shared" si="8"/>
        <v>52912875145</v>
      </c>
      <c r="F95" s="45">
        <v>45959345492</v>
      </c>
      <c r="G95" s="45">
        <v>6866086245.9999981</v>
      </c>
      <c r="H95" s="44">
        <f t="shared" si="9"/>
        <v>52825431738</v>
      </c>
      <c r="I95" s="18">
        <f t="shared" si="10"/>
        <v>-1.6525922426323669E-3</v>
      </c>
      <c r="J95" s="17"/>
      <c r="K95" s="24">
        <f t="shared" si="11"/>
        <v>2.6949855619393226E-2</v>
      </c>
      <c r="L95" s="17"/>
      <c r="M95" s="45">
        <v>11630475386</v>
      </c>
      <c r="N95" s="45">
        <v>39619446652</v>
      </c>
      <c r="O95" s="51">
        <f t="shared" si="12"/>
        <v>-0.70644528460588962</v>
      </c>
      <c r="P95" s="53" t="s">
        <v>68</v>
      </c>
      <c r="Q95" s="49">
        <v>419748664115</v>
      </c>
      <c r="R95" s="49">
        <v>1665833852372</v>
      </c>
      <c r="S95" s="17"/>
      <c r="T95" s="45">
        <v>1665833852372</v>
      </c>
      <c r="U95" s="17"/>
      <c r="V95" s="17"/>
      <c r="W95" s="51">
        <f t="shared" si="13"/>
        <v>0</v>
      </c>
      <c r="X95" s="17"/>
    </row>
    <row r="96" spans="1:24">
      <c r="A96" s="15">
        <f t="shared" si="14"/>
        <v>2021</v>
      </c>
      <c r="B96" s="16" t="str">
        <f t="shared" si="15"/>
        <v>09</v>
      </c>
      <c r="C96" s="45">
        <v>48954892122</v>
      </c>
      <c r="D96" s="45">
        <v>7106586531</v>
      </c>
      <c r="E96" s="44">
        <f t="shared" si="8"/>
        <v>56061478653</v>
      </c>
      <c r="F96" s="45">
        <v>49022460490</v>
      </c>
      <c r="G96" s="45">
        <v>7223147298.999999</v>
      </c>
      <c r="H96" s="44">
        <f t="shared" si="9"/>
        <v>56245607789</v>
      </c>
      <c r="I96" s="18">
        <f t="shared" si="10"/>
        <v>3.2844145467458841E-3</v>
      </c>
      <c r="J96" s="17"/>
      <c r="K96" s="24">
        <f t="shared" si="11"/>
        <v>-1.6137116297785581E-2</v>
      </c>
      <c r="L96" s="17"/>
      <c r="M96" s="45">
        <v>10227554560</v>
      </c>
      <c r="N96" s="45">
        <v>44415854766</v>
      </c>
      <c r="O96" s="51">
        <f t="shared" si="12"/>
        <v>-0.76973189835290268</v>
      </c>
      <c r="P96" s="53" t="s">
        <v>68</v>
      </c>
      <c r="Q96" s="49">
        <v>428370287414</v>
      </c>
      <c r="R96" s="49">
        <v>1683297987814</v>
      </c>
      <c r="S96" s="17"/>
      <c r="T96" s="45">
        <v>1683297987814</v>
      </c>
      <c r="U96" s="17"/>
      <c r="V96" s="17"/>
      <c r="W96" s="51">
        <f t="shared" si="13"/>
        <v>0</v>
      </c>
      <c r="X96" s="17"/>
    </row>
    <row r="97" spans="1:24">
      <c r="A97" s="15">
        <f t="shared" si="14"/>
        <v>2021</v>
      </c>
      <c r="B97" s="16" t="str">
        <f t="shared" si="15"/>
        <v>10</v>
      </c>
      <c r="C97" s="45">
        <v>43966733036</v>
      </c>
      <c r="D97" s="45">
        <v>7617166557</v>
      </c>
      <c r="E97" s="44">
        <f t="shared" si="8"/>
        <v>51583899593</v>
      </c>
      <c r="F97" s="45">
        <v>48963833568</v>
      </c>
      <c r="G97" s="45">
        <v>7576495079.9999981</v>
      </c>
      <c r="H97" s="44">
        <f t="shared" si="9"/>
        <v>56540328648</v>
      </c>
      <c r="I97" s="18">
        <f t="shared" si="10"/>
        <v>9.6084807354746671E-2</v>
      </c>
      <c r="J97" s="17" t="s">
        <v>65</v>
      </c>
      <c r="K97" s="24">
        <f t="shared" si="11"/>
        <v>5.3681123752544746E-3</v>
      </c>
      <c r="L97" s="17"/>
      <c r="M97" s="45">
        <v>-18997423404</v>
      </c>
      <c r="N97" s="45">
        <v>24700159240</v>
      </c>
      <c r="O97" s="51">
        <f t="shared" si="12"/>
        <v>-1.7691214951049847</v>
      </c>
      <c r="P97" s="53" t="s">
        <v>68</v>
      </c>
      <c r="Q97" s="49">
        <v>395870352386</v>
      </c>
      <c r="R97" s="49">
        <v>1701012971487</v>
      </c>
      <c r="S97" s="17"/>
      <c r="T97" s="45">
        <v>1701012971487</v>
      </c>
      <c r="U97" s="17"/>
      <c r="V97" s="17"/>
      <c r="W97" s="51">
        <f t="shared" si="13"/>
        <v>0</v>
      </c>
      <c r="X97" s="17"/>
    </row>
    <row r="98" spans="1:24">
      <c r="A98" s="15">
        <f t="shared" si="14"/>
        <v>2021</v>
      </c>
      <c r="B98" s="16" t="str">
        <f t="shared" si="15"/>
        <v>11</v>
      </c>
      <c r="C98" s="45">
        <v>44471760558</v>
      </c>
      <c r="D98" s="45">
        <v>7266929094</v>
      </c>
      <c r="E98" s="44">
        <f t="shared" si="8"/>
        <v>51738689652</v>
      </c>
      <c r="F98" s="45">
        <v>44465354470</v>
      </c>
      <c r="G98" s="45">
        <v>14533434939.999998</v>
      </c>
      <c r="H98" s="44">
        <f t="shared" si="9"/>
        <v>58998789410</v>
      </c>
      <c r="I98" s="18">
        <f t="shared" si="10"/>
        <v>0.14032245128031295</v>
      </c>
      <c r="J98" s="17" t="s">
        <v>65</v>
      </c>
      <c r="K98" s="24">
        <f t="shared" si="11"/>
        <v>-0.49998543881739765</v>
      </c>
      <c r="L98" s="47" t="s">
        <v>67</v>
      </c>
      <c r="M98" s="45">
        <v>5016953822</v>
      </c>
      <c r="N98" s="45">
        <v>32688960238</v>
      </c>
      <c r="O98" s="51">
        <f t="shared" si="12"/>
        <v>-0.8465245212612198</v>
      </c>
      <c r="P98" s="53" t="s">
        <v>68</v>
      </c>
      <c r="Q98" s="49">
        <v>388954879719</v>
      </c>
      <c r="R98" s="49">
        <v>1708302583655</v>
      </c>
      <c r="S98" s="17"/>
      <c r="T98" s="45">
        <v>1708302583655</v>
      </c>
      <c r="U98" s="17"/>
      <c r="V98" s="17"/>
      <c r="W98" s="51">
        <f t="shared" si="13"/>
        <v>0</v>
      </c>
      <c r="X98" s="17"/>
    </row>
    <row r="99" spans="1:24">
      <c r="A99" s="15">
        <f t="shared" si="14"/>
        <v>2021</v>
      </c>
      <c r="B99" s="16" t="str">
        <f t="shared" si="15"/>
        <v>12</v>
      </c>
      <c r="C99" s="45">
        <v>54330957290</v>
      </c>
      <c r="D99" s="45">
        <v>7578774125</v>
      </c>
      <c r="E99" s="44">
        <f t="shared" si="8"/>
        <v>61909731415</v>
      </c>
      <c r="F99" s="45">
        <v>38689896020</v>
      </c>
      <c r="G99" s="45">
        <v>7602594709.999999</v>
      </c>
      <c r="H99" s="44">
        <f t="shared" si="9"/>
        <v>46292490730</v>
      </c>
      <c r="I99" s="18">
        <f t="shared" si="10"/>
        <v>-0.2522582529120152</v>
      </c>
      <c r="J99" s="52" t="s">
        <v>65</v>
      </c>
      <c r="K99" s="24">
        <f t="shared" si="11"/>
        <v>-3.1332177905876168E-3</v>
      </c>
      <c r="L99" s="47"/>
      <c r="M99" s="45">
        <v>-2585388170</v>
      </c>
      <c r="N99" s="45">
        <v>79638511688</v>
      </c>
      <c r="O99" s="51">
        <f t="shared" si="12"/>
        <v>-1.0324640442821029</v>
      </c>
      <c r="P99" s="53" t="s">
        <v>68</v>
      </c>
      <c r="Q99" s="49">
        <v>388066341868</v>
      </c>
      <c r="R99" s="49">
        <v>1773662859247</v>
      </c>
      <c r="S99" s="17"/>
      <c r="T99" s="45">
        <v>1773662859247</v>
      </c>
      <c r="U99" s="17"/>
      <c r="V99" s="17"/>
      <c r="W99" s="51">
        <f t="shared" si="13"/>
        <v>0</v>
      </c>
      <c r="X99" s="17"/>
    </row>
    <row r="100" spans="1:24">
      <c r="A100" s="15">
        <f t="shared" si="14"/>
        <v>2022</v>
      </c>
      <c r="B100" s="16" t="str">
        <f t="shared" si="15"/>
        <v>01</v>
      </c>
      <c r="C100" s="45">
        <v>38078684932</v>
      </c>
      <c r="D100" s="45">
        <v>7969942705</v>
      </c>
      <c r="E100" s="44">
        <f t="shared" si="8"/>
        <v>46048627637</v>
      </c>
      <c r="F100" s="45">
        <v>41421394833</v>
      </c>
      <c r="G100" s="45">
        <v>7837295381</v>
      </c>
      <c r="H100" s="44">
        <f t="shared" si="9"/>
        <v>49258690214</v>
      </c>
      <c r="I100" s="18">
        <f t="shared" si="10"/>
        <v>6.9710276760142076E-2</v>
      </c>
      <c r="J100" s="17" t="s">
        <v>65</v>
      </c>
      <c r="K100" s="24">
        <f t="shared" si="11"/>
        <v>1.692514031327419E-2</v>
      </c>
      <c r="L100" s="17"/>
      <c r="M100" s="45">
        <v>5855474518</v>
      </c>
      <c r="N100" s="45">
        <v>41936646615</v>
      </c>
      <c r="O100" s="51">
        <f t="shared" si="12"/>
        <v>-0.86037332522659071</v>
      </c>
      <c r="P100" s="53" t="s">
        <v>68</v>
      </c>
      <c r="Q100" s="49">
        <v>374376319337</v>
      </c>
      <c r="R100" s="49">
        <v>1787737124933</v>
      </c>
      <c r="S100" s="17"/>
      <c r="T100" s="45">
        <v>1787737124933</v>
      </c>
      <c r="U100" s="17"/>
      <c r="V100" s="17"/>
      <c r="W100" s="51">
        <f t="shared" si="13"/>
        <v>0</v>
      </c>
      <c r="X100" s="17"/>
    </row>
    <row r="101" spans="1:24">
      <c r="A101" s="15">
        <f t="shared" si="14"/>
        <v>2022</v>
      </c>
      <c r="B101" s="16" t="str">
        <f t="shared" si="15"/>
        <v>02</v>
      </c>
      <c r="C101" s="45">
        <v>44439229524</v>
      </c>
      <c r="D101" s="45">
        <v>9424064794</v>
      </c>
      <c r="E101" s="44">
        <f t="shared" si="8"/>
        <v>53863294318</v>
      </c>
      <c r="F101" s="45">
        <v>44404908459</v>
      </c>
      <c r="G101" s="45">
        <v>9148326664</v>
      </c>
      <c r="H101" s="44">
        <f t="shared" si="9"/>
        <v>53553235123</v>
      </c>
      <c r="I101" s="18">
        <f t="shared" si="10"/>
        <v>-5.7564097949424076E-3</v>
      </c>
      <c r="J101" s="17"/>
      <c r="K101" s="24">
        <f t="shared" si="11"/>
        <v>3.0140826855808545E-2</v>
      </c>
      <c r="L101" s="17"/>
      <c r="M101" s="45">
        <v>-3503498315</v>
      </c>
      <c r="N101" s="45">
        <v>51949189197</v>
      </c>
      <c r="O101" s="51">
        <f t="shared" si="12"/>
        <v>-1.0674408661454589</v>
      </c>
      <c r="P101" s="53" t="s">
        <v>68</v>
      </c>
      <c r="Q101" s="49">
        <v>369583073528</v>
      </c>
      <c r="R101" s="49">
        <v>1815554978944</v>
      </c>
      <c r="S101" s="17"/>
      <c r="T101" s="45">
        <v>1815554978944</v>
      </c>
      <c r="U101" s="17"/>
      <c r="V101" s="17"/>
      <c r="W101" s="51">
        <f t="shared" si="13"/>
        <v>0</v>
      </c>
      <c r="X101" s="17"/>
    </row>
    <row r="102" spans="1:24">
      <c r="A102" s="15">
        <f t="shared" si="14"/>
        <v>2022</v>
      </c>
      <c r="B102" s="16" t="str">
        <f t="shared" si="15"/>
        <v>03</v>
      </c>
      <c r="C102" s="45">
        <v>51764991097</v>
      </c>
      <c r="D102" s="45">
        <v>8136718486</v>
      </c>
      <c r="E102" s="44">
        <f t="shared" si="8"/>
        <v>59901709583</v>
      </c>
      <c r="F102" s="45">
        <v>53736134671</v>
      </c>
      <c r="G102" s="45">
        <v>8159379480</v>
      </c>
      <c r="H102" s="44">
        <f t="shared" si="9"/>
        <v>61895514151</v>
      </c>
      <c r="I102" s="18">
        <f t="shared" si="10"/>
        <v>3.3284602090319027E-2</v>
      </c>
      <c r="J102" s="17"/>
      <c r="K102" s="24">
        <f t="shared" si="11"/>
        <v>-2.7772937948953302E-3</v>
      </c>
      <c r="L102" s="17"/>
      <c r="M102" s="45">
        <v>699596034</v>
      </c>
      <c r="N102" s="45">
        <v>51446542105</v>
      </c>
      <c r="O102" s="51">
        <f t="shared" si="12"/>
        <v>-0.98640149550630329</v>
      </c>
      <c r="P102" s="53" t="s">
        <v>68</v>
      </c>
      <c r="Q102" s="49">
        <v>395719528933</v>
      </c>
      <c r="R102" s="49">
        <v>1828490025822</v>
      </c>
      <c r="S102" s="17"/>
      <c r="T102" s="45">
        <v>1828490025822</v>
      </c>
      <c r="U102" s="17"/>
      <c r="V102" s="17"/>
      <c r="W102" s="51">
        <f t="shared" si="13"/>
        <v>0</v>
      </c>
      <c r="X102" s="17"/>
    </row>
    <row r="103" spans="1:24">
      <c r="A103" s="15">
        <f t="shared" si="14"/>
        <v>2022</v>
      </c>
      <c r="B103" s="16" t="str">
        <f t="shared" si="15"/>
        <v>04</v>
      </c>
      <c r="C103" s="45">
        <v>41833216408</v>
      </c>
      <c r="D103" s="45">
        <v>8051209590</v>
      </c>
      <c r="E103" s="44">
        <f t="shared" si="8"/>
        <v>49884425998</v>
      </c>
      <c r="F103" s="45">
        <v>41778140863</v>
      </c>
      <c r="G103" s="45">
        <v>7966309404.999999</v>
      </c>
      <c r="H103" s="44">
        <f t="shared" si="9"/>
        <v>49744450268</v>
      </c>
      <c r="I103" s="18">
        <f t="shared" si="10"/>
        <v>-2.806000614412496E-3</v>
      </c>
      <c r="J103" s="17"/>
      <c r="K103" s="24">
        <f t="shared" si="11"/>
        <v>1.0657404914089064E-2</v>
      </c>
      <c r="L103" s="17"/>
      <c r="M103" s="45">
        <v>-6480740743</v>
      </c>
      <c r="N103" s="45">
        <v>56147884640</v>
      </c>
      <c r="O103" s="51">
        <f t="shared" si="12"/>
        <v>-1.1154227053174339</v>
      </c>
      <c r="P103" s="53" t="s">
        <v>68</v>
      </c>
      <c r="Q103" s="49">
        <v>374661987315</v>
      </c>
      <c r="R103" s="49">
        <v>1844971936532</v>
      </c>
      <c r="S103" s="17"/>
      <c r="T103" s="45">
        <v>1844971936532</v>
      </c>
      <c r="U103" s="17"/>
      <c r="V103" s="17"/>
      <c r="W103" s="51">
        <f t="shared" si="13"/>
        <v>0</v>
      </c>
      <c r="X103" s="17"/>
    </row>
    <row r="104" spans="1:24">
      <c r="A104" s="15">
        <f t="shared" si="14"/>
        <v>2022</v>
      </c>
      <c r="B104" s="16" t="str">
        <f t="shared" si="15"/>
        <v>05</v>
      </c>
      <c r="C104" s="45">
        <v>54716747100</v>
      </c>
      <c r="D104" s="45">
        <v>8013833420</v>
      </c>
      <c r="E104" s="44">
        <f t="shared" si="8"/>
        <v>62730580520</v>
      </c>
      <c r="F104" s="45">
        <v>54775545730</v>
      </c>
      <c r="G104" s="45">
        <v>7956684127.999999</v>
      </c>
      <c r="H104" s="44">
        <f t="shared" si="9"/>
        <v>62732229858</v>
      </c>
      <c r="I104" s="18">
        <f t="shared" si="10"/>
        <v>2.6292407727224187E-5</v>
      </c>
      <c r="J104" s="17"/>
      <c r="K104" s="24">
        <f t="shared" si="11"/>
        <v>7.1825513091425819E-3</v>
      </c>
      <c r="L104" s="17"/>
      <c r="M104" s="45">
        <v>-214344398</v>
      </c>
      <c r="N104" s="45">
        <v>46823875502</v>
      </c>
      <c r="O104" s="51">
        <f t="shared" si="12"/>
        <v>-1.0045776731571663</v>
      </c>
      <c r="P104" s="53" t="s">
        <v>68</v>
      </c>
      <c r="Q104" s="49">
        <v>377038159419</v>
      </c>
      <c r="R104" s="49">
        <v>1856697890945</v>
      </c>
      <c r="S104" s="17"/>
      <c r="T104" s="45">
        <v>1856884950108</v>
      </c>
      <c r="U104" s="17"/>
      <c r="V104" s="17"/>
      <c r="W104" s="51">
        <f t="shared" si="13"/>
        <v>-1.0073815450395429E-4</v>
      </c>
      <c r="X104" s="17"/>
    </row>
    <row r="105" spans="1:24">
      <c r="A105" s="15">
        <f t="shared" si="14"/>
        <v>2022</v>
      </c>
      <c r="B105" s="16" t="str">
        <f t="shared" si="15"/>
        <v>06</v>
      </c>
      <c r="C105" s="45">
        <v>47519258950</v>
      </c>
      <c r="D105" s="45">
        <v>8246147582</v>
      </c>
      <c r="E105" s="44">
        <f t="shared" si="8"/>
        <v>55765406532</v>
      </c>
      <c r="F105" s="45">
        <v>46541374859</v>
      </c>
      <c r="G105" s="45">
        <v>10950578081</v>
      </c>
      <c r="H105" s="44">
        <f t="shared" si="9"/>
        <v>57491952940</v>
      </c>
      <c r="I105" s="18">
        <f t="shared" si="10"/>
        <v>3.096088624422122E-2</v>
      </c>
      <c r="J105" s="17"/>
      <c r="K105" s="24">
        <f t="shared" si="11"/>
        <v>-0.24696691617517175</v>
      </c>
      <c r="L105" s="47" t="s">
        <v>67</v>
      </c>
      <c r="M105" s="45">
        <v>1742801070</v>
      </c>
      <c r="N105" s="45">
        <v>83075592463</v>
      </c>
      <c r="O105" s="51">
        <f t="shared" si="12"/>
        <v>-0.97902150296699719</v>
      </c>
      <c r="P105" s="53" t="s">
        <v>68</v>
      </c>
      <c r="Q105" s="49">
        <v>371151113296</v>
      </c>
      <c r="R105" s="49">
        <v>1875943705306</v>
      </c>
      <c r="S105" s="17"/>
      <c r="T105" s="45">
        <v>1876131500656</v>
      </c>
      <c r="U105" s="17"/>
      <c r="V105" s="17"/>
      <c r="W105" s="51">
        <f t="shared" si="13"/>
        <v>-1.00097114692832E-4</v>
      </c>
      <c r="X105" s="17"/>
    </row>
    <row r="106" spans="1:24">
      <c r="A106" s="15">
        <f t="shared" si="14"/>
        <v>2022</v>
      </c>
      <c r="B106" s="16" t="str">
        <f t="shared" si="15"/>
        <v>07</v>
      </c>
      <c r="C106" s="45">
        <v>49875699323</v>
      </c>
      <c r="D106" s="45">
        <v>8163081835</v>
      </c>
      <c r="E106" s="44">
        <f t="shared" si="8"/>
        <v>58038781158</v>
      </c>
      <c r="F106" s="45">
        <v>49781956528</v>
      </c>
      <c r="G106" s="45">
        <v>8161489157.000001</v>
      </c>
      <c r="H106" s="44">
        <f t="shared" si="9"/>
        <v>57943445685</v>
      </c>
      <c r="I106" s="18">
        <f t="shared" si="10"/>
        <v>-1.6426167313966511E-3</v>
      </c>
      <c r="J106" s="17"/>
      <c r="K106" s="24">
        <f t="shared" si="11"/>
        <v>1.9514551442290085E-4</v>
      </c>
      <c r="L106" s="17"/>
      <c r="M106" s="45">
        <v>-4456348224</v>
      </c>
      <c r="N106" s="45">
        <v>84465896726</v>
      </c>
      <c r="O106" s="51">
        <f t="shared" si="12"/>
        <v>-1.0527591418162054</v>
      </c>
      <c r="P106" s="53" t="s">
        <v>68</v>
      </c>
      <c r="Q106" s="49">
        <v>365187070484</v>
      </c>
      <c r="R106" s="49">
        <v>1894188062947</v>
      </c>
      <c r="S106" s="17"/>
      <c r="T106" s="45">
        <v>1893914146416</v>
      </c>
      <c r="U106" s="17"/>
      <c r="V106" s="17"/>
      <c r="W106" s="51">
        <f t="shared" si="13"/>
        <v>1.4462985638408199E-4</v>
      </c>
      <c r="X106" s="17"/>
    </row>
    <row r="107" spans="1:24">
      <c r="A107" s="15">
        <f t="shared" si="14"/>
        <v>2022</v>
      </c>
      <c r="B107" s="16" t="str">
        <f t="shared" si="15"/>
        <v>08</v>
      </c>
      <c r="C107" s="45">
        <v>50554145238</v>
      </c>
      <c r="D107" s="45">
        <v>8094460975</v>
      </c>
      <c r="E107" s="44">
        <f t="shared" si="8"/>
        <v>58648606213</v>
      </c>
      <c r="F107" s="45">
        <v>51076416158</v>
      </c>
      <c r="G107" s="45">
        <v>7922668991</v>
      </c>
      <c r="H107" s="44">
        <f t="shared" si="9"/>
        <v>58999085149</v>
      </c>
      <c r="I107" s="18">
        <f t="shared" si="10"/>
        <v>5.9759124492597682E-3</v>
      </c>
      <c r="J107" s="17"/>
      <c r="K107" s="24">
        <f t="shared" si="11"/>
        <v>2.1683599831717304E-2</v>
      </c>
      <c r="L107" s="17"/>
      <c r="M107" s="45">
        <v>11682896080</v>
      </c>
      <c r="N107" s="45">
        <v>82885008574</v>
      </c>
      <c r="O107" s="51">
        <f t="shared" si="12"/>
        <v>-0.85904693404755483</v>
      </c>
      <c r="P107" s="53" t="s">
        <v>68</v>
      </c>
      <c r="Q107" s="49">
        <v>369698425952</v>
      </c>
      <c r="R107" s="49">
        <v>1915985668375</v>
      </c>
      <c r="S107" s="17"/>
      <c r="T107" s="45">
        <v>1915985668375</v>
      </c>
      <c r="U107" s="17"/>
      <c r="V107" s="17"/>
      <c r="W107" s="51">
        <f t="shared" si="13"/>
        <v>0</v>
      </c>
      <c r="X107" s="17"/>
    </row>
    <row r="108" spans="1:24">
      <c r="A108" s="15">
        <f t="shared" si="14"/>
        <v>2022</v>
      </c>
      <c r="B108" s="16" t="str">
        <f t="shared" si="15"/>
        <v>09</v>
      </c>
      <c r="C108" s="45">
        <v>57598853499</v>
      </c>
      <c r="D108" s="45">
        <v>8564422763</v>
      </c>
      <c r="E108" s="44">
        <f t="shared" si="8"/>
        <v>66163276262</v>
      </c>
      <c r="F108" s="45">
        <v>57152675975</v>
      </c>
      <c r="G108" s="45">
        <v>9050740246.9999981</v>
      </c>
      <c r="H108" s="44">
        <f t="shared" si="9"/>
        <v>66203416222</v>
      </c>
      <c r="I108" s="18">
        <f t="shared" si="10"/>
        <v>6.0668035604893866E-4</v>
      </c>
      <c r="J108" s="17"/>
      <c r="K108" s="24">
        <f t="shared" si="11"/>
        <v>-5.3732343513139158E-2</v>
      </c>
      <c r="L108" s="52" t="s">
        <v>66</v>
      </c>
      <c r="M108" s="45">
        <v>12076277253</v>
      </c>
      <c r="N108" s="45">
        <v>68316843819</v>
      </c>
      <c r="O108" s="51">
        <f t="shared" si="12"/>
        <v>-0.82323133537908855</v>
      </c>
      <c r="P108" s="53" t="s">
        <v>68</v>
      </c>
      <c r="Q108" s="49">
        <v>384879747649</v>
      </c>
      <c r="R108" s="49">
        <v>1942890907572</v>
      </c>
      <c r="S108" s="17"/>
      <c r="T108" s="45">
        <v>1942890907572</v>
      </c>
      <c r="U108" s="17"/>
      <c r="V108" s="17"/>
      <c r="W108" s="51">
        <f t="shared" si="13"/>
        <v>0</v>
      </c>
      <c r="X108" s="17"/>
    </row>
    <row r="109" spans="1:24">
      <c r="A109" s="15">
        <f t="shared" si="14"/>
        <v>2022</v>
      </c>
      <c r="B109" s="16" t="str">
        <f t="shared" si="15"/>
        <v>10</v>
      </c>
      <c r="C109" s="45">
        <v>53037519498</v>
      </c>
      <c r="D109" s="45">
        <v>8388487890</v>
      </c>
      <c r="E109" s="44">
        <f t="shared" si="8"/>
        <v>61426007388</v>
      </c>
      <c r="F109" s="45">
        <v>53642838013</v>
      </c>
      <c r="G109" s="45">
        <v>8308277099</v>
      </c>
      <c r="H109" s="44">
        <f t="shared" si="9"/>
        <v>61951115112</v>
      </c>
      <c r="I109" s="18">
        <f t="shared" si="10"/>
        <v>8.5486220955748315E-3</v>
      </c>
      <c r="J109" s="17"/>
      <c r="K109" s="24">
        <f t="shared" si="11"/>
        <v>9.6543230376433531E-3</v>
      </c>
      <c r="L109" s="17"/>
      <c r="M109" s="45">
        <v>-19782244780</v>
      </c>
      <c r="N109" s="45">
        <v>27448709017</v>
      </c>
      <c r="O109" s="51">
        <f t="shared" si="12"/>
        <v>-1.7206985497113225</v>
      </c>
      <c r="P109" s="53" t="s">
        <v>68</v>
      </c>
      <c r="Q109" s="49">
        <v>371141356578</v>
      </c>
      <c r="R109" s="49">
        <v>1971475245243</v>
      </c>
      <c r="S109" s="17"/>
      <c r="T109" s="45">
        <v>1971475245243</v>
      </c>
      <c r="U109" s="17"/>
      <c r="V109" s="17"/>
      <c r="W109" s="51">
        <f t="shared" si="13"/>
        <v>0</v>
      </c>
      <c r="X109" s="17"/>
    </row>
    <row r="110" spans="1:24">
      <c r="A110" s="15">
        <f t="shared" si="14"/>
        <v>2022</v>
      </c>
      <c r="B110" s="16" t="str">
        <f t="shared" si="15"/>
        <v>11</v>
      </c>
      <c r="C110" s="45">
        <v>54035303625</v>
      </c>
      <c r="D110" s="45">
        <v>8555458263</v>
      </c>
      <c r="E110" s="44">
        <f t="shared" si="8"/>
        <v>62590761888</v>
      </c>
      <c r="F110" s="45">
        <v>56814377772</v>
      </c>
      <c r="G110" s="45">
        <v>16444560083.999998</v>
      </c>
      <c r="H110" s="44">
        <f t="shared" si="9"/>
        <v>73258937856</v>
      </c>
      <c r="I110" s="18">
        <f t="shared" si="10"/>
        <v>0.1704432993975955</v>
      </c>
      <c r="J110" s="17" t="s">
        <v>65</v>
      </c>
      <c r="K110" s="24">
        <f t="shared" si="11"/>
        <v>-0.47973930471243365</v>
      </c>
      <c r="L110" s="47" t="s">
        <v>67</v>
      </c>
      <c r="M110" s="45">
        <v>14683930299</v>
      </c>
      <c r="N110" s="45">
        <v>63649283815</v>
      </c>
      <c r="O110" s="51">
        <f t="shared" si="12"/>
        <v>-0.76929936334115534</v>
      </c>
      <c r="P110" s="53" t="s">
        <v>68</v>
      </c>
      <c r="Q110" s="49">
        <v>365437814872</v>
      </c>
      <c r="R110" s="49">
        <v>1990047701184</v>
      </c>
      <c r="S110" s="17"/>
      <c r="T110" s="45">
        <v>1990047701184</v>
      </c>
      <c r="U110" s="17"/>
      <c r="V110" s="17"/>
      <c r="W110" s="51">
        <f t="shared" si="13"/>
        <v>0</v>
      </c>
      <c r="X110" s="17"/>
    </row>
    <row r="111" spans="1:24">
      <c r="A111" s="15">
        <f t="shared" si="14"/>
        <v>2022</v>
      </c>
      <c r="B111" s="16" t="str">
        <f t="shared" si="15"/>
        <v>12</v>
      </c>
      <c r="C111" s="45">
        <v>68780068168</v>
      </c>
      <c r="D111" s="48">
        <v>9332306200</v>
      </c>
      <c r="E111" s="44">
        <f t="shared" si="8"/>
        <v>78112374368</v>
      </c>
      <c r="F111" s="45">
        <v>61413380516</v>
      </c>
      <c r="G111" s="45">
        <v>8676850588.9999981</v>
      </c>
      <c r="H111" s="44">
        <f t="shared" si="9"/>
        <v>70090231105</v>
      </c>
      <c r="I111" s="18">
        <f t="shared" si="10"/>
        <v>-0.10270003092219915</v>
      </c>
      <c r="J111" s="17" t="s">
        <v>65</v>
      </c>
      <c r="K111" s="24">
        <f t="shared" si="11"/>
        <v>7.5540728087556408E-2</v>
      </c>
      <c r="L111" s="52" t="s">
        <v>66</v>
      </c>
      <c r="M111" s="45">
        <v>3634794339</v>
      </c>
      <c r="N111" s="45">
        <v>62183141166</v>
      </c>
      <c r="O111" s="51">
        <f t="shared" si="12"/>
        <v>-0.94154694872526956</v>
      </c>
      <c r="P111" s="53" t="s">
        <v>68</v>
      </c>
      <c r="Q111" s="49">
        <v>385419192549</v>
      </c>
      <c r="R111" s="49">
        <v>2056983922345</v>
      </c>
      <c r="S111" s="17"/>
      <c r="T111" s="45">
        <v>2056983922345</v>
      </c>
      <c r="U111" s="17"/>
      <c r="V111" s="17"/>
      <c r="W111" s="51">
        <f t="shared" si="13"/>
        <v>0</v>
      </c>
      <c r="X111" s="17"/>
    </row>
    <row r="112" spans="1:24">
      <c r="A112" s="15">
        <f t="shared" si="14"/>
        <v>2023</v>
      </c>
      <c r="B112" s="16" t="str">
        <f t="shared" si="15"/>
        <v>01</v>
      </c>
      <c r="C112" s="45">
        <v>45208540810</v>
      </c>
      <c r="D112" s="45">
        <v>9703215467</v>
      </c>
      <c r="E112" s="44">
        <f t="shared" si="8"/>
        <v>54911756277</v>
      </c>
      <c r="F112" s="45">
        <v>50564346635</v>
      </c>
      <c r="G112" s="45">
        <v>9566712957.0000019</v>
      </c>
      <c r="H112" s="44">
        <f t="shared" si="9"/>
        <v>60131059592</v>
      </c>
      <c r="I112" s="18">
        <f t="shared" si="10"/>
        <v>9.5048923379384309E-2</v>
      </c>
      <c r="J112" s="17" t="s">
        <v>65</v>
      </c>
      <c r="K112" s="24">
        <f t="shared" si="11"/>
        <v>1.4268486011187242E-2</v>
      </c>
      <c r="L112" s="17"/>
      <c r="M112" s="45">
        <v>-13784846105</v>
      </c>
      <c r="N112" s="45">
        <v>69046746157</v>
      </c>
      <c r="O112" s="51">
        <f t="shared" si="12"/>
        <v>-1.1996451226485854</v>
      </c>
      <c r="P112" s="53" t="s">
        <v>68</v>
      </c>
      <c r="Q112" s="49">
        <v>339134877367</v>
      </c>
      <c r="R112" s="49">
        <v>2078016892206</v>
      </c>
      <c r="S112" s="17"/>
      <c r="T112" s="45">
        <v>2078016892206</v>
      </c>
      <c r="U112" s="17"/>
      <c r="V112" s="17"/>
      <c r="W112" s="51">
        <f t="shared" si="13"/>
        <v>0</v>
      </c>
      <c r="X112" s="17"/>
    </row>
    <row r="113" spans="1:24">
      <c r="A113" s="15">
        <f t="shared" si="14"/>
        <v>2023</v>
      </c>
      <c r="B113" s="16" t="str">
        <f t="shared" si="15"/>
        <v>02</v>
      </c>
      <c r="C113" s="45">
        <v>48419631850</v>
      </c>
      <c r="D113" s="45">
        <v>9727377220</v>
      </c>
      <c r="E113" s="44">
        <f t="shared" si="8"/>
        <v>58147009070</v>
      </c>
      <c r="F113" s="45">
        <v>50365860384</v>
      </c>
      <c r="G113" s="45">
        <v>10053935562.000002</v>
      </c>
      <c r="H113" s="44">
        <f t="shared" si="9"/>
        <v>60419795946</v>
      </c>
      <c r="I113" s="18">
        <f t="shared" si="10"/>
        <v>3.908690941031745E-2</v>
      </c>
      <c r="J113" s="17"/>
      <c r="K113" s="24">
        <f t="shared" si="11"/>
        <v>-3.248064799960193E-2</v>
      </c>
      <c r="L113" s="17"/>
      <c r="M113" s="45">
        <v>5599519930</v>
      </c>
      <c r="N113" s="45">
        <v>83558515282</v>
      </c>
      <c r="O113" s="51">
        <f t="shared" si="12"/>
        <v>-0.93298684268021892</v>
      </c>
      <c r="P113" s="53" t="s">
        <v>68</v>
      </c>
      <c r="Q113" s="49">
        <v>344964496444</v>
      </c>
      <c r="R113" s="49">
        <v>2106611375365</v>
      </c>
      <c r="S113" s="17"/>
      <c r="T113" s="45">
        <v>2106611375365</v>
      </c>
      <c r="U113" s="17"/>
      <c r="V113" s="17"/>
      <c r="W113" s="51">
        <f t="shared" si="13"/>
        <v>0</v>
      </c>
      <c r="X113" s="17"/>
    </row>
    <row r="114" spans="1:24">
      <c r="A114" s="15">
        <f t="shared" si="14"/>
        <v>2023</v>
      </c>
      <c r="B114" s="16" t="str">
        <f t="shared" si="15"/>
        <v>03</v>
      </c>
      <c r="C114" s="45">
        <v>57839666746</v>
      </c>
      <c r="D114" s="45">
        <v>9730072221</v>
      </c>
      <c r="E114" s="44">
        <f t="shared" si="8"/>
        <v>67569738967</v>
      </c>
      <c r="F114" s="45">
        <v>57779386399</v>
      </c>
      <c r="G114" s="45">
        <v>9676342837.0000019</v>
      </c>
      <c r="H114" s="44">
        <f t="shared" si="9"/>
        <v>67455729236</v>
      </c>
      <c r="I114" s="18">
        <f t="shared" si="10"/>
        <v>-1.6872897948544407E-3</v>
      </c>
      <c r="J114" s="17"/>
      <c r="K114" s="24">
        <f t="shared" si="11"/>
        <v>5.5526540248811429E-3</v>
      </c>
      <c r="L114" s="17"/>
      <c r="M114" s="45">
        <v>13470209852</v>
      </c>
      <c r="N114" s="45">
        <v>94496924959</v>
      </c>
      <c r="O114" s="51">
        <f t="shared" si="12"/>
        <v>-0.85745345832317388</v>
      </c>
      <c r="P114" s="53" t="s">
        <v>68</v>
      </c>
      <c r="Q114" s="49">
        <v>376647666851</v>
      </c>
      <c r="R114" s="49">
        <v>2137465260557</v>
      </c>
      <c r="S114" s="17"/>
      <c r="T114" s="45">
        <v>2137465260557</v>
      </c>
      <c r="U114" s="17"/>
      <c r="V114" s="17"/>
      <c r="W114" s="51">
        <f t="shared" si="13"/>
        <v>0</v>
      </c>
      <c r="X114" s="17"/>
    </row>
    <row r="115" spans="1:24">
      <c r="A115" s="15">
        <f t="shared" si="14"/>
        <v>2023</v>
      </c>
      <c r="B115" s="16" t="str">
        <f t="shared" si="15"/>
        <v>04</v>
      </c>
      <c r="C115" s="45">
        <v>50840172999</v>
      </c>
      <c r="D115" s="45">
        <v>10385272401</v>
      </c>
      <c r="E115" s="44">
        <f t="shared" si="8"/>
        <v>61225445400</v>
      </c>
      <c r="F115" s="45">
        <v>50952510834</v>
      </c>
      <c r="G115" s="45">
        <v>10260093756.000002</v>
      </c>
      <c r="H115" s="44">
        <f t="shared" si="9"/>
        <v>61212604590</v>
      </c>
      <c r="I115" s="18">
        <f t="shared" si="10"/>
        <v>-2.0972995649293225E-4</v>
      </c>
      <c r="J115" s="17"/>
      <c r="K115" s="24">
        <f t="shared" si="11"/>
        <v>1.2200536172176202E-2</v>
      </c>
      <c r="L115" s="17"/>
      <c r="M115" s="45">
        <v>4896169446</v>
      </c>
      <c r="N115" s="45">
        <v>94252540963</v>
      </c>
      <c r="O115" s="51">
        <f t="shared" si="12"/>
        <v>-0.94805265305343811</v>
      </c>
      <c r="P115" s="53" t="s">
        <v>68</v>
      </c>
      <c r="Q115" s="49">
        <v>361488995626</v>
      </c>
      <c r="R115" s="49">
        <v>2165551514904</v>
      </c>
      <c r="S115" s="17"/>
      <c r="T115" s="45">
        <v>2165551514904</v>
      </c>
      <c r="U115" s="17"/>
      <c r="V115" s="17"/>
      <c r="W115" s="51">
        <f t="shared" si="13"/>
        <v>0</v>
      </c>
      <c r="X115" s="17"/>
    </row>
    <row r="116" spans="1:24">
      <c r="A116" s="15">
        <f t="shared" si="14"/>
        <v>2023</v>
      </c>
      <c r="B116" s="16" t="str">
        <f t="shared" si="15"/>
        <v>05</v>
      </c>
      <c r="C116" s="45">
        <v>62589929080</v>
      </c>
      <c r="D116" s="45">
        <v>10467037259</v>
      </c>
      <c r="E116" s="44">
        <f t="shared" si="8"/>
        <v>73056966339</v>
      </c>
      <c r="F116" s="45">
        <v>54281797494</v>
      </c>
      <c r="G116" s="45">
        <v>10348486141.999998</v>
      </c>
      <c r="H116" s="44">
        <f t="shared" si="9"/>
        <v>64630283636</v>
      </c>
      <c r="I116" s="18">
        <f t="shared" si="10"/>
        <v>-0.1153439996933131</v>
      </c>
      <c r="J116" s="17" t="s">
        <v>65</v>
      </c>
      <c r="K116" s="24">
        <f t="shared" si="11"/>
        <v>1.1455889815502163E-2</v>
      </c>
      <c r="L116" s="17"/>
      <c r="M116" s="45">
        <v>40353468450</v>
      </c>
      <c r="N116" s="45">
        <v>114321199716</v>
      </c>
      <c r="O116" s="51">
        <f t="shared" si="12"/>
        <v>-0.64701675148400084</v>
      </c>
      <c r="P116" s="53" t="s">
        <v>68</v>
      </c>
      <c r="Q116" s="49">
        <v>415595855648</v>
      </c>
      <c r="R116" s="49">
        <v>2226810059076</v>
      </c>
      <c r="S116" s="17"/>
      <c r="T116" s="45">
        <v>2226810059076</v>
      </c>
      <c r="U116" s="17"/>
      <c r="V116" s="17"/>
      <c r="W116" s="51">
        <f t="shared" si="13"/>
        <v>0</v>
      </c>
      <c r="X116" s="17"/>
    </row>
    <row r="117" spans="1:24">
      <c r="A117" s="15">
        <f t="shared" si="14"/>
        <v>2023</v>
      </c>
      <c r="B117" s="16" t="str">
        <f t="shared" si="15"/>
        <v>06</v>
      </c>
      <c r="C117" s="45">
        <v>59906197300</v>
      </c>
      <c r="D117" s="45">
        <v>9937105586</v>
      </c>
      <c r="E117" s="44">
        <f t="shared" si="8"/>
        <v>69843302886</v>
      </c>
      <c r="F117" s="45">
        <v>70393668626</v>
      </c>
      <c r="G117" s="45">
        <v>12868227174.999996</v>
      </c>
      <c r="H117" s="44">
        <f t="shared" si="9"/>
        <v>83261895801</v>
      </c>
      <c r="I117" s="18">
        <f t="shared" si="10"/>
        <v>0.19212426045919062</v>
      </c>
      <c r="J117" s="17" t="s">
        <v>65</v>
      </c>
      <c r="K117" s="24">
        <f t="shared" si="11"/>
        <v>-0.22777975156472918</v>
      </c>
      <c r="L117" s="47" t="s">
        <v>67</v>
      </c>
      <c r="M117" s="45">
        <v>-45120062336</v>
      </c>
      <c r="N117" s="45">
        <v>101307141438</v>
      </c>
      <c r="O117" s="51">
        <f t="shared" si="12"/>
        <v>-1.4453788913155101</v>
      </c>
      <c r="P117" s="53" t="s">
        <v>68</v>
      </c>
      <c r="Q117" s="49">
        <v>374116732275</v>
      </c>
      <c r="R117" s="49">
        <v>2273412581921</v>
      </c>
      <c r="S117" s="17"/>
      <c r="T117" s="45">
        <v>2273412581921</v>
      </c>
      <c r="U117" s="17"/>
      <c r="V117" s="17"/>
      <c r="W117" s="51">
        <f t="shared" si="13"/>
        <v>0</v>
      </c>
      <c r="X117" s="17"/>
    </row>
    <row r="118" spans="1:24">
      <c r="A118" s="15">
        <f t="shared" si="14"/>
        <v>2023</v>
      </c>
      <c r="B118" s="16" t="str">
        <f t="shared" si="15"/>
        <v>07</v>
      </c>
      <c r="C118" s="45">
        <v>67633045954</v>
      </c>
      <c r="D118" s="45">
        <v>9943629042</v>
      </c>
      <c r="E118" s="44">
        <f t="shared" si="8"/>
        <v>77576674996</v>
      </c>
      <c r="F118" s="45">
        <v>67645654098</v>
      </c>
      <c r="G118" s="45">
        <v>9940336307.9999981</v>
      </c>
      <c r="H118" s="44">
        <f t="shared" si="9"/>
        <v>77585990406</v>
      </c>
      <c r="I118" s="18">
        <f t="shared" si="10"/>
        <v>1.2008003695029856E-4</v>
      </c>
      <c r="J118" s="17"/>
      <c r="K118" s="24">
        <f t="shared" si="11"/>
        <v>3.3124975835585602E-4</v>
      </c>
      <c r="L118" s="17"/>
      <c r="M118" s="45">
        <v>13316510716</v>
      </c>
      <c r="N118" s="45">
        <v>70780009314</v>
      </c>
      <c r="O118" s="51">
        <f t="shared" si="12"/>
        <v>-0.81186056847033994</v>
      </c>
      <c r="P118" s="53" t="s">
        <v>68</v>
      </c>
      <c r="Q118" s="49">
        <v>385276836795</v>
      </c>
      <c r="R118" s="49">
        <v>2308925757563</v>
      </c>
      <c r="S118" s="17"/>
      <c r="T118" s="45">
        <v>2308925757563</v>
      </c>
      <c r="U118" s="17"/>
      <c r="V118" s="17"/>
      <c r="W118" s="51">
        <f t="shared" si="13"/>
        <v>0</v>
      </c>
      <c r="X118" s="17"/>
    </row>
    <row r="119" spans="1:24">
      <c r="A119" s="15">
        <f t="shared" si="14"/>
        <v>2023</v>
      </c>
      <c r="B119" s="16" t="str">
        <f t="shared" si="15"/>
        <v>08</v>
      </c>
      <c r="C119" s="45">
        <v>63312940035</v>
      </c>
      <c r="D119" s="45">
        <v>11024243070</v>
      </c>
      <c r="E119" s="44">
        <f t="shared" si="8"/>
        <v>74337183105</v>
      </c>
      <c r="F119" s="45">
        <v>63169798289</v>
      </c>
      <c r="G119" s="45">
        <v>10844959038.999998</v>
      </c>
      <c r="H119" s="44">
        <f t="shared" si="9"/>
        <v>74014757328</v>
      </c>
      <c r="I119" s="18">
        <f t="shared" si="10"/>
        <v>-4.3373418729706348E-3</v>
      </c>
      <c r="J119" s="17"/>
      <c r="K119" s="24">
        <f t="shared" si="11"/>
        <v>1.6531554462794418E-2</v>
      </c>
      <c r="L119" s="17"/>
      <c r="M119" s="45">
        <v>3745742369</v>
      </c>
      <c r="N119" s="45">
        <v>45109859079</v>
      </c>
      <c r="O119" s="51">
        <f t="shared" si="12"/>
        <v>-0.91696399755006652</v>
      </c>
      <c r="P119" s="53" t="s">
        <v>68</v>
      </c>
      <c r="Q119" s="49">
        <v>377785978201</v>
      </c>
      <c r="R119" s="49">
        <v>2357436244611</v>
      </c>
      <c r="S119" s="17"/>
      <c r="T119" s="45">
        <v>2357436244611</v>
      </c>
      <c r="U119" s="17"/>
      <c r="V119" s="17"/>
      <c r="W119" s="51">
        <f t="shared" si="13"/>
        <v>0</v>
      </c>
      <c r="X119" s="17"/>
    </row>
    <row r="120" spans="1:24">
      <c r="A120" s="15">
        <f t="shared" si="14"/>
        <v>2023</v>
      </c>
      <c r="B120" s="16" t="str">
        <f t="shared" si="15"/>
        <v>09</v>
      </c>
      <c r="C120" s="45">
        <v>59774163311</v>
      </c>
      <c r="D120" s="45">
        <v>10187064759</v>
      </c>
      <c r="E120" s="44">
        <f t="shared" si="8"/>
        <v>69961228070</v>
      </c>
      <c r="F120" s="45">
        <v>59416781137</v>
      </c>
      <c r="G120" s="45">
        <v>10223723303</v>
      </c>
      <c r="H120" s="44">
        <f t="shared" si="9"/>
        <v>69640504440</v>
      </c>
      <c r="I120" s="18">
        <f t="shared" si="10"/>
        <v>-4.5843053194992711E-3</v>
      </c>
      <c r="J120" s="17"/>
      <c r="K120" s="24">
        <f t="shared" si="11"/>
        <v>-3.5856353809226027E-3</v>
      </c>
      <c r="L120" s="17"/>
      <c r="M120" s="45">
        <v>12169733196</v>
      </c>
      <c r="N120" s="45">
        <v>81037273582</v>
      </c>
      <c r="O120" s="51">
        <f t="shared" si="12"/>
        <v>-0.84982548575396366</v>
      </c>
      <c r="P120" s="53" t="s">
        <v>68</v>
      </c>
      <c r="Q120" s="49">
        <v>373161820984</v>
      </c>
      <c r="R120" s="49">
        <v>2386536176233</v>
      </c>
      <c r="S120" s="17"/>
      <c r="T120" s="45">
        <v>2386280848007</v>
      </c>
      <c r="U120" s="17"/>
      <c r="V120" s="17"/>
      <c r="W120" s="51">
        <f t="shared" si="13"/>
        <v>1.0699839719752191E-4</v>
      </c>
      <c r="X120" s="17"/>
    </row>
    <row r="121" spans="1:24">
      <c r="A121" s="15">
        <f t="shared" si="14"/>
        <v>2023</v>
      </c>
      <c r="B121" s="16" t="str">
        <f t="shared" si="15"/>
        <v>10</v>
      </c>
      <c r="C121" s="45">
        <v>63365594554</v>
      </c>
      <c r="D121" s="45">
        <v>10546267899</v>
      </c>
      <c r="E121" s="44">
        <f t="shared" si="8"/>
        <v>73911862453</v>
      </c>
      <c r="F121" s="45">
        <v>63208050614</v>
      </c>
      <c r="G121" s="45">
        <v>10438127458</v>
      </c>
      <c r="H121" s="44">
        <f t="shared" si="9"/>
        <v>73646178072</v>
      </c>
      <c r="I121" s="18">
        <f t="shared" si="10"/>
        <v>-3.5946108267660426E-3</v>
      </c>
      <c r="J121" s="17"/>
      <c r="K121" s="24">
        <f t="shared" si="11"/>
        <v>1.0360138007044384E-2</v>
      </c>
      <c r="L121" s="17"/>
      <c r="M121" s="45">
        <v>43556787145</v>
      </c>
      <c r="N121" s="45">
        <v>180746717590</v>
      </c>
      <c r="O121" s="51">
        <f t="shared" si="12"/>
        <v>-0.75901754828099943</v>
      </c>
      <c r="P121" s="53" t="s">
        <v>68</v>
      </c>
      <c r="Q121" s="49">
        <v>426165781643</v>
      </c>
      <c r="R121" s="49">
        <v>2432991959013</v>
      </c>
      <c r="S121" s="17"/>
      <c r="T121" s="45">
        <v>2432670188220</v>
      </c>
      <c r="U121" s="17"/>
      <c r="V121" s="17"/>
      <c r="W121" s="51">
        <f t="shared" si="13"/>
        <v>1.3227061956788688E-4</v>
      </c>
      <c r="X121" s="17"/>
    </row>
    <row r="122" spans="1:24">
      <c r="A122" s="15">
        <f t="shared" si="14"/>
        <v>2023</v>
      </c>
      <c r="B122" s="16" t="str">
        <f t="shared" si="15"/>
        <v>11</v>
      </c>
      <c r="C122" s="45">
        <v>60743489495</v>
      </c>
      <c r="D122" s="45">
        <v>10230889405</v>
      </c>
      <c r="E122" s="44">
        <f t="shared" si="8"/>
        <v>70974378900</v>
      </c>
      <c r="F122" s="45">
        <v>59424264721</v>
      </c>
      <c r="G122" s="45">
        <v>20696529963.999996</v>
      </c>
      <c r="H122" s="44">
        <f t="shared" si="9"/>
        <v>80120794685</v>
      </c>
      <c r="I122" s="18">
        <f t="shared" si="10"/>
        <v>0.12886926136947152</v>
      </c>
      <c r="J122" s="17" t="s">
        <v>65</v>
      </c>
      <c r="K122" s="24">
        <f t="shared" si="11"/>
        <v>-0.50567126843022303</v>
      </c>
      <c r="L122" s="47" t="s">
        <v>67</v>
      </c>
      <c r="M122" s="45">
        <v>9947410001</v>
      </c>
      <c r="N122" s="45">
        <v>126018562309</v>
      </c>
      <c r="O122" s="51">
        <f t="shared" si="12"/>
        <v>-0.92106393043424228</v>
      </c>
      <c r="P122" s="53" t="s">
        <v>68</v>
      </c>
      <c r="Q122" s="49">
        <v>442071411520</v>
      </c>
      <c r="R122" s="49">
        <v>2506859488032</v>
      </c>
      <c r="S122" s="17"/>
      <c r="T122" s="45">
        <v>2506536416158</v>
      </c>
      <c r="U122" s="17"/>
      <c r="V122" s="17"/>
      <c r="W122" s="51">
        <f t="shared" si="13"/>
        <v>1.2889175354380278E-4</v>
      </c>
      <c r="X122" s="17"/>
    </row>
    <row r="123" spans="1:24">
      <c r="A123" s="15">
        <f t="shared" si="14"/>
        <v>2023</v>
      </c>
      <c r="B123" s="16" t="str">
        <f t="shared" si="15"/>
        <v>12</v>
      </c>
      <c r="C123" s="45">
        <v>74597639172</v>
      </c>
      <c r="D123" s="48">
        <v>11016293554</v>
      </c>
      <c r="E123" s="44">
        <f t="shared" si="8"/>
        <v>85613932726</v>
      </c>
      <c r="F123" s="45">
        <v>65551036083</v>
      </c>
      <c r="G123" s="45">
        <v>10247047568</v>
      </c>
      <c r="H123" s="44">
        <f t="shared" si="9"/>
        <v>75798083651</v>
      </c>
      <c r="I123" s="18">
        <f t="shared" si="10"/>
        <v>-0.11465247258778288</v>
      </c>
      <c r="J123" s="17" t="s">
        <v>65</v>
      </c>
      <c r="K123" s="24">
        <f t="shared" si="11"/>
        <v>7.5070012205490366E-2</v>
      </c>
      <c r="L123" s="52" t="s">
        <v>66</v>
      </c>
      <c r="M123" s="45">
        <v>-1848827357</v>
      </c>
      <c r="N123" s="45">
        <v>126646099369</v>
      </c>
      <c r="O123" s="51">
        <f t="shared" si="12"/>
        <v>-1.0145983758379578</v>
      </c>
      <c r="P123" s="53" t="s">
        <v>68</v>
      </c>
      <c r="Q123" s="49">
        <v>455849883814</v>
      </c>
      <c r="R123" s="49">
        <v>2592869520684</v>
      </c>
      <c r="S123" s="17"/>
      <c r="T123" s="45">
        <v>2592279963406</v>
      </c>
      <c r="U123" s="17"/>
      <c r="V123" s="17"/>
      <c r="W123" s="51">
        <f t="shared" si="13"/>
        <v>2.2742808891118571E-4</v>
      </c>
      <c r="X123" s="17"/>
    </row>
    <row r="124" spans="1:24">
      <c r="B124" s="20"/>
    </row>
    <row r="125" spans="1:24">
      <c r="B125" s="20"/>
      <c r="C125" s="54"/>
    </row>
    <row r="126" spans="1:24">
      <c r="B126" s="20"/>
    </row>
    <row r="127" spans="1:24">
      <c r="B127" s="20"/>
      <c r="C127" s="54"/>
    </row>
    <row r="128" spans="1:24">
      <c r="B128" s="20"/>
    </row>
    <row r="129" spans="2:2">
      <c r="B129" s="20"/>
    </row>
    <row r="130" spans="2:2">
      <c r="B130" s="20"/>
    </row>
    <row r="131" spans="2:2">
      <c r="B131" s="20"/>
    </row>
    <row r="132" spans="2:2">
      <c r="B132" s="20"/>
    </row>
    <row r="133" spans="2:2">
      <c r="B133" s="20"/>
    </row>
    <row r="134" spans="2:2">
      <c r="B134" s="20"/>
    </row>
    <row r="135" spans="2:2">
      <c r="B135" s="20"/>
    </row>
    <row r="136" spans="2:2">
      <c r="B136" s="20"/>
    </row>
    <row r="137" spans="2:2">
      <c r="B137" s="20"/>
    </row>
    <row r="138" spans="2:2">
      <c r="B138" s="20"/>
    </row>
    <row r="139" spans="2:2">
      <c r="B139" s="20"/>
    </row>
    <row r="140" spans="2:2">
      <c r="B140" s="20"/>
    </row>
    <row r="141" spans="2:2">
      <c r="B141" s="20"/>
    </row>
    <row r="142" spans="2:2">
      <c r="B142" s="20"/>
    </row>
    <row r="143" spans="2:2">
      <c r="B143" s="20"/>
    </row>
    <row r="144" spans="2:2">
      <c r="B144" s="20"/>
    </row>
    <row r="145" spans="2:2">
      <c r="B145" s="20"/>
    </row>
    <row r="146" spans="2:2">
      <c r="B146" s="20"/>
    </row>
    <row r="147" spans="2:2">
      <c r="B147" s="20"/>
    </row>
    <row r="148" spans="2:2">
      <c r="B148" s="20"/>
    </row>
    <row r="149" spans="2:2">
      <c r="B149" s="20"/>
    </row>
    <row r="150" spans="2:2">
      <c r="B150" s="20"/>
    </row>
    <row r="151" spans="2:2">
      <c r="B151" s="20"/>
    </row>
    <row r="152" spans="2:2">
      <c r="B152" s="20"/>
    </row>
    <row r="153" spans="2:2">
      <c r="B153" s="20"/>
    </row>
    <row r="154" spans="2:2">
      <c r="B154" s="20"/>
    </row>
    <row r="155" spans="2:2">
      <c r="B155" s="20"/>
    </row>
    <row r="156" spans="2:2">
      <c r="B156" s="20"/>
    </row>
    <row r="157" spans="2:2">
      <c r="B157" s="20"/>
    </row>
    <row r="158" spans="2:2">
      <c r="B158" s="20"/>
    </row>
    <row r="159" spans="2:2">
      <c r="B159" s="20"/>
    </row>
    <row r="160" spans="2:2">
      <c r="B160" s="20"/>
    </row>
    <row r="161" spans="2:2">
      <c r="B161" s="20"/>
    </row>
    <row r="162" spans="2:2">
      <c r="B162" s="20"/>
    </row>
    <row r="163" spans="2:2">
      <c r="B163" s="20"/>
    </row>
    <row r="164" spans="2:2">
      <c r="B164" s="20"/>
    </row>
    <row r="165" spans="2:2">
      <c r="B165" s="20"/>
    </row>
    <row r="166" spans="2:2">
      <c r="B166" s="20"/>
    </row>
    <row r="167" spans="2:2">
      <c r="B167" s="20"/>
    </row>
    <row r="168" spans="2:2">
      <c r="B168" s="20"/>
    </row>
    <row r="169" spans="2:2">
      <c r="B169" s="20"/>
    </row>
    <row r="170" spans="2:2">
      <c r="B170" s="20"/>
    </row>
    <row r="171" spans="2:2">
      <c r="B171" s="20"/>
    </row>
    <row r="172" spans="2:2">
      <c r="B172" s="20"/>
    </row>
    <row r="173" spans="2:2">
      <c r="B173" s="20"/>
    </row>
    <row r="174" spans="2:2">
      <c r="B174" s="20"/>
    </row>
    <row r="175" spans="2:2">
      <c r="B175" s="20"/>
    </row>
    <row r="176" spans="2:2">
      <c r="B176" s="20"/>
    </row>
    <row r="177" spans="2:2">
      <c r="B177" s="20"/>
    </row>
    <row r="178" spans="2:2">
      <c r="B178" s="20"/>
    </row>
    <row r="179" spans="2:2">
      <c r="B179" s="20"/>
    </row>
    <row r="180" spans="2:2">
      <c r="B180" s="20"/>
    </row>
    <row r="181" spans="2:2">
      <c r="B181" s="20"/>
    </row>
    <row r="182" spans="2:2">
      <c r="B182" s="20"/>
    </row>
    <row r="183" spans="2:2">
      <c r="B183" s="20"/>
    </row>
    <row r="184" spans="2:2">
      <c r="B184" s="20"/>
    </row>
    <row r="185" spans="2:2">
      <c r="B185" s="20"/>
    </row>
    <row r="186" spans="2:2">
      <c r="B186" s="20"/>
    </row>
    <row r="187" spans="2:2">
      <c r="B187" s="20"/>
    </row>
    <row r="188" spans="2:2">
      <c r="B188" s="20"/>
    </row>
    <row r="189" spans="2:2">
      <c r="B189" s="20"/>
    </row>
    <row r="190" spans="2:2">
      <c r="B190" s="20"/>
    </row>
    <row r="191" spans="2:2">
      <c r="B191" s="20"/>
    </row>
    <row r="192" spans="2:2">
      <c r="B192" s="20"/>
    </row>
    <row r="193" spans="2:2">
      <c r="B193" s="20"/>
    </row>
    <row r="194" spans="2:2">
      <c r="B194" s="20"/>
    </row>
    <row r="195" spans="2:2">
      <c r="B195" s="20"/>
    </row>
    <row r="196" spans="2:2">
      <c r="B196" s="20"/>
    </row>
  </sheetData>
  <autoFilter ref="A3:X123" xr:uid="{00000000-0001-0000-0000-000000000000}"/>
  <mergeCells count="1">
    <mergeCell ref="F2:H2"/>
  </mergeCells>
  <phoneticPr fontId="7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0F334-1DF2-40BD-8AF4-538049C1E5B5}">
  <sheetPr>
    <tabColor rgb="FFFFFF00"/>
  </sheetPr>
  <dimension ref="B2:D26"/>
  <sheetViews>
    <sheetView zoomScale="80" zoomScaleNormal="80" workbookViewId="0">
      <selection activeCell="D9" sqref="D9"/>
    </sheetView>
  </sheetViews>
  <sheetFormatPr baseColWidth="10" defaultColWidth="11.453125" defaultRowHeight="14.5"/>
  <cols>
    <col min="1" max="1" width="4" style="5" customWidth="1"/>
    <col min="2" max="2" width="9.26953125" style="1" customWidth="1"/>
    <col min="3" max="3" width="20.7265625" style="5" customWidth="1"/>
    <col min="4" max="4" width="161.453125" style="5" customWidth="1"/>
    <col min="5" max="16384" width="11.453125" style="5"/>
  </cols>
  <sheetData>
    <row r="2" spans="2:4">
      <c r="B2" s="1" t="s">
        <v>39</v>
      </c>
    </row>
    <row r="3" spans="2:4" ht="21.75" customHeight="1">
      <c r="B3" s="2" t="s">
        <v>15</v>
      </c>
      <c r="C3" s="6" t="s">
        <v>13</v>
      </c>
      <c r="D3" s="7" t="s">
        <v>0</v>
      </c>
    </row>
    <row r="4" spans="2:4" ht="21.75" customHeight="1">
      <c r="B4" s="2" t="s">
        <v>16</v>
      </c>
      <c r="C4" s="6" t="s">
        <v>14</v>
      </c>
      <c r="D4" s="7" t="s">
        <v>1</v>
      </c>
    </row>
    <row r="5" spans="2:4" ht="29.25" customHeight="1">
      <c r="B5" s="2" t="s">
        <v>17</v>
      </c>
      <c r="C5" s="6"/>
      <c r="D5" s="13" t="s">
        <v>40</v>
      </c>
    </row>
    <row r="6" spans="2:4" ht="29.25" customHeight="1">
      <c r="B6" s="2" t="s">
        <v>18</v>
      </c>
      <c r="C6" s="6"/>
      <c r="D6" s="13" t="s">
        <v>41</v>
      </c>
    </row>
    <row r="7" spans="2:4" ht="29.25" customHeight="1">
      <c r="B7" s="2" t="s">
        <v>19</v>
      </c>
      <c r="C7" s="6"/>
      <c r="D7" s="8" t="s">
        <v>42</v>
      </c>
    </row>
    <row r="8" spans="2:4" ht="29.25" customHeight="1">
      <c r="B8" s="2" t="s">
        <v>20</v>
      </c>
      <c r="C8" s="56" t="s">
        <v>11</v>
      </c>
      <c r="D8" s="14" t="s">
        <v>46</v>
      </c>
    </row>
    <row r="9" spans="2:4" ht="29.25" customHeight="1">
      <c r="B9" s="2" t="s">
        <v>21</v>
      </c>
      <c r="C9" s="56"/>
      <c r="D9" s="14" t="s">
        <v>47</v>
      </c>
    </row>
    <row r="10" spans="2:4" ht="29.25" customHeight="1">
      <c r="B10" s="2" t="s">
        <v>22</v>
      </c>
      <c r="C10" s="56"/>
      <c r="D10" s="9" t="s">
        <v>12</v>
      </c>
    </row>
    <row r="11" spans="2:4" ht="29.25" customHeight="1">
      <c r="B11" s="2" t="s">
        <v>23</v>
      </c>
      <c r="C11" s="3" t="s">
        <v>43</v>
      </c>
      <c r="D11" s="10" t="s">
        <v>44</v>
      </c>
    </row>
    <row r="12" spans="2:4" ht="29.25" customHeight="1">
      <c r="B12" s="2" t="s">
        <v>24</v>
      </c>
      <c r="C12" s="3"/>
      <c r="D12" s="10" t="s">
        <v>2</v>
      </c>
    </row>
    <row r="13" spans="2:4" ht="29.25" customHeight="1">
      <c r="B13" s="2" t="s">
        <v>25</v>
      </c>
      <c r="C13" s="3" t="s">
        <v>48</v>
      </c>
      <c r="D13" s="10" t="s">
        <v>45</v>
      </c>
    </row>
    <row r="14" spans="2:4" ht="29.25" customHeight="1">
      <c r="B14" s="2" t="s">
        <v>26</v>
      </c>
      <c r="C14" s="6"/>
      <c r="D14" s="10" t="s">
        <v>2</v>
      </c>
    </row>
    <row r="15" spans="2:4" ht="29.25" customHeight="1">
      <c r="B15" s="2" t="s">
        <v>27</v>
      </c>
      <c r="C15" s="6"/>
      <c r="D15" s="8" t="s">
        <v>3</v>
      </c>
    </row>
    <row r="16" spans="2:4" ht="29.25" customHeight="1">
      <c r="B16" s="2" t="s">
        <v>28</v>
      </c>
      <c r="C16" s="6"/>
      <c r="D16" s="9" t="s">
        <v>4</v>
      </c>
    </row>
    <row r="17" spans="2:4" ht="29.25" customHeight="1">
      <c r="B17" s="2" t="s">
        <v>29</v>
      </c>
      <c r="C17" s="3" t="s">
        <v>49</v>
      </c>
      <c r="D17" s="11" t="s">
        <v>50</v>
      </c>
    </row>
    <row r="18" spans="2:4" ht="29.25" customHeight="1">
      <c r="B18" s="2" t="s">
        <v>30</v>
      </c>
      <c r="C18" s="6"/>
      <c r="D18" s="11" t="s">
        <v>2</v>
      </c>
    </row>
    <row r="19" spans="2:4" ht="29.25" customHeight="1">
      <c r="B19" s="2" t="s">
        <v>31</v>
      </c>
      <c r="C19" s="6"/>
      <c r="D19" s="12" t="s">
        <v>5</v>
      </c>
    </row>
    <row r="20" spans="2:4" ht="29.25" customHeight="1">
      <c r="B20" s="2" t="s">
        <v>32</v>
      </c>
      <c r="C20" s="6"/>
      <c r="D20" s="12" t="s">
        <v>6</v>
      </c>
    </row>
    <row r="21" spans="2:4" ht="29.25" customHeight="1">
      <c r="B21" s="2" t="s">
        <v>33</v>
      </c>
      <c r="C21" s="6"/>
      <c r="D21" s="9" t="s">
        <v>7</v>
      </c>
    </row>
    <row r="22" spans="2:4" ht="29.25" customHeight="1">
      <c r="B22" s="2" t="s">
        <v>34</v>
      </c>
      <c r="C22" s="6"/>
      <c r="D22" s="9" t="s">
        <v>8</v>
      </c>
    </row>
    <row r="23" spans="2:4" ht="29.25" customHeight="1">
      <c r="B23" s="2" t="s">
        <v>35</v>
      </c>
      <c r="C23" s="3" t="s">
        <v>51</v>
      </c>
      <c r="D23" s="10" t="s">
        <v>9</v>
      </c>
    </row>
    <row r="24" spans="2:4" ht="29.25" customHeight="1">
      <c r="B24" s="2" t="s">
        <v>36</v>
      </c>
      <c r="C24" s="6"/>
      <c r="D24" s="10" t="s">
        <v>2</v>
      </c>
    </row>
    <row r="25" spans="2:4" ht="29.25" customHeight="1">
      <c r="B25" s="2" t="s">
        <v>37</v>
      </c>
      <c r="C25" s="3" t="s">
        <v>52</v>
      </c>
      <c r="D25" s="10" t="s">
        <v>10</v>
      </c>
    </row>
    <row r="26" spans="2:4" ht="29.25" customHeight="1">
      <c r="B26" s="2" t="s">
        <v>38</v>
      </c>
      <c r="C26" s="6"/>
      <c r="D26" s="10" t="s">
        <v>2</v>
      </c>
    </row>
  </sheetData>
  <mergeCells count="1">
    <mergeCell ref="C8:C10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D7FD7D0789AEB469985EF017A1B62F7" ma:contentTypeVersion="14" ma:contentTypeDescription="Crear nuevo documento." ma:contentTypeScope="" ma:versionID="b5310be96f0a2702e0be9c323c1c7dd3">
  <xsd:schema xmlns:xsd="http://www.w3.org/2001/XMLSchema" xmlns:xs="http://www.w3.org/2001/XMLSchema" xmlns:p="http://schemas.microsoft.com/office/2006/metadata/properties" xmlns:ns2="e089cf8e-dcaa-41bb-871b-f8911665c532" xmlns:ns3="ba469fd1-0c30-4312-871a-77776c6a012f" targetNamespace="http://schemas.microsoft.com/office/2006/metadata/properties" ma:root="true" ma:fieldsID="733d28e0bb87cd055cd9c06fa48db511" ns2:_="" ns3:_="">
    <xsd:import namespace="e089cf8e-dcaa-41bb-871b-f8911665c532"/>
    <xsd:import namespace="ba469fd1-0c30-4312-871a-77776c6a012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089cf8e-dcaa-41bb-871b-f8911665c53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Etiquetas de imagen" ma:readOnly="false" ma:fieldId="{5cf76f15-5ced-4ddc-b409-7134ff3c332f}" ma:taxonomyMulti="true" ma:sspId="eb497b82-10e8-49ac-9a6b-e9d7c17760c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a469fd1-0c30-4312-871a-77776c6a012f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c3fbc3d2-3be9-4999-b6eb-7fbcadddc85a}" ma:internalName="TaxCatchAll" ma:showField="CatchAllData" ma:web="ba469fd1-0c30-4312-871a-77776c6a012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DF971F1-0CB4-4EEA-97E1-D6940F166A4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FAFAD88-8F4A-477E-9D17-ABE5F64729F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Plantilla</vt:lpstr>
      <vt:lpstr>DICCIONARIO DATOS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Alejandra Sánchez</dc:creator>
  <cp:lastModifiedBy>Maria Adelaida Echeverri Cespedes</cp:lastModifiedBy>
  <dcterms:created xsi:type="dcterms:W3CDTF">2023-12-19T17:38:00Z</dcterms:created>
  <dcterms:modified xsi:type="dcterms:W3CDTF">2024-02-29T22:21:11Z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1033-11.1.0.10702</vt:lpwstr>
  </property>
</Properties>
</file>