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\\10.2.240.30\ger-act-reas$\Actuaria\ARL\2024\Ministerio de Trabajo\"/>
    </mc:Choice>
  </mc:AlternateContent>
  <xr:revisionPtr revIDLastSave="0" documentId="13_ncr:1_{59F9D0C1-75CA-4AB5-8995-00E4A94EBD6B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Plantilla (2)" sheetId="4" state="hidden" r:id="rId1"/>
    <sheet name="Plantilla" sheetId="1" r:id="rId2"/>
    <sheet name="DICCIONARIO DATOS" sheetId="2" r:id="rId3"/>
  </sheets>
  <definedNames>
    <definedName name="_xlnm._FilterDatabase" localSheetId="1" hidden="1">Plantilla!$A$3:$X$126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I4" i="1"/>
  <c r="O123" i="1" l="1"/>
  <c r="O122" i="1"/>
  <c r="O121" i="1"/>
  <c r="O120" i="1"/>
  <c r="O119" i="1"/>
  <c r="O118" i="1"/>
  <c r="O117" i="1"/>
  <c r="O116" i="1"/>
  <c r="O115" i="1"/>
  <c r="O114" i="1"/>
  <c r="O113" i="1"/>
  <c r="O112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23" i="1" l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K28" i="1" l="1"/>
  <c r="H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I111" i="1" l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W112" i="1"/>
  <c r="U112" i="1"/>
  <c r="W111" i="1"/>
  <c r="U111" i="1"/>
  <c r="W110" i="1"/>
  <c r="U110" i="1"/>
  <c r="W109" i="1"/>
  <c r="U109" i="1"/>
  <c r="W108" i="1"/>
  <c r="U108" i="1"/>
  <c r="W107" i="1"/>
  <c r="U107" i="1"/>
  <c r="W106" i="1"/>
  <c r="U106" i="1"/>
  <c r="W105" i="1"/>
  <c r="U105" i="1"/>
  <c r="W104" i="1"/>
  <c r="U104" i="1"/>
  <c r="W103" i="1"/>
  <c r="U103" i="1"/>
  <c r="W102" i="1"/>
  <c r="U102" i="1"/>
  <c r="W101" i="1"/>
  <c r="U101" i="1"/>
  <c r="W100" i="1"/>
  <c r="U100" i="1"/>
  <c r="W99" i="1"/>
  <c r="U99" i="1"/>
  <c r="W98" i="1"/>
  <c r="U98" i="1"/>
  <c r="W97" i="1"/>
  <c r="U97" i="1"/>
  <c r="W96" i="1"/>
  <c r="U96" i="1"/>
  <c r="W95" i="1"/>
  <c r="U95" i="1"/>
  <c r="W94" i="1"/>
  <c r="U94" i="1"/>
  <c r="W93" i="1"/>
  <c r="U93" i="1"/>
  <c r="W92" i="1"/>
  <c r="U92" i="1"/>
  <c r="W91" i="1"/>
  <c r="U91" i="1"/>
  <c r="W90" i="1"/>
  <c r="U90" i="1"/>
  <c r="W89" i="1"/>
  <c r="U89" i="1"/>
  <c r="W88" i="1"/>
  <c r="U88" i="1"/>
  <c r="W87" i="1"/>
  <c r="U87" i="1"/>
  <c r="W86" i="1"/>
  <c r="U86" i="1"/>
  <c r="W85" i="1"/>
  <c r="U85" i="1"/>
  <c r="W84" i="1"/>
  <c r="U84" i="1"/>
  <c r="W83" i="1"/>
  <c r="U83" i="1"/>
  <c r="W82" i="1"/>
  <c r="U82" i="1"/>
  <c r="W81" i="1"/>
  <c r="U81" i="1"/>
  <c r="W80" i="1"/>
  <c r="U80" i="1"/>
  <c r="W79" i="1"/>
  <c r="U79" i="1"/>
  <c r="W78" i="1"/>
  <c r="U78" i="1"/>
  <c r="W77" i="1"/>
  <c r="U77" i="1"/>
  <c r="W76" i="1"/>
  <c r="U76" i="1"/>
  <c r="W75" i="1"/>
  <c r="U75" i="1"/>
  <c r="W74" i="1"/>
  <c r="U74" i="1"/>
  <c r="W73" i="1"/>
  <c r="U73" i="1"/>
  <c r="W72" i="1"/>
  <c r="U72" i="1"/>
  <c r="W71" i="1"/>
  <c r="U71" i="1"/>
  <c r="W70" i="1"/>
  <c r="U70" i="1"/>
  <c r="W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U56" i="1"/>
  <c r="W55" i="1"/>
  <c r="U55" i="1"/>
  <c r="W54" i="1"/>
  <c r="U54" i="1"/>
  <c r="W53" i="1"/>
  <c r="U53" i="1"/>
  <c r="W52" i="1"/>
  <c r="U52" i="1"/>
  <c r="W51" i="1"/>
  <c r="U51" i="1"/>
  <c r="W50" i="1"/>
  <c r="U50" i="1"/>
  <c r="W49" i="1"/>
  <c r="U49" i="1"/>
  <c r="W48" i="1"/>
  <c r="U48" i="1"/>
  <c r="W47" i="1"/>
  <c r="U47" i="1"/>
  <c r="W46" i="1"/>
  <c r="U46" i="1"/>
  <c r="W45" i="1"/>
  <c r="U45" i="1"/>
  <c r="W44" i="1"/>
  <c r="U44" i="1"/>
  <c r="W43" i="1"/>
  <c r="U43" i="1"/>
  <c r="W42" i="1"/>
  <c r="U42" i="1"/>
  <c r="W41" i="1"/>
  <c r="U41" i="1"/>
  <c r="W40" i="1"/>
  <c r="U40" i="1"/>
  <c r="W39" i="1"/>
  <c r="U39" i="1"/>
  <c r="W38" i="1"/>
  <c r="U38" i="1"/>
  <c r="W37" i="1"/>
  <c r="U37" i="1"/>
  <c r="W36" i="1"/>
  <c r="U36" i="1"/>
  <c r="W35" i="1"/>
  <c r="U35" i="1"/>
  <c r="W34" i="1"/>
  <c r="U34" i="1"/>
  <c r="W33" i="1"/>
  <c r="U33" i="1"/>
  <c r="W32" i="1"/>
  <c r="U32" i="1"/>
  <c r="W31" i="1"/>
  <c r="U31" i="1"/>
  <c r="W30" i="1"/>
  <c r="U30" i="1"/>
  <c r="W29" i="1"/>
  <c r="U29" i="1"/>
  <c r="W28" i="1"/>
  <c r="U28" i="1"/>
  <c r="W27" i="1"/>
  <c r="U27" i="1"/>
  <c r="W26" i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5" i="1"/>
  <c r="U15" i="1"/>
  <c r="W14" i="1"/>
  <c r="U14" i="1"/>
  <c r="W13" i="1"/>
  <c r="U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W4" i="1"/>
  <c r="U4" i="1"/>
  <c r="W122" i="1"/>
  <c r="W121" i="1"/>
  <c r="W120" i="1"/>
  <c r="W119" i="1"/>
  <c r="W118" i="1"/>
  <c r="W117" i="1"/>
  <c r="W116" i="1"/>
  <c r="W115" i="1"/>
  <c r="W114" i="1"/>
  <c r="W113" i="1"/>
  <c r="U122" i="1"/>
  <c r="U121" i="1"/>
  <c r="U120" i="1"/>
  <c r="U119" i="1"/>
  <c r="U118" i="1"/>
  <c r="U117" i="1"/>
  <c r="U116" i="1"/>
  <c r="U115" i="1"/>
  <c r="U114" i="1"/>
  <c r="U113" i="1"/>
  <c r="W123" i="4"/>
  <c r="U123" i="4"/>
  <c r="O123" i="4"/>
  <c r="K123" i="4"/>
  <c r="I123" i="4"/>
  <c r="K122" i="4"/>
  <c r="I122" i="4"/>
  <c r="K121" i="4"/>
  <c r="I121" i="4"/>
  <c r="K120" i="4"/>
  <c r="I120" i="4"/>
  <c r="K119" i="4"/>
  <c r="I119" i="4"/>
  <c r="H119" i="4"/>
  <c r="K118" i="4"/>
  <c r="I118" i="4"/>
  <c r="K117" i="4"/>
  <c r="I117" i="4"/>
  <c r="K116" i="4"/>
  <c r="I116" i="4"/>
  <c r="K115" i="4"/>
  <c r="I115" i="4"/>
  <c r="K114" i="4"/>
  <c r="I114" i="4"/>
  <c r="K113" i="4"/>
  <c r="I113" i="4"/>
  <c r="K112" i="4"/>
  <c r="I112" i="4"/>
  <c r="B27" i="4"/>
  <c r="B39" i="4" s="1"/>
  <c r="B51" i="4" s="1"/>
  <c r="B63" i="4" s="1"/>
  <c r="B75" i="4" s="1"/>
  <c r="B87" i="4" s="1"/>
  <c r="B99" i="4" s="1"/>
  <c r="B111" i="4" s="1"/>
  <c r="B123" i="4" s="1"/>
  <c r="A27" i="4"/>
  <c r="A39" i="4" s="1"/>
  <c r="A51" i="4" s="1"/>
  <c r="A63" i="4" s="1"/>
  <c r="A75" i="4" s="1"/>
  <c r="A87" i="4" s="1"/>
  <c r="A99" i="4" s="1"/>
  <c r="A111" i="4" s="1"/>
  <c r="A123" i="4" s="1"/>
  <c r="B26" i="4"/>
  <c r="B38" i="4" s="1"/>
  <c r="B50" i="4" s="1"/>
  <c r="B62" i="4" s="1"/>
  <c r="B74" i="4" s="1"/>
  <c r="B86" i="4" s="1"/>
  <c r="B98" i="4" s="1"/>
  <c r="B110" i="4" s="1"/>
  <c r="B122" i="4" s="1"/>
  <c r="A26" i="4"/>
  <c r="A38" i="4" s="1"/>
  <c r="A50" i="4" s="1"/>
  <c r="A62" i="4" s="1"/>
  <c r="A74" i="4" s="1"/>
  <c r="A86" i="4" s="1"/>
  <c r="A98" i="4" s="1"/>
  <c r="A110" i="4" s="1"/>
  <c r="A122" i="4" s="1"/>
  <c r="B25" i="4"/>
  <c r="B37" i="4" s="1"/>
  <c r="B49" i="4" s="1"/>
  <c r="B61" i="4" s="1"/>
  <c r="B73" i="4" s="1"/>
  <c r="B85" i="4" s="1"/>
  <c r="B97" i="4" s="1"/>
  <c r="B109" i="4" s="1"/>
  <c r="B121" i="4" s="1"/>
  <c r="A25" i="4"/>
  <c r="A37" i="4" s="1"/>
  <c r="A49" i="4" s="1"/>
  <c r="A61" i="4" s="1"/>
  <c r="A73" i="4" s="1"/>
  <c r="A85" i="4" s="1"/>
  <c r="A97" i="4" s="1"/>
  <c r="A109" i="4" s="1"/>
  <c r="A121" i="4" s="1"/>
  <c r="B24" i="4"/>
  <c r="B36" i="4" s="1"/>
  <c r="B48" i="4" s="1"/>
  <c r="B60" i="4" s="1"/>
  <c r="B72" i="4" s="1"/>
  <c r="B84" i="4" s="1"/>
  <c r="B96" i="4" s="1"/>
  <c r="B108" i="4" s="1"/>
  <c r="B120" i="4" s="1"/>
  <c r="A24" i="4"/>
  <c r="A36" i="4" s="1"/>
  <c r="A48" i="4" s="1"/>
  <c r="A60" i="4" s="1"/>
  <c r="A72" i="4" s="1"/>
  <c r="A84" i="4" s="1"/>
  <c r="A96" i="4" s="1"/>
  <c r="A108" i="4" s="1"/>
  <c r="A120" i="4" s="1"/>
  <c r="B23" i="4"/>
  <c r="B35" i="4" s="1"/>
  <c r="B47" i="4" s="1"/>
  <c r="B59" i="4" s="1"/>
  <c r="B71" i="4" s="1"/>
  <c r="B83" i="4" s="1"/>
  <c r="B95" i="4" s="1"/>
  <c r="B107" i="4" s="1"/>
  <c r="B119" i="4" s="1"/>
  <c r="A23" i="4"/>
  <c r="A35" i="4" s="1"/>
  <c r="A47" i="4" s="1"/>
  <c r="A59" i="4" s="1"/>
  <c r="A71" i="4" s="1"/>
  <c r="A83" i="4" s="1"/>
  <c r="A95" i="4" s="1"/>
  <c r="A107" i="4" s="1"/>
  <c r="A119" i="4" s="1"/>
  <c r="B22" i="4"/>
  <c r="B34" i="4" s="1"/>
  <c r="B46" i="4" s="1"/>
  <c r="B58" i="4" s="1"/>
  <c r="B70" i="4" s="1"/>
  <c r="B82" i="4" s="1"/>
  <c r="B94" i="4" s="1"/>
  <c r="B106" i="4" s="1"/>
  <c r="B118" i="4" s="1"/>
  <c r="A22" i="4"/>
  <c r="A34" i="4" s="1"/>
  <c r="A46" i="4" s="1"/>
  <c r="A58" i="4" s="1"/>
  <c r="A70" i="4" s="1"/>
  <c r="A82" i="4" s="1"/>
  <c r="A94" i="4" s="1"/>
  <c r="A106" i="4" s="1"/>
  <c r="A118" i="4" s="1"/>
  <c r="B21" i="4"/>
  <c r="B33" i="4" s="1"/>
  <c r="B45" i="4" s="1"/>
  <c r="B57" i="4" s="1"/>
  <c r="B69" i="4" s="1"/>
  <c r="B81" i="4" s="1"/>
  <c r="B93" i="4" s="1"/>
  <c r="B105" i="4" s="1"/>
  <c r="B117" i="4" s="1"/>
  <c r="A21" i="4"/>
  <c r="A33" i="4" s="1"/>
  <c r="A45" i="4" s="1"/>
  <c r="A57" i="4" s="1"/>
  <c r="A69" i="4" s="1"/>
  <c r="A81" i="4" s="1"/>
  <c r="A93" i="4" s="1"/>
  <c r="A105" i="4" s="1"/>
  <c r="A117" i="4" s="1"/>
  <c r="B20" i="4"/>
  <c r="B32" i="4" s="1"/>
  <c r="B44" i="4" s="1"/>
  <c r="B56" i="4" s="1"/>
  <c r="B68" i="4" s="1"/>
  <c r="B80" i="4" s="1"/>
  <c r="B92" i="4" s="1"/>
  <c r="B104" i="4" s="1"/>
  <c r="B116" i="4" s="1"/>
  <c r="A20" i="4"/>
  <c r="A32" i="4" s="1"/>
  <c r="A44" i="4" s="1"/>
  <c r="A56" i="4" s="1"/>
  <c r="A68" i="4" s="1"/>
  <c r="A80" i="4" s="1"/>
  <c r="A92" i="4" s="1"/>
  <c r="A104" i="4" s="1"/>
  <c r="A116" i="4" s="1"/>
  <c r="B19" i="4"/>
  <c r="B31" i="4" s="1"/>
  <c r="B43" i="4" s="1"/>
  <c r="B55" i="4" s="1"/>
  <c r="B67" i="4" s="1"/>
  <c r="B79" i="4" s="1"/>
  <c r="B91" i="4" s="1"/>
  <c r="B103" i="4" s="1"/>
  <c r="B115" i="4" s="1"/>
  <c r="A19" i="4"/>
  <c r="A31" i="4" s="1"/>
  <c r="A43" i="4" s="1"/>
  <c r="A55" i="4" s="1"/>
  <c r="A67" i="4" s="1"/>
  <c r="A79" i="4" s="1"/>
  <c r="A91" i="4" s="1"/>
  <c r="A103" i="4" s="1"/>
  <c r="A115" i="4" s="1"/>
  <c r="B18" i="4"/>
  <c r="B30" i="4" s="1"/>
  <c r="B42" i="4" s="1"/>
  <c r="B54" i="4" s="1"/>
  <c r="B66" i="4" s="1"/>
  <c r="B78" i="4" s="1"/>
  <c r="B90" i="4" s="1"/>
  <c r="B102" i="4" s="1"/>
  <c r="B114" i="4" s="1"/>
  <c r="A18" i="4"/>
  <c r="A30" i="4" s="1"/>
  <c r="A42" i="4" s="1"/>
  <c r="A54" i="4" s="1"/>
  <c r="A66" i="4" s="1"/>
  <c r="A78" i="4" s="1"/>
  <c r="A90" i="4" s="1"/>
  <c r="A102" i="4" s="1"/>
  <c r="A114" i="4" s="1"/>
  <c r="B17" i="4"/>
  <c r="B29" i="4" s="1"/>
  <c r="B41" i="4" s="1"/>
  <c r="B53" i="4" s="1"/>
  <c r="B65" i="4" s="1"/>
  <c r="B77" i="4" s="1"/>
  <c r="B89" i="4" s="1"/>
  <c r="B101" i="4" s="1"/>
  <c r="B113" i="4" s="1"/>
  <c r="A17" i="4"/>
  <c r="A29" i="4" s="1"/>
  <c r="A41" i="4" s="1"/>
  <c r="A53" i="4" s="1"/>
  <c r="A65" i="4" s="1"/>
  <c r="A77" i="4" s="1"/>
  <c r="A89" i="4" s="1"/>
  <c r="A101" i="4" s="1"/>
  <c r="A113" i="4" s="1"/>
  <c r="B16" i="4"/>
  <c r="B28" i="4" s="1"/>
  <c r="B40" i="4" s="1"/>
  <c r="B52" i="4" s="1"/>
  <c r="B64" i="4" s="1"/>
  <c r="B76" i="4" s="1"/>
  <c r="B88" i="4" s="1"/>
  <c r="B100" i="4" s="1"/>
  <c r="B112" i="4" s="1"/>
  <c r="A16" i="4"/>
  <c r="A28" i="4" s="1"/>
  <c r="A40" i="4" s="1"/>
  <c r="A52" i="4" s="1"/>
  <c r="A64" i="4" s="1"/>
  <c r="A76" i="4" s="1"/>
  <c r="A88" i="4" s="1"/>
  <c r="A100" i="4" s="1"/>
  <c r="A112" i="4" s="1"/>
  <c r="I10" i="4"/>
  <c r="I9" i="4"/>
  <c r="I8" i="4"/>
  <c r="I7" i="4"/>
  <c r="I6" i="4"/>
  <c r="I5" i="4"/>
  <c r="O4" i="4"/>
  <c r="I4" i="4"/>
  <c r="E4" i="4"/>
  <c r="K4" i="4" s="1"/>
  <c r="I115" i="1" l="1"/>
  <c r="E4" i="1"/>
  <c r="I119" i="1"/>
  <c r="K122" i="1"/>
  <c r="K121" i="1"/>
  <c r="K120" i="1"/>
  <c r="K119" i="1"/>
  <c r="K118" i="1"/>
  <c r="K117" i="1"/>
  <c r="K116" i="1"/>
  <c r="K115" i="1"/>
  <c r="K114" i="1"/>
  <c r="K113" i="1"/>
  <c r="I122" i="1"/>
  <c r="I121" i="1"/>
  <c r="I120" i="1"/>
  <c r="I118" i="1"/>
  <c r="I117" i="1"/>
  <c r="I116" i="1"/>
  <c r="I114" i="1"/>
  <c r="I113" i="1"/>
  <c r="I112" i="1"/>
  <c r="W123" i="1"/>
  <c r="U123" i="1"/>
  <c r="K123" i="1"/>
  <c r="I123" i="1"/>
  <c r="B27" i="1" l="1"/>
  <c r="B39" i="1" s="1"/>
  <c r="B51" i="1" s="1"/>
  <c r="B63" i="1" s="1"/>
  <c r="B75" i="1" s="1"/>
  <c r="B87" i="1" s="1"/>
  <c r="B99" i="1" s="1"/>
  <c r="B111" i="1" s="1"/>
  <c r="B123" i="1" s="1"/>
  <c r="A27" i="1"/>
  <c r="A39" i="1" s="1"/>
  <c r="A51" i="1" s="1"/>
  <c r="A63" i="1" s="1"/>
  <c r="A75" i="1" s="1"/>
  <c r="A87" i="1" s="1"/>
  <c r="A99" i="1" s="1"/>
  <c r="A111" i="1" s="1"/>
  <c r="A123" i="1" s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B25" i="1"/>
  <c r="B37" i="1" s="1"/>
  <c r="B49" i="1" s="1"/>
  <c r="B61" i="1" s="1"/>
  <c r="B73" i="1" s="1"/>
  <c r="B85" i="1" s="1"/>
  <c r="B97" i="1" s="1"/>
  <c r="B109" i="1" s="1"/>
  <c r="B121" i="1" s="1"/>
  <c r="A25" i="1"/>
  <c r="A37" i="1" s="1"/>
  <c r="A49" i="1" s="1"/>
  <c r="A61" i="1" s="1"/>
  <c r="A73" i="1" s="1"/>
  <c r="A85" i="1" s="1"/>
  <c r="A97" i="1" s="1"/>
  <c r="A109" i="1" s="1"/>
  <c r="A121" i="1" s="1"/>
  <c r="B24" i="1"/>
  <c r="B36" i="1" s="1"/>
  <c r="B48" i="1" s="1"/>
  <c r="B60" i="1" s="1"/>
  <c r="B72" i="1" s="1"/>
  <c r="B84" i="1" s="1"/>
  <c r="B96" i="1" s="1"/>
  <c r="B108" i="1" s="1"/>
  <c r="B120" i="1" s="1"/>
  <c r="A24" i="1"/>
  <c r="A36" i="1" s="1"/>
  <c r="A48" i="1" s="1"/>
  <c r="A60" i="1" s="1"/>
  <c r="A72" i="1" s="1"/>
  <c r="A84" i="1" s="1"/>
  <c r="A96" i="1" s="1"/>
  <c r="A108" i="1" s="1"/>
  <c r="A120" i="1" s="1"/>
  <c r="B23" i="1"/>
  <c r="B35" i="1" s="1"/>
  <c r="B47" i="1" s="1"/>
  <c r="B59" i="1" s="1"/>
  <c r="B71" i="1" s="1"/>
  <c r="B83" i="1" s="1"/>
  <c r="B95" i="1" s="1"/>
  <c r="B107" i="1" s="1"/>
  <c r="B119" i="1" s="1"/>
  <c r="A23" i="1"/>
  <c r="A35" i="1" s="1"/>
  <c r="A47" i="1" s="1"/>
  <c r="A59" i="1" s="1"/>
  <c r="A71" i="1" s="1"/>
  <c r="A83" i="1" s="1"/>
  <c r="A95" i="1" s="1"/>
  <c r="A107" i="1" s="1"/>
  <c r="A119" i="1" s="1"/>
  <c r="B22" i="1"/>
  <c r="B34" i="1" s="1"/>
  <c r="B46" i="1" s="1"/>
  <c r="B58" i="1" s="1"/>
  <c r="B70" i="1" s="1"/>
  <c r="B82" i="1" s="1"/>
  <c r="B94" i="1" s="1"/>
  <c r="B106" i="1" s="1"/>
  <c r="B118" i="1" s="1"/>
  <c r="A22" i="1"/>
  <c r="A34" i="1" s="1"/>
  <c r="A46" i="1" s="1"/>
  <c r="A58" i="1" s="1"/>
  <c r="A70" i="1" s="1"/>
  <c r="A82" i="1" s="1"/>
  <c r="A94" i="1" s="1"/>
  <c r="A106" i="1" s="1"/>
  <c r="A118" i="1" s="1"/>
  <c r="B21" i="1"/>
  <c r="B33" i="1" s="1"/>
  <c r="B45" i="1" s="1"/>
  <c r="B57" i="1" s="1"/>
  <c r="B69" i="1" s="1"/>
  <c r="B81" i="1" s="1"/>
  <c r="B93" i="1" s="1"/>
  <c r="B105" i="1" s="1"/>
  <c r="B117" i="1" s="1"/>
  <c r="A21" i="1"/>
  <c r="A33" i="1" s="1"/>
  <c r="A45" i="1" s="1"/>
  <c r="A57" i="1" s="1"/>
  <c r="A69" i="1" s="1"/>
  <c r="A81" i="1" s="1"/>
  <c r="A93" i="1" s="1"/>
  <c r="A105" i="1" s="1"/>
  <c r="A117" i="1" s="1"/>
  <c r="B20" i="1"/>
  <c r="B32" i="1" s="1"/>
  <c r="B44" i="1" s="1"/>
  <c r="B56" i="1" s="1"/>
  <c r="B68" i="1" s="1"/>
  <c r="B80" i="1" s="1"/>
  <c r="B92" i="1" s="1"/>
  <c r="B104" i="1" s="1"/>
  <c r="B116" i="1" s="1"/>
  <c r="A20" i="1"/>
  <c r="A32" i="1" s="1"/>
  <c r="A44" i="1" s="1"/>
  <c r="A56" i="1" s="1"/>
  <c r="A68" i="1" s="1"/>
  <c r="A80" i="1" s="1"/>
  <c r="A92" i="1" s="1"/>
  <c r="A104" i="1" s="1"/>
  <c r="A116" i="1" s="1"/>
  <c r="B19" i="1"/>
  <c r="B31" i="1" s="1"/>
  <c r="B43" i="1" s="1"/>
  <c r="B55" i="1" s="1"/>
  <c r="B67" i="1" s="1"/>
  <c r="B79" i="1" s="1"/>
  <c r="B91" i="1" s="1"/>
  <c r="B103" i="1" s="1"/>
  <c r="B115" i="1" s="1"/>
  <c r="A19" i="1"/>
  <c r="A31" i="1" s="1"/>
  <c r="A43" i="1" s="1"/>
  <c r="A55" i="1" s="1"/>
  <c r="A67" i="1" s="1"/>
  <c r="A79" i="1" s="1"/>
  <c r="A91" i="1" s="1"/>
  <c r="A103" i="1" s="1"/>
  <c r="A115" i="1" s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B17" i="1"/>
  <c r="B29" i="1" s="1"/>
  <c r="B41" i="1" s="1"/>
  <c r="B53" i="1" s="1"/>
  <c r="B65" i="1" s="1"/>
  <c r="B77" i="1" s="1"/>
  <c r="B89" i="1" s="1"/>
  <c r="B101" i="1" s="1"/>
  <c r="B113" i="1" s="1"/>
  <c r="A17" i="1"/>
  <c r="A29" i="1" s="1"/>
  <c r="A41" i="1" s="1"/>
  <c r="A53" i="1" s="1"/>
  <c r="A65" i="1" s="1"/>
  <c r="A77" i="1" s="1"/>
  <c r="A89" i="1" s="1"/>
  <c r="A101" i="1" s="1"/>
  <c r="A113" i="1" s="1"/>
  <c r="B16" i="1"/>
  <c r="B28" i="1" s="1"/>
  <c r="B40" i="1" s="1"/>
  <c r="B52" i="1" s="1"/>
  <c r="B64" i="1" s="1"/>
  <c r="B76" i="1" s="1"/>
  <c r="B88" i="1" s="1"/>
  <c r="B100" i="1" s="1"/>
  <c r="B112" i="1" s="1"/>
  <c r="A16" i="1"/>
  <c r="A28" i="1" s="1"/>
  <c r="A40" i="1" s="1"/>
  <c r="A52" i="1" s="1"/>
  <c r="A64" i="1" s="1"/>
  <c r="A76" i="1" s="1"/>
  <c r="A88" i="1" s="1"/>
  <c r="A100" i="1" s="1"/>
  <c r="A112" i="1" s="1"/>
</calcChain>
</file>

<file path=xl/sharedStrings.xml><?xml version="1.0" encoding="utf-8"?>
<sst xmlns="http://schemas.openxmlformats.org/spreadsheetml/2006/main" count="491" uniqueCount="106">
  <si>
    <t>NRO ANHO</t>
  </si>
  <si>
    <t>NRO MES</t>
  </si>
  <si>
    <t>Explicación ( en caso de superar 5%)</t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</si>
  <si>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</si>
  <si>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</si>
  <si>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</si>
  <si>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</si>
  <si>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</si>
  <si>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</si>
  <si>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</si>
  <si>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</si>
  <si>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Sinistros Liquidados = pagados + mesadas</t>
  </si>
  <si>
    <r>
      <rPr>
        <b/>
        <sz val="11"/>
        <color theme="1"/>
        <rFont val="Calibri"/>
        <family val="2"/>
      </rPr>
      <t>Siniestros Liquidados</t>
    </r>
    <r>
      <rPr>
        <sz val="11"/>
        <color theme="1"/>
        <rFont val="Calibri"/>
        <family val="2"/>
        <scheme val="minor"/>
      </rPr>
      <t xml:space="preserve"> (valor del mes, no acumulado) (</t>
    </r>
    <r>
      <rPr>
        <b/>
        <sz val="11"/>
        <color theme="1"/>
        <rFont val="Calibri"/>
        <family val="2"/>
        <scheme val="minor"/>
      </rPr>
      <t>Formato 290</t>
    </r>
    <r>
      <rPr>
        <sz val="11"/>
        <color theme="1"/>
        <rFont val="Calibri"/>
        <family val="2"/>
        <scheme val="minor"/>
      </rPr>
      <t>) (suma de siniestros pagados mas lo correspondiente a mesadas)</t>
    </r>
  </si>
  <si>
    <t>AÑO</t>
  </si>
  <si>
    <t>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</si>
  <si>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</si>
  <si>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</si>
  <si>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</si>
  <si>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</si>
  <si>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</si>
  <si>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</si>
  <si>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</si>
  <si>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</si>
  <si>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</si>
  <si>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</si>
  <si>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</si>
  <si>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</si>
  <si>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</si>
  <si>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</si>
  <si>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</si>
  <si>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</si>
  <si>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</si>
  <si>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</si>
  <si>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</si>
  <si>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</si>
  <si>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</si>
  <si>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</si>
  <si>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</si>
  <si>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</si>
  <si>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Columna</t>
  </si>
  <si>
    <t>Valor pagado (VLR_PAGO) (Circular 035)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</si>
  <si>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</si>
  <si>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</si>
  <si>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t>(C / F) -1</t>
  </si>
  <si>
    <t>"Pagados" Diferencia Porcentual ( (Columna Valor pagado (VLR_PAGO) (Circular 035)/Columna Siniestros pagados sin masadas  (valor contable que su compañia tenga))-1)</t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</si>
  <si>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)/mesadas pensionales (valor contable que su compañia tenga))-1)</t>
    </r>
  </si>
  <si>
    <r>
      <rPr>
        <b/>
        <sz val="11"/>
        <color theme="1"/>
        <rFont val="Calibri"/>
        <family val="2"/>
      </rPr>
      <t>Siniestros Pagados</t>
    </r>
    <r>
      <rPr>
        <sz val="11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1"/>
        <color theme="1"/>
        <rFont val="Calibri"/>
        <family val="2"/>
        <scheme val="minor"/>
      </rPr>
      <t>(Formato 290)</t>
    </r>
  </si>
  <si>
    <r>
      <rPr>
        <b/>
        <sz val="11"/>
        <color theme="1"/>
        <rFont val="Calibri"/>
        <family val="2"/>
      </rPr>
      <t>mesadas pensionales</t>
    </r>
    <r>
      <rPr>
        <sz val="11"/>
        <color theme="1"/>
        <rFont val="Calibri"/>
        <family val="2"/>
        <scheme val="minor"/>
      </rPr>
      <t xml:space="preserve"> (valor contable que su compañia tenga) </t>
    </r>
    <r>
      <rPr>
        <b/>
        <sz val="11"/>
        <color theme="1"/>
        <rFont val="Calibri"/>
        <family val="2"/>
        <scheme val="minor"/>
      </rPr>
      <t>(Formato 290)</t>
    </r>
  </si>
  <si>
    <t>(D / G) -1</t>
  </si>
  <si>
    <t>(M / N) -1</t>
  </si>
  <si>
    <t>Diferencia Porcentual  ((M / N) -1)</t>
  </si>
  <si>
    <t>(Q / S) -1</t>
  </si>
  <si>
    <t>(R / T) -1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</si>
  <si>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</si>
  <si>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</si>
  <si>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</si>
  <si>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</si>
  <si>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</si>
  <si>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</si>
  <si>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</si>
  <si>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</si>
  <si>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</si>
  <si>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</si>
  <si>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</si>
  <si>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</si>
  <si>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Ajuste contable manual de pensiones de sob e inv</t>
  </si>
  <si>
    <t>Reserva asistencial e IT por política de reservas</t>
  </si>
  <si>
    <t>Ajuste en SAP de los meses junio julio 2014</t>
  </si>
  <si>
    <t xml:space="preserve">Reserva por política asistencial </t>
  </si>
  <si>
    <t>Reserva por política asistencial SAP</t>
  </si>
  <si>
    <t>Ajuste contable manual - pensiones de sobrevivnecia e invalidez</t>
  </si>
  <si>
    <t>Ajuste Apolo - pensiones de sobrevivencia e invalidez</t>
  </si>
  <si>
    <t>Ajuste manual contable de pensiones de sobrevivencia e invalidez</t>
  </si>
  <si>
    <t>Ajuste Apolo realizado invalidez y sobrevivencia</t>
  </si>
  <si>
    <t>Ajuste Apolo invalidez  y sobrevivencia</t>
  </si>
  <si>
    <t>Ajuste prestaciones económicas</t>
  </si>
  <si>
    <t>Ajuste realizado de prestaciones económicas a invalidesz  y sobrevivencia</t>
  </si>
  <si>
    <t>Ajuste en invalidez y sobrevivencia</t>
  </si>
  <si>
    <t>Ajuste realizado SAP invalidez y sobrevivencia</t>
  </si>
  <si>
    <t>Ajuste manual bolsa Circ.039 640 millones</t>
  </si>
  <si>
    <t>Ajuste en Apolo Circ. 039</t>
  </si>
  <si>
    <t>Prescripciones ajuste de IT</t>
  </si>
  <si>
    <t>Prescripciones ajuste Asistencial e IT</t>
  </si>
  <si>
    <t>Ajuste siniestro mortal, auxilio funerario y ajuste prescripciones asistencial e IT Junio y Julio</t>
  </si>
  <si>
    <t xml:space="preserve">Ajuste siniestro mortal, auxilio funerario </t>
  </si>
  <si>
    <t>Ajuste vector en Reserva matemática</t>
  </si>
  <si>
    <t>Ajuste Vitalicias</t>
  </si>
  <si>
    <t>Paramétrica IPP se ajusta en Julio</t>
  </si>
  <si>
    <t>Paramétrica IPP ajustada</t>
  </si>
  <si>
    <t>Ajuste manual vitalicia mes de julio</t>
  </si>
  <si>
    <t>Ajustado vitalicia de julio</t>
  </si>
  <si>
    <t>Diferencia por ajuste de vector</t>
  </si>
  <si>
    <t>Ajuste de vector realizado</t>
  </si>
  <si>
    <t>Ajuste por pago de sentencia judicial</t>
  </si>
  <si>
    <t>Pagos por Recobros</t>
  </si>
  <si>
    <t>Recobros sentencia</t>
  </si>
  <si>
    <t>Pago sentencias</t>
  </si>
  <si>
    <t>Pagos sentencias e intereses moratorios</t>
  </si>
  <si>
    <t>Ajuste contable intereses moratorios</t>
  </si>
  <si>
    <t>Pagos sentencias por recobros</t>
  </si>
  <si>
    <t>Ajuste pago retroactivos</t>
  </si>
  <si>
    <t>Ajuste por pago retroactivo por sentencia</t>
  </si>
  <si>
    <t>La diferencia corresponde a las facturas que no se alcanzan a auditar dentro del mismo mes</t>
  </si>
  <si>
    <t/>
  </si>
  <si>
    <t>La diferencia corresponde a facturas auditadas y cargadas al core de meses anteriores</t>
  </si>
  <si>
    <t>La diferencia es explicada porque en la  Cir. 035 los saldos solo corresponden a los siniestros que en el mes tuvieron movimiento y en el Formato 290 corresponde al saldo de todos los siniestros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</si>
</sst>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(* #,##0.00_);_(* \(#,##0.00\);_(* &quot;-&quot;??_);_(@_)"/>
    <numFmt numFmtId="167" formatCode="_(* #,##0_);_(* \(#,##0\);_(* &quot;-&quot;??_);_(@_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indexed="64"/>
      </right>
      <top style="dashed">
        <color theme="5" tint="-0.499984740745262"/>
      </top>
      <bottom/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165" fontId="4" fillId="0" borderId="3" xfId="2" applyNumberFormat="1" applyFont="1" applyBorder="1" applyAlignment="1">
      <alignment vertical="center"/>
    </xf>
    <xf numFmtId="164" fontId="4" fillId="0" borderId="4" xfId="1" applyNumberFormat="1" applyFont="1" applyFill="1" applyBorder="1" applyAlignment="1">
      <alignment horizontal="center" vertical="center"/>
    </xf>
    <xf numFmtId="165" fontId="4" fillId="0" borderId="4" xfId="2" applyNumberFormat="1" applyFont="1" applyBorder="1" applyAlignment="1">
      <alignment vertical="center"/>
    </xf>
    <xf numFmtId="165" fontId="4" fillId="0" borderId="0" xfId="2" applyNumberFormat="1" applyFont="1" applyAlignment="1">
      <alignment vertical="center"/>
    </xf>
    <xf numFmtId="165" fontId="4" fillId="7" borderId="6" xfId="2" applyNumberFormat="1" applyFont="1" applyFill="1" applyBorder="1" applyAlignment="1">
      <alignment horizontal="center" vertical="center"/>
    </xf>
    <xf numFmtId="165" fontId="4" fillId="0" borderId="9" xfId="2" applyNumberFormat="1" applyFont="1" applyBorder="1" applyAlignment="1">
      <alignment horizontal="left" vertical="center"/>
    </xf>
    <xf numFmtId="165" fontId="4" fillId="0" borderId="9" xfId="2" applyNumberFormat="1" applyFont="1" applyBorder="1" applyAlignment="1">
      <alignment horizontal="center" vertical="center"/>
    </xf>
    <xf numFmtId="165" fontId="4" fillId="2" borderId="12" xfId="2" applyNumberFormat="1" applyFont="1" applyFill="1" applyBorder="1" applyAlignment="1">
      <alignment horizontal="left" vertical="center" wrapText="1"/>
    </xf>
    <xf numFmtId="165" fontId="4" fillId="3" borderId="12" xfId="2" applyNumberFormat="1" applyFont="1" applyFill="1" applyBorder="1" applyAlignment="1">
      <alignment horizontal="left" vertical="center" wrapText="1"/>
    </xf>
    <xf numFmtId="165" fontId="4" fillId="5" borderId="12" xfId="2" applyNumberFormat="1" applyFont="1" applyFill="1" applyBorder="1" applyAlignment="1">
      <alignment horizontal="left" vertical="center" wrapText="1"/>
    </xf>
    <xf numFmtId="165" fontId="4" fillId="6" borderId="12" xfId="2" applyNumberFormat="1" applyFont="1" applyFill="1" applyBorder="1" applyAlignment="1">
      <alignment horizontal="left" vertical="center" wrapText="1"/>
    </xf>
    <xf numFmtId="165" fontId="4" fillId="0" borderId="4" xfId="2" applyNumberFormat="1" applyFont="1" applyFill="1" applyBorder="1" applyAlignment="1">
      <alignment horizontal="center" vertical="center"/>
    </xf>
    <xf numFmtId="10" fontId="4" fillId="0" borderId="0" xfId="1" applyNumberFormat="1" applyFont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 wrapText="1"/>
    </xf>
    <xf numFmtId="9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1" fillId="2" borderId="1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9" borderId="12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center"/>
    </xf>
    <xf numFmtId="49" fontId="4" fillId="10" borderId="4" xfId="0" applyNumberFormat="1" applyFont="1" applyFill="1" applyBorder="1" applyAlignment="1">
      <alignment horizontal="center" vertical="center"/>
    </xf>
    <xf numFmtId="165" fontId="4" fillId="10" borderId="3" xfId="2" applyNumberFormat="1" applyFont="1" applyFill="1" applyBorder="1" applyAlignment="1">
      <alignment vertical="center"/>
    </xf>
    <xf numFmtId="165" fontId="4" fillId="10" borderId="4" xfId="2" applyNumberFormat="1" applyFont="1" applyFill="1" applyBorder="1" applyAlignment="1">
      <alignment vertical="center"/>
    </xf>
    <xf numFmtId="164" fontId="4" fillId="10" borderId="4" xfId="1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9" fontId="4" fillId="10" borderId="4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165" fontId="2" fillId="10" borderId="3" xfId="2" applyNumberFormat="1" applyFont="1" applyFill="1" applyBorder="1" applyAlignment="1">
      <alignment vertical="center"/>
    </xf>
    <xf numFmtId="165" fontId="4" fillId="10" borderId="4" xfId="0" applyNumberFormat="1" applyFont="1" applyFill="1" applyBorder="1" applyAlignment="1">
      <alignment vertical="center"/>
    </xf>
    <xf numFmtId="165" fontId="3" fillId="10" borderId="3" xfId="2" applyNumberFormat="1" applyFont="1" applyFill="1" applyBorder="1" applyAlignment="1">
      <alignment vertical="center"/>
    </xf>
    <xf numFmtId="37" fontId="4" fillId="10" borderId="3" xfId="2" applyNumberFormat="1" applyFont="1" applyFill="1" applyBorder="1" applyAlignment="1">
      <alignment vertical="center"/>
    </xf>
    <xf numFmtId="9" fontId="4" fillId="10" borderId="3" xfId="1" applyFont="1" applyFill="1" applyBorder="1" applyAlignment="1">
      <alignment vertical="center"/>
    </xf>
    <xf numFmtId="167" fontId="4" fillId="10" borderId="3" xfId="2" applyNumberFormat="1" applyFont="1" applyFill="1" applyBorder="1" applyAlignment="1">
      <alignment vertical="center"/>
    </xf>
  </cellXfs>
  <cellStyles count="5">
    <cellStyle name="Millares" xfId="2" builtinId="3"/>
    <cellStyle name="Millares 100" xfId="3" xr:uid="{62FFBEBE-7809-4FA2-980B-CDFC2225B904}"/>
    <cellStyle name="Normal" xfId="0" builtinId="0"/>
    <cellStyle name="Normal 10 2 14" xfId="4" xr:uid="{FF5C2D5E-E064-4D4D-BC96-B0594B714A0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F861-6CE2-4ED7-8FAD-A3AAC8B6C562}">
  <dimension ref="A1:X184"/>
  <sheetViews>
    <sheetView zoomScale="96" zoomScaleNormal="96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B28" sqref="B28"/>
    </sheetView>
  </sheetViews>
  <sheetFormatPr baseColWidth="10" defaultColWidth="11" defaultRowHeight="15"/>
  <cols>
    <col min="1" max="2" width="11" style="3"/>
    <col min="3" max="3" width="23.42578125" style="45" customWidth="1"/>
    <col min="4" max="4" width="35.7109375" style="45" customWidth="1"/>
    <col min="5" max="5" width="47.5703125" style="45" customWidth="1"/>
    <col min="6" max="7" width="23.42578125" style="45" customWidth="1"/>
    <col min="8" max="8" width="40.85546875" style="45" customWidth="1"/>
    <col min="9" max="9" width="45.7109375" style="19" customWidth="1"/>
    <col min="10" max="10" width="35.42578125" style="19" customWidth="1"/>
    <col min="11" max="11" width="48" style="19" customWidth="1"/>
    <col min="12" max="12" width="35.42578125" style="19" customWidth="1"/>
    <col min="13" max="13" width="36.5703125" style="45" customWidth="1"/>
    <col min="14" max="14" width="41.5703125" style="45" customWidth="1"/>
    <col min="15" max="15" width="29.28515625" style="45" customWidth="1"/>
    <col min="16" max="16" width="27.85546875" style="45" customWidth="1"/>
    <col min="17" max="18" width="20.28515625" style="45" customWidth="1"/>
    <col min="19" max="19" width="30.28515625" style="45" customWidth="1"/>
    <col min="20" max="20" width="30.28515625" style="19" customWidth="1"/>
    <col min="21" max="21" width="30" style="19" customWidth="1"/>
    <col min="22" max="22" width="11" style="19"/>
    <col min="23" max="23" width="22" style="19" customWidth="1"/>
    <col min="24" max="16384" width="11" style="19"/>
  </cols>
  <sheetData>
    <row r="1" spans="1:24" s="3" customFormat="1">
      <c r="A1" s="25" t="s">
        <v>15</v>
      </c>
      <c r="B1" s="26" t="s">
        <v>16</v>
      </c>
      <c r="C1" s="27" t="s">
        <v>17</v>
      </c>
      <c r="D1" s="27" t="s">
        <v>18</v>
      </c>
      <c r="E1" s="27" t="s">
        <v>19</v>
      </c>
      <c r="F1" s="27" t="s">
        <v>20</v>
      </c>
      <c r="G1" s="27" t="s">
        <v>21</v>
      </c>
      <c r="H1" s="27" t="s">
        <v>22</v>
      </c>
      <c r="I1" s="27" t="s">
        <v>23</v>
      </c>
      <c r="J1" s="27" t="s">
        <v>24</v>
      </c>
      <c r="K1" s="27" t="s">
        <v>25</v>
      </c>
      <c r="L1" s="27" t="s">
        <v>26</v>
      </c>
      <c r="M1" s="46" t="s">
        <v>27</v>
      </c>
      <c r="N1" s="46" t="s">
        <v>28</v>
      </c>
      <c r="O1" s="46" t="s">
        <v>29</v>
      </c>
      <c r="P1" s="46" t="s">
        <v>30</v>
      </c>
      <c r="Q1" s="46" t="s">
        <v>31</v>
      </c>
      <c r="R1" s="46" t="s">
        <v>32</v>
      </c>
      <c r="S1" s="46" t="s">
        <v>33</v>
      </c>
      <c r="T1" s="27" t="s">
        <v>34</v>
      </c>
      <c r="U1" s="27" t="s">
        <v>35</v>
      </c>
      <c r="V1" s="27" t="s">
        <v>36</v>
      </c>
      <c r="W1" s="27" t="s">
        <v>37</v>
      </c>
      <c r="X1" s="28" t="s">
        <v>38</v>
      </c>
    </row>
    <row r="2" spans="1:24" s="3" customFormat="1" ht="33" customHeight="1">
      <c r="A2" s="29" t="s">
        <v>13</v>
      </c>
      <c r="B2" s="30" t="s">
        <v>14</v>
      </c>
      <c r="C2" s="31"/>
      <c r="D2" s="31"/>
      <c r="E2" s="31"/>
      <c r="F2" s="55" t="s">
        <v>11</v>
      </c>
      <c r="G2" s="55"/>
      <c r="H2" s="55"/>
      <c r="I2" s="32" t="s">
        <v>43</v>
      </c>
      <c r="J2" s="32"/>
      <c r="K2" s="32" t="s">
        <v>48</v>
      </c>
      <c r="L2" s="31"/>
      <c r="M2" s="47"/>
      <c r="N2" s="47"/>
      <c r="O2" s="48" t="s">
        <v>49</v>
      </c>
      <c r="P2" s="47"/>
      <c r="Q2" s="47"/>
      <c r="R2" s="47"/>
      <c r="S2" s="47"/>
      <c r="T2" s="31"/>
      <c r="U2" s="32" t="s">
        <v>51</v>
      </c>
      <c r="V2" s="31"/>
      <c r="W2" s="32" t="s">
        <v>52</v>
      </c>
      <c r="X2" s="33"/>
    </row>
    <row r="3" spans="1:24" s="4" customFormat="1" ht="120">
      <c r="A3" s="34" t="s">
        <v>0</v>
      </c>
      <c r="B3" s="35" t="s">
        <v>1</v>
      </c>
      <c r="C3" s="36" t="s">
        <v>40</v>
      </c>
      <c r="D3" s="36" t="s">
        <v>41</v>
      </c>
      <c r="E3" s="37" t="s">
        <v>42</v>
      </c>
      <c r="F3" s="38" t="s">
        <v>46</v>
      </c>
      <c r="G3" s="38" t="s">
        <v>47</v>
      </c>
      <c r="H3" s="39" t="s">
        <v>12</v>
      </c>
      <c r="I3" s="40" t="s">
        <v>44</v>
      </c>
      <c r="J3" s="40" t="s">
        <v>2</v>
      </c>
      <c r="K3" s="40" t="s">
        <v>45</v>
      </c>
      <c r="L3" s="40" t="s">
        <v>2</v>
      </c>
      <c r="M3" s="49" t="s">
        <v>3</v>
      </c>
      <c r="N3" s="50" t="s">
        <v>4</v>
      </c>
      <c r="O3" s="51" t="s">
        <v>50</v>
      </c>
      <c r="P3" s="51" t="s">
        <v>2</v>
      </c>
      <c r="Q3" s="52" t="s">
        <v>5</v>
      </c>
      <c r="R3" s="52" t="s">
        <v>6</v>
      </c>
      <c r="S3" s="50" t="s">
        <v>7</v>
      </c>
      <c r="T3" s="39" t="s">
        <v>8</v>
      </c>
      <c r="U3" s="40" t="s">
        <v>9</v>
      </c>
      <c r="V3" s="40" t="s">
        <v>2</v>
      </c>
      <c r="W3" s="40" t="s">
        <v>10</v>
      </c>
      <c r="X3" s="41" t="s">
        <v>2</v>
      </c>
    </row>
    <row r="4" spans="1:24">
      <c r="A4" s="21">
        <v>2014</v>
      </c>
      <c r="B4" s="22" t="s">
        <v>53</v>
      </c>
      <c r="C4" s="42">
        <v>7405565783</v>
      </c>
      <c r="D4" s="44"/>
      <c r="E4" s="44">
        <f>+D4+C4</f>
        <v>7405565783</v>
      </c>
      <c r="F4" s="44"/>
      <c r="G4" s="44"/>
      <c r="H4" s="44"/>
      <c r="I4" s="24" t="e">
        <f>(+C4/F4)-1</f>
        <v>#DIV/0!</v>
      </c>
      <c r="J4" s="23"/>
      <c r="K4" s="24">
        <f>IFERROR(H4/E4-1,"")</f>
        <v>-1</v>
      </c>
      <c r="L4" s="23"/>
      <c r="M4" s="44">
        <v>4762158614</v>
      </c>
      <c r="N4" s="44"/>
      <c r="O4" s="44" t="e">
        <f>(M4/N4)-1</f>
        <v>#DIV/0!</v>
      </c>
      <c r="P4" s="44"/>
      <c r="Q4" s="44">
        <v>428584634249</v>
      </c>
      <c r="R4" s="44"/>
      <c r="S4" s="44"/>
      <c r="T4" s="23"/>
      <c r="U4" s="23"/>
      <c r="V4" s="23"/>
      <c r="W4" s="23"/>
      <c r="X4" s="23"/>
    </row>
    <row r="5" spans="1:24">
      <c r="A5" s="15">
        <v>2014</v>
      </c>
      <c r="B5" s="16" t="s">
        <v>54</v>
      </c>
      <c r="C5" s="42">
        <v>6753050861</v>
      </c>
      <c r="D5" s="42"/>
      <c r="E5" s="42"/>
      <c r="F5" s="42"/>
      <c r="G5" s="42"/>
      <c r="H5" s="42"/>
      <c r="I5" s="18" t="str">
        <f t="shared" ref="I5:I10" si="0">IFERROR(H5/E5-1,"")</f>
        <v/>
      </c>
      <c r="J5" s="17"/>
      <c r="K5" s="17"/>
      <c r="L5" s="17"/>
      <c r="M5" s="42">
        <v>4537212958</v>
      </c>
      <c r="N5" s="42"/>
      <c r="O5" s="42"/>
      <c r="P5" s="42"/>
      <c r="Q5" s="42">
        <v>432072278469</v>
      </c>
      <c r="R5" s="42"/>
      <c r="S5" s="42"/>
      <c r="T5" s="17"/>
      <c r="U5" s="17"/>
      <c r="V5" s="17"/>
      <c r="W5" s="17"/>
      <c r="X5" s="17"/>
    </row>
    <row r="6" spans="1:24">
      <c r="A6" s="15">
        <v>2014</v>
      </c>
      <c r="B6" s="16" t="s">
        <v>55</v>
      </c>
      <c r="C6" s="42">
        <v>7127977578</v>
      </c>
      <c r="D6" s="42"/>
      <c r="E6" s="42"/>
      <c r="F6" s="42"/>
      <c r="G6" s="42"/>
      <c r="H6" s="42"/>
      <c r="I6" s="18" t="str">
        <f t="shared" si="0"/>
        <v/>
      </c>
      <c r="J6" s="17"/>
      <c r="K6" s="17"/>
      <c r="L6" s="17"/>
      <c r="M6" s="42">
        <v>4561851124</v>
      </c>
      <c r="N6" s="42"/>
      <c r="O6" s="42"/>
      <c r="P6" s="42"/>
      <c r="Q6" s="42">
        <v>434865212239</v>
      </c>
      <c r="R6" s="42"/>
      <c r="S6" s="42"/>
      <c r="T6" s="17"/>
      <c r="U6" s="17"/>
      <c r="V6" s="17"/>
      <c r="W6" s="17"/>
      <c r="X6" s="17"/>
    </row>
    <row r="7" spans="1:24">
      <c r="A7" s="15">
        <v>2014</v>
      </c>
      <c r="B7" s="16" t="s">
        <v>56</v>
      </c>
      <c r="C7" s="42">
        <v>7282815474</v>
      </c>
      <c r="D7" s="42"/>
      <c r="E7" s="42"/>
      <c r="F7" s="42"/>
      <c r="G7" s="42"/>
      <c r="H7" s="42"/>
      <c r="I7" s="18" t="str">
        <f t="shared" si="0"/>
        <v/>
      </c>
      <c r="J7" s="17"/>
      <c r="K7" s="17"/>
      <c r="L7" s="17"/>
      <c r="M7" s="42">
        <v>3007649626</v>
      </c>
      <c r="N7" s="42"/>
      <c r="O7" s="42"/>
      <c r="P7" s="42"/>
      <c r="Q7" s="42">
        <v>434288884693</v>
      </c>
      <c r="R7" s="42"/>
      <c r="S7" s="42"/>
      <c r="T7" s="17"/>
      <c r="U7" s="17"/>
      <c r="V7" s="17"/>
      <c r="W7" s="17"/>
      <c r="X7" s="17"/>
    </row>
    <row r="8" spans="1:24">
      <c r="A8" s="15">
        <v>2014</v>
      </c>
      <c r="B8" s="16" t="s">
        <v>57</v>
      </c>
      <c r="C8" s="42">
        <v>7504491039</v>
      </c>
      <c r="D8" s="42"/>
      <c r="E8" s="42"/>
      <c r="F8" s="42"/>
      <c r="G8" s="42"/>
      <c r="H8" s="42"/>
      <c r="I8" s="18" t="str">
        <f t="shared" si="0"/>
        <v/>
      </c>
      <c r="J8" s="17"/>
      <c r="K8" s="17"/>
      <c r="L8" s="17"/>
      <c r="M8" s="42">
        <v>4347183896</v>
      </c>
      <c r="N8" s="42"/>
      <c r="O8" s="42"/>
      <c r="P8" s="42"/>
      <c r="Q8" s="42">
        <v>438813978451</v>
      </c>
      <c r="R8" s="42"/>
      <c r="S8" s="42"/>
      <c r="T8" s="17"/>
      <c r="U8" s="17"/>
      <c r="V8" s="17"/>
      <c r="W8" s="17"/>
      <c r="X8" s="17"/>
    </row>
    <row r="9" spans="1:24">
      <c r="A9" s="15">
        <v>2014</v>
      </c>
      <c r="B9" s="16" t="s">
        <v>58</v>
      </c>
      <c r="C9" s="42">
        <v>8209898269</v>
      </c>
      <c r="D9" s="42"/>
      <c r="E9" s="42"/>
      <c r="F9" s="42"/>
      <c r="G9" s="42"/>
      <c r="H9" s="42"/>
      <c r="I9" s="18" t="str">
        <f t="shared" si="0"/>
        <v/>
      </c>
      <c r="J9" s="17"/>
      <c r="K9" s="17"/>
      <c r="L9" s="17"/>
      <c r="M9" s="42">
        <v>-3906760632</v>
      </c>
      <c r="N9" s="42"/>
      <c r="O9" s="42"/>
      <c r="P9" s="42"/>
      <c r="Q9" s="42">
        <v>445740791761</v>
      </c>
      <c r="R9" s="42"/>
      <c r="S9" s="42"/>
      <c r="T9" s="17"/>
      <c r="U9" s="17"/>
      <c r="V9" s="17"/>
      <c r="W9" s="17"/>
      <c r="X9" s="17"/>
    </row>
    <row r="10" spans="1:24">
      <c r="A10" s="15">
        <v>2014</v>
      </c>
      <c r="B10" s="16" t="s">
        <v>59</v>
      </c>
      <c r="C10" s="42">
        <v>7163352715</v>
      </c>
      <c r="D10" s="42"/>
      <c r="E10" s="42"/>
      <c r="F10" s="42"/>
      <c r="G10" s="42"/>
      <c r="H10" s="42"/>
      <c r="I10" s="18" t="str">
        <f t="shared" si="0"/>
        <v/>
      </c>
      <c r="J10" s="17"/>
      <c r="K10" s="17"/>
      <c r="L10" s="17"/>
      <c r="M10" s="42">
        <v>-389151629</v>
      </c>
      <c r="N10" s="42"/>
      <c r="O10" s="42"/>
      <c r="P10" s="42"/>
      <c r="Q10" s="42">
        <v>436124173992</v>
      </c>
      <c r="R10" s="42"/>
      <c r="S10" s="42"/>
      <c r="T10" s="17"/>
      <c r="U10" s="17"/>
      <c r="V10" s="17"/>
      <c r="W10" s="17"/>
      <c r="X10" s="17"/>
    </row>
    <row r="11" spans="1:24">
      <c r="A11" s="15">
        <v>2014</v>
      </c>
      <c r="B11" s="16" t="s">
        <v>60</v>
      </c>
      <c r="C11" s="42">
        <v>7086506749</v>
      </c>
      <c r="D11" s="42"/>
      <c r="E11" s="42"/>
      <c r="F11" s="42"/>
      <c r="G11" s="42"/>
      <c r="H11" s="42"/>
      <c r="I11" s="17"/>
      <c r="J11" s="17"/>
      <c r="K11" s="17"/>
      <c r="L11" s="17"/>
      <c r="M11" s="42">
        <v>2651633558</v>
      </c>
      <c r="N11" s="42"/>
      <c r="O11" s="42"/>
      <c r="P11" s="42"/>
      <c r="Q11" s="42">
        <v>445015260602</v>
      </c>
      <c r="R11" s="42"/>
      <c r="S11" s="42"/>
      <c r="T11" s="17"/>
      <c r="U11" s="17"/>
      <c r="V11" s="17"/>
      <c r="W11" s="17"/>
      <c r="X11" s="17"/>
    </row>
    <row r="12" spans="1:24">
      <c r="A12" s="15">
        <v>2014</v>
      </c>
      <c r="B12" s="16" t="s">
        <v>61</v>
      </c>
      <c r="C12" s="42">
        <v>7644032500</v>
      </c>
      <c r="D12" s="42"/>
      <c r="E12" s="42"/>
      <c r="F12" s="42"/>
      <c r="G12" s="42"/>
      <c r="H12" s="42"/>
      <c r="I12" s="17"/>
      <c r="J12" s="17"/>
      <c r="K12" s="17"/>
      <c r="L12" s="17"/>
      <c r="M12" s="42">
        <v>4261161468</v>
      </c>
      <c r="N12" s="42"/>
      <c r="O12" s="42"/>
      <c r="P12" s="42"/>
      <c r="Q12" s="42">
        <v>440197478820</v>
      </c>
      <c r="R12" s="42"/>
      <c r="S12" s="42"/>
      <c r="T12" s="17"/>
      <c r="U12" s="17"/>
      <c r="V12" s="17"/>
      <c r="W12" s="17"/>
      <c r="X12" s="17"/>
    </row>
    <row r="13" spans="1:24">
      <c r="A13" s="15">
        <v>2014</v>
      </c>
      <c r="B13" s="16" t="s">
        <v>62</v>
      </c>
      <c r="C13" s="42">
        <v>8423661069</v>
      </c>
      <c r="D13" s="42"/>
      <c r="E13" s="42"/>
      <c r="F13" s="42"/>
      <c r="G13" s="42"/>
      <c r="H13" s="42"/>
      <c r="I13" s="17"/>
      <c r="J13" s="17"/>
      <c r="K13" s="17"/>
      <c r="L13" s="17"/>
      <c r="M13" s="42">
        <v>1231953625</v>
      </c>
      <c r="N13" s="42"/>
      <c r="O13" s="42"/>
      <c r="P13" s="42"/>
      <c r="Q13" s="42">
        <v>442017164943</v>
      </c>
      <c r="R13" s="42"/>
      <c r="S13" s="42"/>
      <c r="T13" s="17"/>
      <c r="U13" s="17"/>
      <c r="V13" s="17"/>
      <c r="W13" s="17"/>
      <c r="X13" s="17"/>
    </row>
    <row r="14" spans="1:24">
      <c r="A14" s="15">
        <v>2014</v>
      </c>
      <c r="B14" s="16" t="s">
        <v>63</v>
      </c>
      <c r="C14" s="42">
        <v>8929150537</v>
      </c>
      <c r="D14" s="42"/>
      <c r="E14" s="42"/>
      <c r="F14" s="42"/>
      <c r="G14" s="42"/>
      <c r="H14" s="42"/>
      <c r="I14" s="17"/>
      <c r="J14" s="17"/>
      <c r="K14" s="17"/>
      <c r="L14" s="17"/>
      <c r="M14" s="42">
        <v>249659079</v>
      </c>
      <c r="N14" s="42"/>
      <c r="O14" s="42"/>
      <c r="P14" s="42"/>
      <c r="Q14" s="42">
        <v>442606082662</v>
      </c>
      <c r="R14" s="42"/>
      <c r="S14" s="42"/>
      <c r="T14" s="17"/>
      <c r="U14" s="17"/>
      <c r="V14" s="17"/>
      <c r="W14" s="17"/>
      <c r="X14" s="17"/>
    </row>
    <row r="15" spans="1:24">
      <c r="A15" s="15">
        <v>2014</v>
      </c>
      <c r="B15" s="16" t="s">
        <v>64</v>
      </c>
      <c r="C15" s="42">
        <v>8359020801</v>
      </c>
      <c r="D15" s="42"/>
      <c r="E15" s="42"/>
      <c r="F15" s="42"/>
      <c r="G15" s="42"/>
      <c r="H15" s="42"/>
      <c r="I15" s="17"/>
      <c r="J15" s="17"/>
      <c r="K15" s="17"/>
      <c r="L15" s="17"/>
      <c r="M15" s="42">
        <v>1371165233</v>
      </c>
      <c r="N15" s="42"/>
      <c r="O15" s="42"/>
      <c r="P15" s="42"/>
      <c r="Q15" s="42">
        <v>457714648740</v>
      </c>
      <c r="R15" s="42"/>
      <c r="S15" s="42"/>
      <c r="T15" s="17"/>
      <c r="U15" s="17"/>
      <c r="V15" s="17"/>
      <c r="W15" s="17"/>
      <c r="X15" s="17"/>
    </row>
    <row r="16" spans="1:24">
      <c r="A16" s="15">
        <f>A4+1</f>
        <v>2015</v>
      </c>
      <c r="B16" s="16" t="str">
        <f>B4</f>
        <v>01</v>
      </c>
      <c r="C16" s="42">
        <v>7043311519</v>
      </c>
      <c r="D16" s="42"/>
      <c r="E16" s="42"/>
      <c r="F16" s="42"/>
      <c r="G16" s="42"/>
      <c r="H16" s="42"/>
      <c r="I16" s="17"/>
      <c r="J16" s="17"/>
      <c r="K16" s="17"/>
      <c r="L16" s="17"/>
      <c r="M16" s="42">
        <v>4019008715</v>
      </c>
      <c r="N16" s="42"/>
      <c r="O16" s="42"/>
      <c r="P16" s="42"/>
      <c r="Q16" s="42">
        <v>450276704132</v>
      </c>
      <c r="R16" s="42"/>
      <c r="S16" s="42"/>
      <c r="T16" s="17"/>
      <c r="U16" s="17"/>
      <c r="V16" s="17"/>
      <c r="W16" s="17"/>
      <c r="X16" s="17"/>
    </row>
    <row r="17" spans="1:24">
      <c r="A17" s="15">
        <f t="shared" ref="A17:A80" si="1">A5+1</f>
        <v>2015</v>
      </c>
      <c r="B17" s="16" t="str">
        <f t="shared" ref="B17:B80" si="2">B5</f>
        <v>02</v>
      </c>
      <c r="C17" s="42">
        <v>7330162413</v>
      </c>
      <c r="D17" s="42"/>
      <c r="E17" s="42"/>
      <c r="F17" s="42"/>
      <c r="G17" s="42"/>
      <c r="H17" s="42"/>
      <c r="I17" s="17"/>
      <c r="J17" s="17"/>
      <c r="K17" s="17"/>
      <c r="L17" s="17"/>
      <c r="M17" s="42">
        <v>7919483764</v>
      </c>
      <c r="N17" s="42"/>
      <c r="O17" s="42"/>
      <c r="P17" s="42"/>
      <c r="Q17" s="42">
        <v>456365914623</v>
      </c>
      <c r="R17" s="42"/>
      <c r="S17" s="42"/>
      <c r="T17" s="17"/>
      <c r="U17" s="17"/>
      <c r="V17" s="17"/>
      <c r="W17" s="17"/>
      <c r="X17" s="17"/>
    </row>
    <row r="18" spans="1:24">
      <c r="A18" s="15">
        <f t="shared" si="1"/>
        <v>2015</v>
      </c>
      <c r="B18" s="16" t="str">
        <f t="shared" si="2"/>
        <v>03</v>
      </c>
      <c r="C18" s="42">
        <v>8171670997</v>
      </c>
      <c r="D18" s="42"/>
      <c r="E18" s="42"/>
      <c r="F18" s="42"/>
      <c r="G18" s="42"/>
      <c r="H18" s="42"/>
      <c r="I18" s="17"/>
      <c r="J18" s="17"/>
      <c r="K18" s="17"/>
      <c r="L18" s="17"/>
      <c r="M18" s="42">
        <v>6160533168</v>
      </c>
      <c r="N18" s="42"/>
      <c r="O18" s="42"/>
      <c r="P18" s="42"/>
      <c r="Q18" s="42">
        <v>455932444229</v>
      </c>
      <c r="R18" s="42"/>
      <c r="S18" s="42"/>
      <c r="T18" s="17"/>
      <c r="U18" s="17"/>
      <c r="V18" s="17"/>
      <c r="W18" s="17"/>
      <c r="X18" s="17"/>
    </row>
    <row r="19" spans="1:24">
      <c r="A19" s="15">
        <f t="shared" si="1"/>
        <v>2015</v>
      </c>
      <c r="B19" s="16" t="str">
        <f t="shared" si="2"/>
        <v>04</v>
      </c>
      <c r="C19" s="42">
        <v>7627241940</v>
      </c>
      <c r="D19" s="42"/>
      <c r="E19" s="42"/>
      <c r="F19" s="42"/>
      <c r="G19" s="42"/>
      <c r="H19" s="42"/>
      <c r="I19" s="17"/>
      <c r="J19" s="17"/>
      <c r="K19" s="17"/>
      <c r="L19" s="17"/>
      <c r="M19" s="42">
        <v>5911281340</v>
      </c>
      <c r="N19" s="42"/>
      <c r="O19" s="42"/>
      <c r="P19" s="42"/>
      <c r="Q19" s="42">
        <v>463881167740</v>
      </c>
      <c r="R19" s="42"/>
      <c r="S19" s="42"/>
      <c r="T19" s="17"/>
      <c r="U19" s="17"/>
      <c r="V19" s="17"/>
      <c r="W19" s="17"/>
      <c r="X19" s="17"/>
    </row>
    <row r="20" spans="1:24">
      <c r="A20" s="15">
        <f t="shared" si="1"/>
        <v>2015</v>
      </c>
      <c r="B20" s="16" t="str">
        <f t="shared" si="2"/>
        <v>05</v>
      </c>
      <c r="C20" s="42">
        <v>7435228659</v>
      </c>
      <c r="D20" s="42"/>
      <c r="E20" s="42"/>
      <c r="F20" s="42"/>
      <c r="G20" s="42"/>
      <c r="H20" s="42"/>
      <c r="I20" s="17"/>
      <c r="J20" s="17"/>
      <c r="K20" s="17"/>
      <c r="L20" s="17"/>
      <c r="M20" s="42">
        <v>3575245780</v>
      </c>
      <c r="N20" s="42"/>
      <c r="O20" s="42"/>
      <c r="P20" s="42"/>
      <c r="Q20" s="42">
        <v>465263001522</v>
      </c>
      <c r="R20" s="42"/>
      <c r="S20" s="42"/>
      <c r="T20" s="17"/>
      <c r="U20" s="17"/>
      <c r="V20" s="17"/>
      <c r="W20" s="17"/>
      <c r="X20" s="17"/>
    </row>
    <row r="21" spans="1:24">
      <c r="A21" s="15">
        <f t="shared" si="1"/>
        <v>2015</v>
      </c>
      <c r="B21" s="16" t="str">
        <f t="shared" si="2"/>
        <v>06</v>
      </c>
      <c r="C21" s="42">
        <v>7988505163</v>
      </c>
      <c r="D21" s="42"/>
      <c r="E21" s="42"/>
      <c r="F21" s="42"/>
      <c r="G21" s="42"/>
      <c r="H21" s="42"/>
      <c r="I21" s="17"/>
      <c r="J21" s="17"/>
      <c r="K21" s="17"/>
      <c r="L21" s="17"/>
      <c r="M21" s="42">
        <v>2679294656</v>
      </c>
      <c r="N21" s="42"/>
      <c r="O21" s="42"/>
      <c r="P21" s="42"/>
      <c r="Q21" s="42">
        <v>464301452511</v>
      </c>
      <c r="R21" s="42"/>
      <c r="S21" s="42"/>
      <c r="T21" s="17"/>
      <c r="U21" s="17"/>
      <c r="V21" s="17"/>
      <c r="W21" s="17"/>
      <c r="X21" s="17"/>
    </row>
    <row r="22" spans="1:24">
      <c r="A22" s="15">
        <f t="shared" si="1"/>
        <v>2015</v>
      </c>
      <c r="B22" s="16" t="str">
        <f t="shared" si="2"/>
        <v>07</v>
      </c>
      <c r="C22" s="42">
        <v>7432858536</v>
      </c>
      <c r="D22" s="42"/>
      <c r="E22" s="42"/>
      <c r="F22" s="42"/>
      <c r="G22" s="42"/>
      <c r="H22" s="42"/>
      <c r="I22" s="17"/>
      <c r="J22" s="17"/>
      <c r="K22" s="17"/>
      <c r="L22" s="17"/>
      <c r="M22" s="42">
        <v>8673017386</v>
      </c>
      <c r="N22" s="42"/>
      <c r="O22" s="42"/>
      <c r="P22" s="42"/>
      <c r="Q22" s="42">
        <v>472400204578</v>
      </c>
      <c r="R22" s="42"/>
      <c r="S22" s="42"/>
      <c r="T22" s="17"/>
      <c r="U22" s="17"/>
      <c r="V22" s="17"/>
      <c r="W22" s="17"/>
      <c r="X22" s="17"/>
    </row>
    <row r="23" spans="1:24">
      <c r="A23" s="15">
        <f t="shared" si="1"/>
        <v>2015</v>
      </c>
      <c r="B23" s="16" t="str">
        <f t="shared" si="2"/>
        <v>08</v>
      </c>
      <c r="C23" s="42">
        <v>7037619516</v>
      </c>
      <c r="D23" s="42"/>
      <c r="E23" s="42"/>
      <c r="F23" s="42"/>
      <c r="G23" s="42"/>
      <c r="H23" s="42"/>
      <c r="I23" s="17"/>
      <c r="J23" s="17"/>
      <c r="K23" s="17"/>
      <c r="L23" s="17"/>
      <c r="M23" s="42">
        <v>4378988954</v>
      </c>
      <c r="N23" s="42"/>
      <c r="O23" s="42"/>
      <c r="P23" s="42"/>
      <c r="Q23" s="42">
        <v>471504369567</v>
      </c>
      <c r="R23" s="42"/>
      <c r="S23" s="42"/>
      <c r="T23" s="17"/>
      <c r="U23" s="17"/>
      <c r="V23" s="17"/>
      <c r="W23" s="17"/>
      <c r="X23" s="17"/>
    </row>
    <row r="24" spans="1:24">
      <c r="A24" s="15">
        <f t="shared" si="1"/>
        <v>2015</v>
      </c>
      <c r="B24" s="16" t="str">
        <f t="shared" si="2"/>
        <v>09</v>
      </c>
      <c r="C24" s="42">
        <v>8213949911</v>
      </c>
      <c r="D24" s="42"/>
      <c r="E24" s="42"/>
      <c r="F24" s="42"/>
      <c r="G24" s="42"/>
      <c r="H24" s="42"/>
      <c r="I24" s="17"/>
      <c r="J24" s="17"/>
      <c r="K24" s="17"/>
      <c r="L24" s="17"/>
      <c r="M24" s="42">
        <v>5167100746</v>
      </c>
      <c r="N24" s="42"/>
      <c r="O24" s="42"/>
      <c r="P24" s="42"/>
      <c r="Q24" s="42">
        <v>475127369860</v>
      </c>
      <c r="R24" s="42"/>
      <c r="S24" s="42"/>
      <c r="T24" s="17"/>
      <c r="U24" s="17"/>
      <c r="V24" s="17"/>
      <c r="W24" s="17"/>
      <c r="X24" s="17"/>
    </row>
    <row r="25" spans="1:24">
      <c r="A25" s="15">
        <f t="shared" si="1"/>
        <v>2015</v>
      </c>
      <c r="B25" s="16" t="str">
        <f t="shared" si="2"/>
        <v>10</v>
      </c>
      <c r="C25" s="42">
        <v>7373820488</v>
      </c>
      <c r="D25" s="42"/>
      <c r="E25" s="42"/>
      <c r="F25" s="42"/>
      <c r="G25" s="42"/>
      <c r="H25" s="42"/>
      <c r="I25" s="17"/>
      <c r="J25" s="17"/>
      <c r="K25" s="17"/>
      <c r="L25" s="17"/>
      <c r="M25" s="42">
        <v>7475571569</v>
      </c>
      <c r="N25" s="42"/>
      <c r="O25" s="42"/>
      <c r="P25" s="42"/>
      <c r="Q25" s="42">
        <v>480408015956</v>
      </c>
      <c r="R25" s="42"/>
      <c r="S25" s="42"/>
      <c r="T25" s="17"/>
      <c r="U25" s="17"/>
      <c r="V25" s="17"/>
      <c r="W25" s="17"/>
      <c r="X25" s="17"/>
    </row>
    <row r="26" spans="1:24">
      <c r="A26" s="15">
        <f t="shared" si="1"/>
        <v>2015</v>
      </c>
      <c r="B26" s="16" t="str">
        <f t="shared" si="2"/>
        <v>11</v>
      </c>
      <c r="C26" s="42">
        <v>10047676754</v>
      </c>
      <c r="D26" s="42"/>
      <c r="E26" s="42"/>
      <c r="F26" s="42"/>
      <c r="G26" s="42"/>
      <c r="H26" s="42"/>
      <c r="I26" s="17"/>
      <c r="J26" s="17"/>
      <c r="K26" s="17"/>
      <c r="L26" s="17"/>
      <c r="M26" s="42">
        <v>-1461393880</v>
      </c>
      <c r="N26" s="42"/>
      <c r="O26" s="42"/>
      <c r="P26" s="42"/>
      <c r="Q26" s="42">
        <v>478613453926</v>
      </c>
      <c r="R26" s="42"/>
      <c r="S26" s="42"/>
      <c r="T26" s="17"/>
      <c r="U26" s="17"/>
      <c r="V26" s="17"/>
      <c r="W26" s="17"/>
      <c r="X26" s="17"/>
    </row>
    <row r="27" spans="1:24">
      <c r="A27" s="15">
        <f t="shared" si="1"/>
        <v>2015</v>
      </c>
      <c r="B27" s="16" t="str">
        <f t="shared" si="2"/>
        <v>12</v>
      </c>
      <c r="C27" s="42">
        <v>8564405026</v>
      </c>
      <c r="D27" s="42"/>
      <c r="E27" s="42"/>
      <c r="F27" s="42"/>
      <c r="G27" s="42"/>
      <c r="H27" s="42"/>
      <c r="I27" s="17"/>
      <c r="J27" s="17"/>
      <c r="K27" s="17"/>
      <c r="L27" s="17"/>
      <c r="M27" s="42">
        <v>10447703188</v>
      </c>
      <c r="N27" s="42"/>
      <c r="O27" s="42"/>
      <c r="P27" s="42"/>
      <c r="Q27" s="42">
        <v>500084988451</v>
      </c>
      <c r="R27" s="42"/>
      <c r="S27" s="42"/>
      <c r="T27" s="17"/>
      <c r="U27" s="17"/>
      <c r="V27" s="17"/>
      <c r="W27" s="17"/>
      <c r="X27" s="17"/>
    </row>
    <row r="28" spans="1:24">
      <c r="A28" s="15">
        <f t="shared" si="1"/>
        <v>2016</v>
      </c>
      <c r="B28" s="16" t="str">
        <f t="shared" si="2"/>
        <v>01</v>
      </c>
      <c r="C28" s="42">
        <v>7592988355</v>
      </c>
      <c r="D28" s="42"/>
      <c r="E28" s="42"/>
      <c r="F28" s="42"/>
      <c r="G28" s="42"/>
      <c r="H28" s="42"/>
      <c r="I28" s="17"/>
      <c r="J28" s="17"/>
      <c r="K28" s="17"/>
      <c r="L28" s="17"/>
      <c r="M28" s="42">
        <v>4137558466</v>
      </c>
      <c r="N28" s="42"/>
      <c r="O28" s="42"/>
      <c r="P28" s="42"/>
      <c r="Q28" s="42">
        <v>490710536726</v>
      </c>
      <c r="R28" s="42"/>
      <c r="S28" s="42"/>
      <c r="T28" s="17"/>
      <c r="U28" s="17"/>
      <c r="V28" s="17"/>
      <c r="W28" s="17"/>
      <c r="X28" s="17"/>
    </row>
    <row r="29" spans="1:24">
      <c r="A29" s="15">
        <f t="shared" si="1"/>
        <v>2016</v>
      </c>
      <c r="B29" s="16" t="str">
        <f t="shared" si="2"/>
        <v>02</v>
      </c>
      <c r="C29" s="42">
        <v>8477654811</v>
      </c>
      <c r="D29" s="42"/>
      <c r="E29" s="42"/>
      <c r="F29" s="42"/>
      <c r="G29" s="42"/>
      <c r="H29" s="42"/>
      <c r="I29" s="17"/>
      <c r="J29" s="17"/>
      <c r="K29" s="17"/>
      <c r="L29" s="17"/>
      <c r="M29" s="42">
        <v>3424401260</v>
      </c>
      <c r="N29" s="42"/>
      <c r="O29" s="42"/>
      <c r="P29" s="42"/>
      <c r="Q29" s="42">
        <v>493332893075</v>
      </c>
      <c r="R29" s="42"/>
      <c r="S29" s="42"/>
      <c r="T29" s="17"/>
      <c r="U29" s="17"/>
      <c r="V29" s="17"/>
      <c r="W29" s="17"/>
      <c r="X29" s="17"/>
    </row>
    <row r="30" spans="1:24">
      <c r="A30" s="15">
        <f t="shared" si="1"/>
        <v>2016</v>
      </c>
      <c r="B30" s="16" t="str">
        <f t="shared" si="2"/>
        <v>03</v>
      </c>
      <c r="C30" s="42">
        <v>9882344411</v>
      </c>
      <c r="D30" s="42"/>
      <c r="E30" s="42"/>
      <c r="F30" s="42"/>
      <c r="G30" s="42"/>
      <c r="H30" s="42"/>
      <c r="I30" s="17"/>
      <c r="J30" s="17"/>
      <c r="K30" s="17"/>
      <c r="L30" s="17"/>
      <c r="M30" s="42">
        <v>2583413938</v>
      </c>
      <c r="N30" s="42"/>
      <c r="O30" s="42"/>
      <c r="P30" s="42"/>
      <c r="Q30" s="42">
        <v>495293214917</v>
      </c>
      <c r="R30" s="42"/>
      <c r="S30" s="42"/>
      <c r="T30" s="17"/>
      <c r="U30" s="17"/>
      <c r="V30" s="17"/>
      <c r="W30" s="17"/>
      <c r="X30" s="17"/>
    </row>
    <row r="31" spans="1:24">
      <c r="A31" s="15">
        <f t="shared" si="1"/>
        <v>2016</v>
      </c>
      <c r="B31" s="16" t="str">
        <f t="shared" si="2"/>
        <v>04</v>
      </c>
      <c r="C31" s="42">
        <v>8979461084</v>
      </c>
      <c r="D31" s="42"/>
      <c r="E31" s="42"/>
      <c r="F31" s="42"/>
      <c r="G31" s="42"/>
      <c r="H31" s="42"/>
      <c r="I31" s="17"/>
      <c r="J31" s="17"/>
      <c r="K31" s="17"/>
      <c r="L31" s="17"/>
      <c r="M31" s="42">
        <v>3735078931</v>
      </c>
      <c r="N31" s="42"/>
      <c r="O31" s="42"/>
      <c r="P31" s="42"/>
      <c r="Q31" s="42">
        <v>494802704645</v>
      </c>
      <c r="R31" s="42"/>
      <c r="S31" s="42"/>
      <c r="T31" s="17"/>
      <c r="U31" s="17"/>
      <c r="V31" s="17"/>
      <c r="W31" s="17"/>
      <c r="X31" s="17"/>
    </row>
    <row r="32" spans="1:24">
      <c r="A32" s="15">
        <f t="shared" si="1"/>
        <v>2016</v>
      </c>
      <c r="B32" s="16" t="str">
        <f t="shared" si="2"/>
        <v>05</v>
      </c>
      <c r="C32" s="42">
        <v>8396950814</v>
      </c>
      <c r="D32" s="42"/>
      <c r="E32" s="42"/>
      <c r="F32" s="42"/>
      <c r="G32" s="42"/>
      <c r="H32" s="42"/>
      <c r="I32" s="17"/>
      <c r="J32" s="17"/>
      <c r="K32" s="17"/>
      <c r="L32" s="17"/>
      <c r="M32" s="42">
        <v>7701999091</v>
      </c>
      <c r="N32" s="42"/>
      <c r="O32" s="42"/>
      <c r="P32" s="42"/>
      <c r="Q32" s="42">
        <v>502767861022</v>
      </c>
      <c r="R32" s="42"/>
      <c r="S32" s="42"/>
      <c r="T32" s="17"/>
      <c r="U32" s="17"/>
      <c r="V32" s="17"/>
      <c r="W32" s="17"/>
      <c r="X32" s="17"/>
    </row>
    <row r="33" spans="1:24">
      <c r="A33" s="15">
        <f t="shared" si="1"/>
        <v>2016</v>
      </c>
      <c r="B33" s="16" t="str">
        <f t="shared" si="2"/>
        <v>06</v>
      </c>
      <c r="C33" s="42">
        <v>9968479182</v>
      </c>
      <c r="D33" s="42"/>
      <c r="E33" s="42"/>
      <c r="F33" s="42"/>
      <c r="G33" s="42"/>
      <c r="H33" s="42"/>
      <c r="I33" s="17"/>
      <c r="J33" s="17"/>
      <c r="K33" s="17"/>
      <c r="L33" s="17"/>
      <c r="M33" s="42">
        <v>7917927499</v>
      </c>
      <c r="N33" s="42"/>
      <c r="O33" s="42"/>
      <c r="P33" s="42"/>
      <c r="Q33" s="42">
        <v>500201637495</v>
      </c>
      <c r="R33" s="42"/>
      <c r="S33" s="42"/>
      <c r="T33" s="17"/>
      <c r="U33" s="17"/>
      <c r="V33" s="17"/>
      <c r="W33" s="17"/>
      <c r="X33" s="17"/>
    </row>
    <row r="34" spans="1:24">
      <c r="A34" s="15">
        <f t="shared" si="1"/>
        <v>2016</v>
      </c>
      <c r="B34" s="16" t="str">
        <f t="shared" si="2"/>
        <v>07</v>
      </c>
      <c r="C34" s="42">
        <v>8716302926</v>
      </c>
      <c r="D34" s="42"/>
      <c r="E34" s="42"/>
      <c r="F34" s="42"/>
      <c r="G34" s="42"/>
      <c r="H34" s="42"/>
      <c r="I34" s="17"/>
      <c r="J34" s="17"/>
      <c r="K34" s="17"/>
      <c r="L34" s="17"/>
      <c r="M34" s="42">
        <v>5453003051</v>
      </c>
      <c r="N34" s="42"/>
      <c r="O34" s="42"/>
      <c r="P34" s="42"/>
      <c r="Q34" s="42">
        <v>504557152286</v>
      </c>
      <c r="R34" s="42"/>
      <c r="S34" s="42"/>
      <c r="T34" s="17"/>
      <c r="U34" s="17"/>
      <c r="V34" s="17"/>
      <c r="W34" s="17"/>
      <c r="X34" s="17"/>
    </row>
    <row r="35" spans="1:24">
      <c r="A35" s="15">
        <f t="shared" si="1"/>
        <v>2016</v>
      </c>
      <c r="B35" s="16" t="str">
        <f t="shared" si="2"/>
        <v>08</v>
      </c>
      <c r="C35" s="42">
        <v>8884335336</v>
      </c>
      <c r="D35" s="42"/>
      <c r="E35" s="42"/>
      <c r="F35" s="42"/>
      <c r="G35" s="42"/>
      <c r="H35" s="42"/>
      <c r="I35" s="17"/>
      <c r="J35" s="17"/>
      <c r="K35" s="17"/>
      <c r="L35" s="17"/>
      <c r="M35" s="42">
        <v>10861563290</v>
      </c>
      <c r="N35" s="42"/>
      <c r="O35" s="42"/>
      <c r="P35" s="42"/>
      <c r="Q35" s="42">
        <v>508447418965</v>
      </c>
      <c r="R35" s="42"/>
      <c r="S35" s="42"/>
      <c r="T35" s="17"/>
      <c r="U35" s="17"/>
      <c r="V35" s="17"/>
      <c r="W35" s="17"/>
      <c r="X35" s="17"/>
    </row>
    <row r="36" spans="1:24">
      <c r="A36" s="15">
        <f t="shared" si="1"/>
        <v>2016</v>
      </c>
      <c r="B36" s="16" t="str">
        <f t="shared" si="2"/>
        <v>09</v>
      </c>
      <c r="C36" s="42">
        <v>10501338496</v>
      </c>
      <c r="D36" s="42"/>
      <c r="E36" s="42"/>
      <c r="F36" s="42"/>
      <c r="G36" s="42"/>
      <c r="H36" s="42"/>
      <c r="I36" s="17"/>
      <c r="J36" s="17"/>
      <c r="K36" s="17"/>
      <c r="L36" s="17"/>
      <c r="M36" s="42">
        <v>4596359048</v>
      </c>
      <c r="N36" s="42"/>
      <c r="O36" s="42"/>
      <c r="P36" s="42"/>
      <c r="Q36" s="42">
        <v>512637225780</v>
      </c>
      <c r="R36" s="42"/>
      <c r="S36" s="42"/>
      <c r="T36" s="17"/>
      <c r="U36" s="17"/>
      <c r="V36" s="17"/>
      <c r="W36" s="17"/>
      <c r="X36" s="17"/>
    </row>
    <row r="37" spans="1:24">
      <c r="A37" s="15">
        <f t="shared" si="1"/>
        <v>2016</v>
      </c>
      <c r="B37" s="16" t="str">
        <f t="shared" si="2"/>
        <v>10</v>
      </c>
      <c r="C37" s="42">
        <v>9878812777</v>
      </c>
      <c r="D37" s="42"/>
      <c r="E37" s="42"/>
      <c r="F37" s="42"/>
      <c r="G37" s="42"/>
      <c r="H37" s="42"/>
      <c r="I37" s="17"/>
      <c r="J37" s="17"/>
      <c r="K37" s="17"/>
      <c r="L37" s="17"/>
      <c r="M37" s="42">
        <v>8335197119</v>
      </c>
      <c r="N37" s="42"/>
      <c r="O37" s="42"/>
      <c r="P37" s="42"/>
      <c r="Q37" s="42">
        <v>519842658905</v>
      </c>
      <c r="R37" s="42"/>
      <c r="S37" s="42"/>
      <c r="T37" s="17"/>
      <c r="U37" s="17"/>
      <c r="V37" s="17"/>
      <c r="W37" s="17"/>
      <c r="X37" s="17"/>
    </row>
    <row r="38" spans="1:24">
      <c r="A38" s="15">
        <f t="shared" si="1"/>
        <v>2016</v>
      </c>
      <c r="B38" s="16" t="str">
        <f t="shared" si="2"/>
        <v>11</v>
      </c>
      <c r="C38" s="42">
        <v>11376732441</v>
      </c>
      <c r="D38" s="42"/>
      <c r="E38" s="42"/>
      <c r="F38" s="42"/>
      <c r="G38" s="42"/>
      <c r="H38" s="42"/>
      <c r="I38" s="17"/>
      <c r="J38" s="17"/>
      <c r="K38" s="17"/>
      <c r="L38" s="17"/>
      <c r="M38" s="42">
        <v>609457015</v>
      </c>
      <c r="N38" s="42"/>
      <c r="O38" s="42"/>
      <c r="P38" s="42"/>
      <c r="Q38" s="42">
        <v>518912733373</v>
      </c>
      <c r="R38" s="42"/>
      <c r="S38" s="42"/>
      <c r="T38" s="17"/>
      <c r="U38" s="17"/>
      <c r="V38" s="17"/>
      <c r="W38" s="17"/>
      <c r="X38" s="17"/>
    </row>
    <row r="39" spans="1:24">
      <c r="A39" s="15">
        <f t="shared" si="1"/>
        <v>2016</v>
      </c>
      <c r="B39" s="16" t="str">
        <f t="shared" si="2"/>
        <v>12</v>
      </c>
      <c r="C39" s="42">
        <v>9702996133</v>
      </c>
      <c r="D39" s="42"/>
      <c r="E39" s="42"/>
      <c r="F39" s="42"/>
      <c r="G39" s="42"/>
      <c r="H39" s="42"/>
      <c r="I39" s="17"/>
      <c r="J39" s="17"/>
      <c r="K39" s="17"/>
      <c r="L39" s="17"/>
      <c r="M39" s="42">
        <v>11594941184</v>
      </c>
      <c r="N39" s="42"/>
      <c r="O39" s="42"/>
      <c r="P39" s="42"/>
      <c r="Q39" s="42">
        <v>543524587552</v>
      </c>
      <c r="R39" s="42"/>
      <c r="S39" s="42"/>
      <c r="T39" s="17"/>
      <c r="U39" s="17"/>
      <c r="V39" s="17"/>
      <c r="W39" s="17"/>
      <c r="X39" s="17"/>
    </row>
    <row r="40" spans="1:24">
      <c r="A40" s="15">
        <f t="shared" si="1"/>
        <v>2017</v>
      </c>
      <c r="B40" s="16" t="str">
        <f t="shared" si="2"/>
        <v>01</v>
      </c>
      <c r="C40" s="42">
        <v>8723057578</v>
      </c>
      <c r="D40" s="42"/>
      <c r="E40" s="42"/>
      <c r="F40" s="42"/>
      <c r="G40" s="42"/>
      <c r="H40" s="42"/>
      <c r="I40" s="17"/>
      <c r="J40" s="17"/>
      <c r="K40" s="17"/>
      <c r="L40" s="17"/>
      <c r="M40" s="42">
        <v>4385632855</v>
      </c>
      <c r="N40" s="42"/>
      <c r="O40" s="42"/>
      <c r="P40" s="42"/>
      <c r="Q40" s="42">
        <v>529477260024</v>
      </c>
      <c r="R40" s="42"/>
      <c r="S40" s="42"/>
      <c r="T40" s="17"/>
      <c r="U40" s="17"/>
      <c r="V40" s="17"/>
      <c r="W40" s="17"/>
      <c r="X40" s="17"/>
    </row>
    <row r="41" spans="1:24">
      <c r="A41" s="15">
        <f t="shared" si="1"/>
        <v>2017</v>
      </c>
      <c r="B41" s="16" t="str">
        <f t="shared" si="2"/>
        <v>02</v>
      </c>
      <c r="C41" s="42">
        <v>9550247526</v>
      </c>
      <c r="D41" s="42"/>
      <c r="E41" s="42"/>
      <c r="F41" s="42"/>
      <c r="G41" s="42"/>
      <c r="H41" s="42"/>
      <c r="I41" s="17"/>
      <c r="J41" s="17"/>
      <c r="K41" s="17"/>
      <c r="L41" s="17"/>
      <c r="M41" s="42">
        <v>1506814261</v>
      </c>
      <c r="N41" s="42"/>
      <c r="O41" s="42"/>
      <c r="P41" s="42"/>
      <c r="Q41" s="42">
        <v>526859164442</v>
      </c>
      <c r="R41" s="42"/>
      <c r="S41" s="42"/>
      <c r="T41" s="17"/>
      <c r="U41" s="17"/>
      <c r="V41" s="17"/>
      <c r="W41" s="17"/>
      <c r="X41" s="17"/>
    </row>
    <row r="42" spans="1:24">
      <c r="A42" s="15">
        <f t="shared" si="1"/>
        <v>2017</v>
      </c>
      <c r="B42" s="16" t="str">
        <f t="shared" si="2"/>
        <v>03</v>
      </c>
      <c r="C42" s="42">
        <v>8403959291</v>
      </c>
      <c r="D42" s="42"/>
      <c r="E42" s="42"/>
      <c r="F42" s="42"/>
      <c r="G42" s="42"/>
      <c r="H42" s="42"/>
      <c r="I42" s="17"/>
      <c r="J42" s="17"/>
      <c r="K42" s="17"/>
      <c r="L42" s="17"/>
      <c r="M42" s="42">
        <v>6728195504</v>
      </c>
      <c r="N42" s="42"/>
      <c r="O42" s="42"/>
      <c r="P42" s="42"/>
      <c r="Q42" s="42">
        <v>527373253681</v>
      </c>
      <c r="R42" s="42"/>
      <c r="S42" s="42"/>
      <c r="T42" s="17"/>
      <c r="U42" s="17"/>
      <c r="V42" s="17"/>
      <c r="W42" s="17"/>
      <c r="X42" s="17"/>
    </row>
    <row r="43" spans="1:24">
      <c r="A43" s="15">
        <f t="shared" si="1"/>
        <v>2017</v>
      </c>
      <c r="B43" s="16" t="str">
        <f t="shared" si="2"/>
        <v>04</v>
      </c>
      <c r="C43" s="42">
        <v>9885514804</v>
      </c>
      <c r="D43" s="42"/>
      <c r="E43" s="42"/>
      <c r="F43" s="42"/>
      <c r="G43" s="42"/>
      <c r="H43" s="42"/>
      <c r="I43" s="17"/>
      <c r="J43" s="17"/>
      <c r="K43" s="17"/>
      <c r="L43" s="17"/>
      <c r="M43" s="42">
        <v>4361409663</v>
      </c>
      <c r="N43" s="42"/>
      <c r="O43" s="42"/>
      <c r="P43" s="42"/>
      <c r="Q43" s="42">
        <v>541754006554</v>
      </c>
      <c r="R43" s="42"/>
      <c r="S43" s="42"/>
      <c r="T43" s="17"/>
      <c r="U43" s="17"/>
      <c r="V43" s="17"/>
      <c r="W43" s="17"/>
      <c r="X43" s="17"/>
    </row>
    <row r="44" spans="1:24">
      <c r="A44" s="15">
        <f t="shared" si="1"/>
        <v>2017</v>
      </c>
      <c r="B44" s="16" t="str">
        <f t="shared" si="2"/>
        <v>05</v>
      </c>
      <c r="C44" s="42">
        <v>11220161141</v>
      </c>
      <c r="D44" s="42"/>
      <c r="E44" s="42"/>
      <c r="F44" s="42"/>
      <c r="G44" s="42"/>
      <c r="H44" s="42"/>
      <c r="I44" s="17"/>
      <c r="J44" s="17"/>
      <c r="K44" s="17"/>
      <c r="L44" s="17"/>
      <c r="M44" s="42">
        <v>2225354758</v>
      </c>
      <c r="N44" s="42"/>
      <c r="O44" s="42"/>
      <c r="P44" s="42"/>
      <c r="Q44" s="42">
        <v>547625490554</v>
      </c>
      <c r="R44" s="42"/>
      <c r="S44" s="42"/>
      <c r="T44" s="17"/>
      <c r="U44" s="17"/>
      <c r="V44" s="17"/>
      <c r="W44" s="17"/>
      <c r="X44" s="17"/>
    </row>
    <row r="45" spans="1:24">
      <c r="A45" s="15">
        <f t="shared" si="1"/>
        <v>2017</v>
      </c>
      <c r="B45" s="16" t="str">
        <f t="shared" si="2"/>
        <v>06</v>
      </c>
      <c r="C45" s="42">
        <v>12205406050</v>
      </c>
      <c r="D45" s="42"/>
      <c r="E45" s="42"/>
      <c r="F45" s="42"/>
      <c r="G45" s="42"/>
      <c r="H45" s="42"/>
      <c r="I45" s="17"/>
      <c r="J45" s="17"/>
      <c r="K45" s="17"/>
      <c r="L45" s="17"/>
      <c r="M45" s="42">
        <v>3165725714</v>
      </c>
      <c r="N45" s="42"/>
      <c r="O45" s="42"/>
      <c r="P45" s="42"/>
      <c r="Q45" s="42">
        <v>547410296385</v>
      </c>
      <c r="R45" s="42"/>
      <c r="S45" s="42"/>
      <c r="T45" s="17"/>
      <c r="U45" s="17"/>
      <c r="V45" s="17"/>
      <c r="W45" s="17"/>
      <c r="X45" s="17"/>
    </row>
    <row r="46" spans="1:24">
      <c r="A46" s="15">
        <f t="shared" si="1"/>
        <v>2017</v>
      </c>
      <c r="B46" s="16" t="str">
        <f t="shared" si="2"/>
        <v>07</v>
      </c>
      <c r="C46" s="42">
        <v>10836649891</v>
      </c>
      <c r="D46" s="42"/>
      <c r="E46" s="42"/>
      <c r="F46" s="42"/>
      <c r="G46" s="42"/>
      <c r="H46" s="42"/>
      <c r="I46" s="17"/>
      <c r="J46" s="17"/>
      <c r="K46" s="17"/>
      <c r="L46" s="17"/>
      <c r="M46" s="42">
        <v>854804039</v>
      </c>
      <c r="N46" s="42"/>
      <c r="O46" s="42"/>
      <c r="P46" s="42"/>
      <c r="Q46" s="42">
        <v>548848635443</v>
      </c>
      <c r="R46" s="42"/>
      <c r="S46" s="42"/>
      <c r="T46" s="17"/>
      <c r="U46" s="17"/>
      <c r="V46" s="17"/>
      <c r="W46" s="17"/>
      <c r="X46" s="17"/>
    </row>
    <row r="47" spans="1:24">
      <c r="A47" s="15">
        <f t="shared" si="1"/>
        <v>2017</v>
      </c>
      <c r="B47" s="16" t="str">
        <f t="shared" si="2"/>
        <v>08</v>
      </c>
      <c r="C47" s="42">
        <v>11347043415</v>
      </c>
      <c r="D47" s="42"/>
      <c r="E47" s="42"/>
      <c r="F47" s="42"/>
      <c r="G47" s="42"/>
      <c r="H47" s="42"/>
      <c r="I47" s="17"/>
      <c r="J47" s="17"/>
      <c r="K47" s="17"/>
      <c r="L47" s="17"/>
      <c r="M47" s="42">
        <v>2640546546</v>
      </c>
      <c r="N47" s="42"/>
      <c r="O47" s="42"/>
      <c r="P47" s="42"/>
      <c r="Q47" s="42">
        <v>550501093467</v>
      </c>
      <c r="R47" s="42"/>
      <c r="S47" s="42"/>
      <c r="T47" s="17"/>
      <c r="U47" s="17"/>
      <c r="V47" s="17"/>
      <c r="W47" s="17"/>
      <c r="X47" s="17"/>
    </row>
    <row r="48" spans="1:24">
      <c r="A48" s="15">
        <f t="shared" si="1"/>
        <v>2017</v>
      </c>
      <c r="B48" s="16" t="str">
        <f t="shared" si="2"/>
        <v>09</v>
      </c>
      <c r="C48" s="42">
        <v>10857015699</v>
      </c>
      <c r="D48" s="42"/>
      <c r="E48" s="42"/>
      <c r="F48" s="42"/>
      <c r="G48" s="42"/>
      <c r="H48" s="42"/>
      <c r="I48" s="17"/>
      <c r="J48" s="17"/>
      <c r="K48" s="17"/>
      <c r="L48" s="17"/>
      <c r="M48" s="42">
        <v>7566938793</v>
      </c>
      <c r="N48" s="42"/>
      <c r="O48" s="42"/>
      <c r="P48" s="42"/>
      <c r="Q48" s="42">
        <v>557291456192</v>
      </c>
      <c r="R48" s="42"/>
      <c r="S48" s="42"/>
      <c r="T48" s="17"/>
      <c r="U48" s="17"/>
      <c r="V48" s="17"/>
      <c r="W48" s="17"/>
      <c r="X48" s="17"/>
    </row>
    <row r="49" spans="1:24">
      <c r="A49" s="15">
        <f t="shared" si="1"/>
        <v>2017</v>
      </c>
      <c r="B49" s="16" t="str">
        <f t="shared" si="2"/>
        <v>10</v>
      </c>
      <c r="C49" s="42">
        <v>11902657994</v>
      </c>
      <c r="D49" s="42"/>
      <c r="E49" s="42"/>
      <c r="F49" s="42"/>
      <c r="G49" s="42"/>
      <c r="H49" s="42"/>
      <c r="I49" s="17"/>
      <c r="J49" s="17"/>
      <c r="K49" s="17"/>
      <c r="L49" s="17"/>
      <c r="M49" s="42">
        <v>1381792828</v>
      </c>
      <c r="N49" s="42"/>
      <c r="O49" s="42"/>
      <c r="P49" s="42"/>
      <c r="Q49" s="42">
        <v>560220483010</v>
      </c>
      <c r="R49" s="42"/>
      <c r="S49" s="42"/>
      <c r="T49" s="17"/>
      <c r="U49" s="17"/>
      <c r="V49" s="17"/>
      <c r="W49" s="17"/>
      <c r="X49" s="17"/>
    </row>
    <row r="50" spans="1:24">
      <c r="A50" s="15">
        <f t="shared" si="1"/>
        <v>2017</v>
      </c>
      <c r="B50" s="16" t="str">
        <f t="shared" si="2"/>
        <v>11</v>
      </c>
      <c r="C50" s="42">
        <v>12894672142</v>
      </c>
      <c r="D50" s="42"/>
      <c r="E50" s="42"/>
      <c r="F50" s="42"/>
      <c r="G50" s="42"/>
      <c r="H50" s="42"/>
      <c r="I50" s="17"/>
      <c r="J50" s="17"/>
      <c r="K50" s="17"/>
      <c r="L50" s="17"/>
      <c r="M50" s="42">
        <v>1388707323</v>
      </c>
      <c r="N50" s="42"/>
      <c r="O50" s="42"/>
      <c r="P50" s="42"/>
      <c r="Q50" s="42">
        <v>556690974281</v>
      </c>
      <c r="R50" s="42"/>
      <c r="S50" s="42"/>
      <c r="T50" s="17"/>
      <c r="U50" s="17"/>
      <c r="V50" s="17"/>
      <c r="W50" s="17"/>
      <c r="X50" s="17"/>
    </row>
    <row r="51" spans="1:24">
      <c r="A51" s="15">
        <f t="shared" si="1"/>
        <v>2017</v>
      </c>
      <c r="B51" s="16" t="str">
        <f t="shared" si="2"/>
        <v>12</v>
      </c>
      <c r="C51" s="42">
        <v>11013451756</v>
      </c>
      <c r="D51" s="42"/>
      <c r="E51" s="42"/>
      <c r="F51" s="42"/>
      <c r="G51" s="42"/>
      <c r="H51" s="42"/>
      <c r="I51" s="17"/>
      <c r="J51" s="17"/>
      <c r="K51" s="17"/>
      <c r="L51" s="17"/>
      <c r="M51" s="42">
        <v>5348799072</v>
      </c>
      <c r="N51" s="42"/>
      <c r="O51" s="42"/>
      <c r="P51" s="42"/>
      <c r="Q51" s="42">
        <v>574856676532</v>
      </c>
      <c r="R51" s="42"/>
      <c r="S51" s="42"/>
      <c r="T51" s="17"/>
      <c r="U51" s="17"/>
      <c r="V51" s="17"/>
      <c r="W51" s="17"/>
      <c r="X51" s="17"/>
    </row>
    <row r="52" spans="1:24">
      <c r="A52" s="15">
        <f t="shared" si="1"/>
        <v>2018</v>
      </c>
      <c r="B52" s="16" t="str">
        <f t="shared" si="2"/>
        <v>01</v>
      </c>
      <c r="C52" s="42">
        <v>13917064564</v>
      </c>
      <c r="D52" s="42"/>
      <c r="E52" s="42"/>
      <c r="F52" s="42"/>
      <c r="G52" s="42"/>
      <c r="H52" s="42"/>
      <c r="I52" s="17"/>
      <c r="J52" s="17"/>
      <c r="K52" s="17"/>
      <c r="L52" s="17"/>
      <c r="M52" s="42">
        <v>9080599480</v>
      </c>
      <c r="N52" s="42"/>
      <c r="O52" s="42"/>
      <c r="P52" s="42"/>
      <c r="Q52" s="42">
        <v>643135933192</v>
      </c>
      <c r="R52" s="42"/>
      <c r="S52" s="42"/>
      <c r="T52" s="17"/>
      <c r="U52" s="17"/>
      <c r="V52" s="17"/>
      <c r="W52" s="17"/>
      <c r="X52" s="17"/>
    </row>
    <row r="53" spans="1:24">
      <c r="A53" s="15">
        <f t="shared" si="1"/>
        <v>2018</v>
      </c>
      <c r="B53" s="16" t="str">
        <f t="shared" si="2"/>
        <v>02</v>
      </c>
      <c r="C53" s="42">
        <v>12042046292</v>
      </c>
      <c r="D53" s="42"/>
      <c r="E53" s="42"/>
      <c r="F53" s="42"/>
      <c r="G53" s="42"/>
      <c r="H53" s="42"/>
      <c r="I53" s="17"/>
      <c r="J53" s="17"/>
      <c r="K53" s="17"/>
      <c r="L53" s="17"/>
      <c r="M53" s="42">
        <v>8962502337</v>
      </c>
      <c r="N53" s="42"/>
      <c r="O53" s="42"/>
      <c r="P53" s="42"/>
      <c r="Q53" s="42">
        <v>594193484353</v>
      </c>
      <c r="R53" s="42"/>
      <c r="S53" s="42"/>
      <c r="T53" s="17"/>
      <c r="U53" s="17"/>
      <c r="V53" s="17"/>
      <c r="W53" s="17"/>
      <c r="X53" s="17"/>
    </row>
    <row r="54" spans="1:24">
      <c r="A54" s="15">
        <f t="shared" si="1"/>
        <v>2018</v>
      </c>
      <c r="B54" s="16" t="str">
        <f t="shared" si="2"/>
        <v>03</v>
      </c>
      <c r="C54" s="42">
        <v>10655063224</v>
      </c>
      <c r="D54" s="42"/>
      <c r="E54" s="42"/>
      <c r="F54" s="42"/>
      <c r="G54" s="42"/>
      <c r="H54" s="42"/>
      <c r="I54" s="17"/>
      <c r="J54" s="17"/>
      <c r="K54" s="17"/>
      <c r="L54" s="17"/>
      <c r="M54" s="42">
        <v>6752383330</v>
      </c>
      <c r="N54" s="42"/>
      <c r="O54" s="42"/>
      <c r="P54" s="42"/>
      <c r="Q54" s="42">
        <v>597350683548</v>
      </c>
      <c r="R54" s="42"/>
      <c r="S54" s="42"/>
      <c r="T54" s="17"/>
      <c r="U54" s="17"/>
      <c r="V54" s="17"/>
      <c r="W54" s="17"/>
      <c r="X54" s="17"/>
    </row>
    <row r="55" spans="1:24">
      <c r="A55" s="15">
        <f t="shared" si="1"/>
        <v>2018</v>
      </c>
      <c r="B55" s="16" t="str">
        <f t="shared" si="2"/>
        <v>04</v>
      </c>
      <c r="C55" s="42">
        <v>11455165082</v>
      </c>
      <c r="D55" s="42"/>
      <c r="E55" s="42"/>
      <c r="F55" s="42"/>
      <c r="G55" s="42"/>
      <c r="H55" s="42"/>
      <c r="I55" s="17"/>
      <c r="J55" s="17"/>
      <c r="K55" s="17"/>
      <c r="L55" s="17"/>
      <c r="M55" s="42">
        <v>-12786035385</v>
      </c>
      <c r="N55" s="42"/>
      <c r="O55" s="42"/>
      <c r="P55" s="42"/>
      <c r="Q55" s="42">
        <v>603055464654</v>
      </c>
      <c r="R55" s="42"/>
      <c r="S55" s="42"/>
      <c r="T55" s="17"/>
      <c r="U55" s="17"/>
      <c r="V55" s="17"/>
      <c r="W55" s="17"/>
      <c r="X55" s="17"/>
    </row>
    <row r="56" spans="1:24">
      <c r="A56" s="15">
        <f t="shared" si="1"/>
        <v>2018</v>
      </c>
      <c r="B56" s="16" t="str">
        <f t="shared" si="2"/>
        <v>05</v>
      </c>
      <c r="C56" s="42">
        <v>11134228288</v>
      </c>
      <c r="D56" s="42"/>
      <c r="E56" s="42"/>
      <c r="F56" s="42"/>
      <c r="G56" s="42"/>
      <c r="H56" s="42"/>
      <c r="I56" s="17"/>
      <c r="J56" s="17"/>
      <c r="K56" s="17"/>
      <c r="L56" s="17"/>
      <c r="M56" s="42">
        <v>-1339209162</v>
      </c>
      <c r="N56" s="42"/>
      <c r="O56" s="42"/>
      <c r="P56" s="42"/>
      <c r="Q56" s="42">
        <v>594312122641</v>
      </c>
      <c r="R56" s="42"/>
      <c r="S56" s="42"/>
      <c r="T56" s="17"/>
      <c r="U56" s="17"/>
      <c r="V56" s="17"/>
      <c r="W56" s="17"/>
      <c r="X56" s="17"/>
    </row>
    <row r="57" spans="1:24">
      <c r="A57" s="15">
        <f t="shared" si="1"/>
        <v>2018</v>
      </c>
      <c r="B57" s="16" t="str">
        <f t="shared" si="2"/>
        <v>06</v>
      </c>
      <c r="C57" s="42">
        <v>14344319015</v>
      </c>
      <c r="D57" s="42"/>
      <c r="E57" s="42"/>
      <c r="F57" s="42"/>
      <c r="G57" s="42"/>
      <c r="H57" s="42"/>
      <c r="I57" s="17"/>
      <c r="J57" s="17"/>
      <c r="K57" s="17"/>
      <c r="L57" s="17"/>
      <c r="M57" s="42">
        <v>5673797332</v>
      </c>
      <c r="N57" s="42"/>
      <c r="O57" s="42"/>
      <c r="P57" s="42"/>
      <c r="Q57" s="42">
        <v>599206650044</v>
      </c>
      <c r="R57" s="42"/>
      <c r="S57" s="42"/>
      <c r="T57" s="17"/>
      <c r="U57" s="17"/>
      <c r="V57" s="17"/>
      <c r="W57" s="17"/>
      <c r="X57" s="17"/>
    </row>
    <row r="58" spans="1:24">
      <c r="A58" s="15">
        <f t="shared" si="1"/>
        <v>2018</v>
      </c>
      <c r="B58" s="16" t="str">
        <f t="shared" si="2"/>
        <v>07</v>
      </c>
      <c r="C58" s="42">
        <v>10629007464</v>
      </c>
      <c r="D58" s="42"/>
      <c r="E58" s="42"/>
      <c r="F58" s="42"/>
      <c r="G58" s="42"/>
      <c r="H58" s="42"/>
      <c r="I58" s="17"/>
      <c r="J58" s="17"/>
      <c r="K58" s="17"/>
      <c r="L58" s="17"/>
      <c r="M58" s="42">
        <v>5940021738</v>
      </c>
      <c r="N58" s="42"/>
      <c r="O58" s="42"/>
      <c r="P58" s="42"/>
      <c r="Q58" s="42">
        <v>601962634036</v>
      </c>
      <c r="R58" s="42"/>
      <c r="S58" s="42"/>
      <c r="T58" s="17"/>
      <c r="U58" s="17"/>
      <c r="V58" s="17"/>
      <c r="W58" s="17"/>
      <c r="X58" s="17"/>
    </row>
    <row r="59" spans="1:24">
      <c r="A59" s="15">
        <f t="shared" si="1"/>
        <v>2018</v>
      </c>
      <c r="B59" s="16" t="str">
        <f t="shared" si="2"/>
        <v>08</v>
      </c>
      <c r="C59" s="42">
        <v>12284951008</v>
      </c>
      <c r="D59" s="42"/>
      <c r="E59" s="42"/>
      <c r="F59" s="42"/>
      <c r="G59" s="42"/>
      <c r="H59" s="42"/>
      <c r="I59" s="17"/>
      <c r="J59" s="17"/>
      <c r="K59" s="17"/>
      <c r="L59" s="17"/>
      <c r="M59" s="42">
        <v>-2932589137</v>
      </c>
      <c r="N59" s="42"/>
      <c r="O59" s="42"/>
      <c r="P59" s="42"/>
      <c r="Q59" s="42">
        <v>628713299122</v>
      </c>
      <c r="R59" s="42"/>
      <c r="S59" s="42"/>
      <c r="T59" s="17"/>
      <c r="U59" s="17"/>
      <c r="V59" s="17"/>
      <c r="W59" s="17"/>
      <c r="X59" s="17"/>
    </row>
    <row r="60" spans="1:24">
      <c r="A60" s="15">
        <f t="shared" si="1"/>
        <v>2018</v>
      </c>
      <c r="B60" s="16" t="str">
        <f t="shared" si="2"/>
        <v>09</v>
      </c>
      <c r="C60" s="42">
        <v>11540949155</v>
      </c>
      <c r="D60" s="42"/>
      <c r="E60" s="42"/>
      <c r="F60" s="42"/>
      <c r="G60" s="42"/>
      <c r="H60" s="42"/>
      <c r="I60" s="17"/>
      <c r="J60" s="17"/>
      <c r="K60" s="17"/>
      <c r="L60" s="17"/>
      <c r="M60" s="42">
        <v>-176694809</v>
      </c>
      <c r="N60" s="42"/>
      <c r="O60" s="42"/>
      <c r="P60" s="42"/>
      <c r="Q60" s="42">
        <v>637307882082</v>
      </c>
      <c r="R60" s="42"/>
      <c r="S60" s="42"/>
      <c r="T60" s="17"/>
      <c r="U60" s="17"/>
      <c r="V60" s="17"/>
      <c r="W60" s="17"/>
      <c r="X60" s="17"/>
    </row>
    <row r="61" spans="1:24">
      <c r="A61" s="15">
        <f t="shared" si="1"/>
        <v>2018</v>
      </c>
      <c r="B61" s="16" t="str">
        <f t="shared" si="2"/>
        <v>10</v>
      </c>
      <c r="C61" s="42">
        <v>12983316862</v>
      </c>
      <c r="D61" s="42"/>
      <c r="E61" s="42"/>
      <c r="F61" s="42"/>
      <c r="G61" s="42"/>
      <c r="H61" s="42"/>
      <c r="I61" s="17"/>
      <c r="J61" s="17"/>
      <c r="K61" s="17"/>
      <c r="L61" s="17"/>
      <c r="M61" s="42">
        <v>12016165543</v>
      </c>
      <c r="N61" s="42"/>
      <c r="O61" s="42"/>
      <c r="P61" s="42"/>
      <c r="Q61" s="42">
        <v>616959690532</v>
      </c>
      <c r="R61" s="42"/>
      <c r="S61" s="42"/>
      <c r="T61" s="17"/>
      <c r="U61" s="17"/>
      <c r="V61" s="17"/>
      <c r="W61" s="17"/>
      <c r="X61" s="17"/>
    </row>
    <row r="62" spans="1:24">
      <c r="A62" s="15">
        <f t="shared" si="1"/>
        <v>2018</v>
      </c>
      <c r="B62" s="16" t="str">
        <f t="shared" si="2"/>
        <v>11</v>
      </c>
      <c r="C62" s="42">
        <v>14995515754</v>
      </c>
      <c r="D62" s="42"/>
      <c r="E62" s="42"/>
      <c r="F62" s="42"/>
      <c r="G62" s="42"/>
      <c r="H62" s="42"/>
      <c r="I62" s="17"/>
      <c r="J62" s="17"/>
      <c r="K62" s="17"/>
      <c r="L62" s="17"/>
      <c r="M62" s="42">
        <v>4216714637</v>
      </c>
      <c r="N62" s="42"/>
      <c r="O62" s="42"/>
      <c r="P62" s="42"/>
      <c r="Q62" s="42">
        <v>613014414881</v>
      </c>
      <c r="R62" s="42"/>
      <c r="S62" s="42"/>
      <c r="T62" s="17"/>
      <c r="U62" s="17"/>
      <c r="V62" s="17"/>
      <c r="W62" s="17"/>
      <c r="X62" s="17"/>
    </row>
    <row r="63" spans="1:24">
      <c r="A63" s="15">
        <f t="shared" si="1"/>
        <v>2018</v>
      </c>
      <c r="B63" s="16" t="str">
        <f t="shared" si="2"/>
        <v>12</v>
      </c>
      <c r="C63" s="42">
        <v>12564378885</v>
      </c>
      <c r="D63" s="42"/>
      <c r="E63" s="42"/>
      <c r="F63" s="42"/>
      <c r="G63" s="42"/>
      <c r="H63" s="42"/>
      <c r="I63" s="17"/>
      <c r="J63" s="17"/>
      <c r="K63" s="17"/>
      <c r="L63" s="17"/>
      <c r="M63" s="42">
        <v>14263189711</v>
      </c>
      <c r="N63" s="42"/>
      <c r="O63" s="42"/>
      <c r="P63" s="42"/>
      <c r="Q63" s="42">
        <v>622949317151</v>
      </c>
      <c r="R63" s="42"/>
      <c r="S63" s="42"/>
      <c r="T63" s="17"/>
      <c r="U63" s="17"/>
      <c r="V63" s="17"/>
      <c r="W63" s="17"/>
      <c r="X63" s="17"/>
    </row>
    <row r="64" spans="1:24">
      <c r="A64" s="15">
        <f t="shared" si="1"/>
        <v>2019</v>
      </c>
      <c r="B64" s="16" t="str">
        <f t="shared" si="2"/>
        <v>01</v>
      </c>
      <c r="C64" s="42">
        <v>11783134146</v>
      </c>
      <c r="D64" s="42"/>
      <c r="E64" s="42"/>
      <c r="F64" s="42"/>
      <c r="G64" s="42"/>
      <c r="H64" s="42"/>
      <c r="I64" s="17"/>
      <c r="J64" s="17"/>
      <c r="K64" s="17"/>
      <c r="L64" s="17"/>
      <c r="M64" s="42">
        <v>5538731377</v>
      </c>
      <c r="N64" s="42"/>
      <c r="O64" s="42"/>
      <c r="P64" s="42"/>
      <c r="Q64" s="42">
        <v>640205825747</v>
      </c>
      <c r="R64" s="42"/>
      <c r="S64" s="42"/>
      <c r="T64" s="17"/>
      <c r="U64" s="17"/>
      <c r="V64" s="17"/>
      <c r="W64" s="17"/>
      <c r="X64" s="17"/>
    </row>
    <row r="65" spans="1:24">
      <c r="A65" s="15">
        <f t="shared" si="1"/>
        <v>2019</v>
      </c>
      <c r="B65" s="16" t="str">
        <f t="shared" si="2"/>
        <v>02</v>
      </c>
      <c r="C65" s="42">
        <v>10589574797</v>
      </c>
      <c r="D65" s="42"/>
      <c r="E65" s="42"/>
      <c r="F65" s="42"/>
      <c r="G65" s="42"/>
      <c r="H65" s="42"/>
      <c r="I65" s="17"/>
      <c r="J65" s="17"/>
      <c r="K65" s="17"/>
      <c r="L65" s="17"/>
      <c r="M65" s="42">
        <v>8073244138</v>
      </c>
      <c r="N65" s="42"/>
      <c r="O65" s="42"/>
      <c r="P65" s="42"/>
      <c r="Q65" s="42">
        <v>653810009155</v>
      </c>
      <c r="R65" s="42"/>
      <c r="S65" s="42"/>
      <c r="T65" s="17"/>
      <c r="U65" s="17"/>
      <c r="V65" s="17"/>
      <c r="W65" s="17"/>
      <c r="X65" s="17"/>
    </row>
    <row r="66" spans="1:24">
      <c r="A66" s="15">
        <f t="shared" si="1"/>
        <v>2019</v>
      </c>
      <c r="B66" s="16" t="str">
        <f t="shared" si="2"/>
        <v>03</v>
      </c>
      <c r="C66" s="42">
        <v>10820003952</v>
      </c>
      <c r="D66" s="42"/>
      <c r="E66" s="42"/>
      <c r="F66" s="42"/>
      <c r="G66" s="42"/>
      <c r="H66" s="42"/>
      <c r="I66" s="17"/>
      <c r="J66" s="17"/>
      <c r="K66" s="17"/>
      <c r="L66" s="17"/>
      <c r="M66" s="42">
        <v>2304920513</v>
      </c>
      <c r="N66" s="42"/>
      <c r="O66" s="42"/>
      <c r="P66" s="42"/>
      <c r="Q66" s="42">
        <v>632729473595</v>
      </c>
      <c r="R66" s="42"/>
      <c r="S66" s="42"/>
      <c r="T66" s="17"/>
      <c r="U66" s="17"/>
      <c r="V66" s="17"/>
      <c r="W66" s="17"/>
      <c r="X66" s="17"/>
    </row>
    <row r="67" spans="1:24">
      <c r="A67" s="15">
        <f t="shared" si="1"/>
        <v>2019</v>
      </c>
      <c r="B67" s="16" t="str">
        <f t="shared" si="2"/>
        <v>04</v>
      </c>
      <c r="C67" s="42">
        <v>11139250829</v>
      </c>
      <c r="D67" s="42"/>
      <c r="E67" s="42"/>
      <c r="F67" s="42"/>
      <c r="G67" s="42"/>
      <c r="H67" s="42"/>
      <c r="I67" s="17"/>
      <c r="J67" s="17"/>
      <c r="K67" s="17"/>
      <c r="L67" s="17"/>
      <c r="M67" s="42">
        <v>11695728366</v>
      </c>
      <c r="N67" s="42"/>
      <c r="O67" s="42"/>
      <c r="P67" s="42"/>
      <c r="Q67" s="42">
        <v>634620241286</v>
      </c>
      <c r="R67" s="42"/>
      <c r="S67" s="42"/>
      <c r="T67" s="17"/>
      <c r="U67" s="17"/>
      <c r="V67" s="17"/>
      <c r="W67" s="17"/>
      <c r="X67" s="17"/>
    </row>
    <row r="68" spans="1:24">
      <c r="A68" s="15">
        <f t="shared" si="1"/>
        <v>2019</v>
      </c>
      <c r="B68" s="16" t="str">
        <f t="shared" si="2"/>
        <v>05</v>
      </c>
      <c r="C68" s="42">
        <v>11226722054</v>
      </c>
      <c r="D68" s="42"/>
      <c r="E68" s="42"/>
      <c r="F68" s="42"/>
      <c r="G68" s="42"/>
      <c r="H68" s="42"/>
      <c r="I68" s="17"/>
      <c r="J68" s="17"/>
      <c r="K68" s="17"/>
      <c r="L68" s="17"/>
      <c r="M68" s="42">
        <v>5272903473</v>
      </c>
      <c r="N68" s="42"/>
      <c r="O68" s="42"/>
      <c r="P68" s="42"/>
      <c r="Q68" s="42">
        <v>637129723645</v>
      </c>
      <c r="R68" s="42"/>
      <c r="S68" s="42"/>
      <c r="T68" s="17"/>
      <c r="U68" s="17"/>
      <c r="V68" s="17"/>
      <c r="W68" s="17"/>
      <c r="X68" s="17"/>
    </row>
    <row r="69" spans="1:24">
      <c r="A69" s="15">
        <f t="shared" si="1"/>
        <v>2019</v>
      </c>
      <c r="B69" s="16" t="str">
        <f t="shared" si="2"/>
        <v>06</v>
      </c>
      <c r="C69" s="42">
        <v>12641379309</v>
      </c>
      <c r="D69" s="42"/>
      <c r="E69" s="42"/>
      <c r="F69" s="42"/>
      <c r="G69" s="42"/>
      <c r="H69" s="42"/>
      <c r="I69" s="17"/>
      <c r="J69" s="17"/>
      <c r="K69" s="17"/>
      <c r="L69" s="17"/>
      <c r="M69" s="42">
        <v>4679810554</v>
      </c>
      <c r="N69" s="42"/>
      <c r="O69" s="42"/>
      <c r="P69" s="42"/>
      <c r="Q69" s="42">
        <v>640752528813</v>
      </c>
      <c r="R69" s="42"/>
      <c r="S69" s="42"/>
      <c r="T69" s="17"/>
      <c r="U69" s="17"/>
      <c r="V69" s="17"/>
      <c r="W69" s="17"/>
      <c r="X69" s="17"/>
    </row>
    <row r="70" spans="1:24">
      <c r="A70" s="15">
        <f t="shared" si="1"/>
        <v>2019</v>
      </c>
      <c r="B70" s="16" t="str">
        <f t="shared" si="2"/>
        <v>07</v>
      </c>
      <c r="C70" s="42">
        <v>10568040062</v>
      </c>
      <c r="D70" s="42"/>
      <c r="E70" s="42"/>
      <c r="F70" s="42"/>
      <c r="G70" s="42"/>
      <c r="H70" s="42"/>
      <c r="I70" s="17"/>
      <c r="J70" s="17"/>
      <c r="K70" s="17"/>
      <c r="L70" s="17"/>
      <c r="M70" s="42">
        <v>10256397591</v>
      </c>
      <c r="N70" s="42"/>
      <c r="O70" s="42"/>
      <c r="P70" s="42"/>
      <c r="Q70" s="42">
        <v>646104429311</v>
      </c>
      <c r="R70" s="42"/>
      <c r="S70" s="42"/>
      <c r="T70" s="17"/>
      <c r="U70" s="17"/>
      <c r="V70" s="17"/>
      <c r="W70" s="17"/>
      <c r="X70" s="17"/>
    </row>
    <row r="71" spans="1:24">
      <c r="A71" s="15">
        <f t="shared" si="1"/>
        <v>2019</v>
      </c>
      <c r="B71" s="16" t="str">
        <f t="shared" si="2"/>
        <v>08</v>
      </c>
      <c r="C71" s="42">
        <v>12560667441</v>
      </c>
      <c r="D71" s="42"/>
      <c r="E71" s="42"/>
      <c r="F71" s="42"/>
      <c r="G71" s="42"/>
      <c r="H71" s="42"/>
      <c r="I71" s="17"/>
      <c r="J71" s="17"/>
      <c r="K71" s="17"/>
      <c r="L71" s="17"/>
      <c r="M71" s="42">
        <v>3596152906</v>
      </c>
      <c r="N71" s="42"/>
      <c r="O71" s="42"/>
      <c r="P71" s="42"/>
      <c r="Q71" s="42">
        <v>647383135343</v>
      </c>
      <c r="R71" s="42"/>
      <c r="S71" s="42"/>
      <c r="T71" s="17"/>
      <c r="U71" s="17"/>
      <c r="V71" s="17"/>
      <c r="W71" s="17"/>
      <c r="X71" s="17"/>
    </row>
    <row r="72" spans="1:24">
      <c r="A72" s="15">
        <f t="shared" si="1"/>
        <v>2019</v>
      </c>
      <c r="B72" s="16" t="str">
        <f t="shared" si="2"/>
        <v>09</v>
      </c>
      <c r="C72" s="42">
        <v>13360287065</v>
      </c>
      <c r="D72" s="42"/>
      <c r="E72" s="42"/>
      <c r="F72" s="42"/>
      <c r="G72" s="42"/>
      <c r="H72" s="42"/>
      <c r="I72" s="17"/>
      <c r="J72" s="17"/>
      <c r="K72" s="17"/>
      <c r="L72" s="17"/>
      <c r="M72" s="42">
        <v>2984373182</v>
      </c>
      <c r="N72" s="42"/>
      <c r="O72" s="42"/>
      <c r="P72" s="42"/>
      <c r="Q72" s="42">
        <v>650562917215</v>
      </c>
      <c r="R72" s="42"/>
      <c r="S72" s="42"/>
      <c r="T72" s="17"/>
      <c r="U72" s="17"/>
      <c r="V72" s="17"/>
      <c r="W72" s="17"/>
      <c r="X72" s="17"/>
    </row>
    <row r="73" spans="1:24">
      <c r="A73" s="15">
        <f t="shared" si="1"/>
        <v>2019</v>
      </c>
      <c r="B73" s="16" t="str">
        <f t="shared" si="2"/>
        <v>10</v>
      </c>
      <c r="C73" s="42">
        <v>11882912172</v>
      </c>
      <c r="D73" s="42"/>
      <c r="E73" s="42"/>
      <c r="F73" s="42"/>
      <c r="G73" s="42"/>
      <c r="H73" s="42"/>
      <c r="I73" s="17"/>
      <c r="J73" s="17"/>
      <c r="K73" s="17"/>
      <c r="L73" s="17"/>
      <c r="M73" s="42">
        <v>6956878779</v>
      </c>
      <c r="N73" s="42"/>
      <c r="O73" s="42"/>
      <c r="P73" s="42"/>
      <c r="Q73" s="42">
        <v>654899267865</v>
      </c>
      <c r="R73" s="42"/>
      <c r="S73" s="42"/>
      <c r="T73" s="17"/>
      <c r="U73" s="17"/>
      <c r="V73" s="17"/>
      <c r="W73" s="17"/>
      <c r="X73" s="17"/>
    </row>
    <row r="74" spans="1:24">
      <c r="A74" s="15">
        <f t="shared" si="1"/>
        <v>2019</v>
      </c>
      <c r="B74" s="16" t="str">
        <f t="shared" si="2"/>
        <v>11</v>
      </c>
      <c r="C74" s="42">
        <v>14003370398</v>
      </c>
      <c r="D74" s="42"/>
      <c r="E74" s="42"/>
      <c r="F74" s="42"/>
      <c r="G74" s="42"/>
      <c r="H74" s="42"/>
      <c r="I74" s="17"/>
      <c r="J74" s="17"/>
      <c r="K74" s="17"/>
      <c r="L74" s="17"/>
      <c r="M74" s="42">
        <v>2298435612</v>
      </c>
      <c r="N74" s="42"/>
      <c r="O74" s="42"/>
      <c r="P74" s="42"/>
      <c r="Q74" s="42">
        <v>651939883409</v>
      </c>
      <c r="R74" s="42"/>
      <c r="S74" s="42"/>
      <c r="T74" s="17"/>
      <c r="U74" s="17"/>
      <c r="V74" s="17"/>
      <c r="W74" s="17"/>
      <c r="X74" s="17"/>
    </row>
    <row r="75" spans="1:24">
      <c r="A75" s="15">
        <f t="shared" si="1"/>
        <v>2019</v>
      </c>
      <c r="B75" s="16" t="str">
        <f t="shared" si="2"/>
        <v>12</v>
      </c>
      <c r="C75" s="42">
        <v>12176996959</v>
      </c>
      <c r="D75" s="42"/>
      <c r="E75" s="42"/>
      <c r="F75" s="42"/>
      <c r="G75" s="42"/>
      <c r="H75" s="42"/>
      <c r="I75" s="17"/>
      <c r="J75" s="17"/>
      <c r="K75" s="17"/>
      <c r="L75" s="17"/>
      <c r="M75" s="42">
        <v>5354288165</v>
      </c>
      <c r="N75" s="42"/>
      <c r="O75" s="42"/>
      <c r="P75" s="42"/>
      <c r="Q75" s="42">
        <v>655682304306</v>
      </c>
      <c r="R75" s="42"/>
      <c r="S75" s="42"/>
      <c r="T75" s="17"/>
      <c r="U75" s="17"/>
      <c r="V75" s="17"/>
      <c r="W75" s="17"/>
      <c r="X75" s="17"/>
    </row>
    <row r="76" spans="1:24">
      <c r="A76" s="15">
        <f t="shared" si="1"/>
        <v>2020</v>
      </c>
      <c r="B76" s="16" t="str">
        <f t="shared" si="2"/>
        <v>01</v>
      </c>
      <c r="C76" s="42">
        <v>11032540597</v>
      </c>
      <c r="D76" s="42"/>
      <c r="E76" s="42"/>
      <c r="F76" s="42"/>
      <c r="G76" s="42"/>
      <c r="H76" s="42"/>
      <c r="I76" s="17"/>
      <c r="J76" s="17"/>
      <c r="K76" s="17"/>
      <c r="L76" s="17"/>
      <c r="M76" s="42">
        <v>10782507696</v>
      </c>
      <c r="N76" s="42"/>
      <c r="O76" s="42"/>
      <c r="P76" s="42"/>
      <c r="Q76" s="42">
        <v>684214006462</v>
      </c>
      <c r="R76" s="42"/>
      <c r="S76" s="42"/>
      <c r="T76" s="17"/>
      <c r="U76" s="17"/>
      <c r="V76" s="17"/>
      <c r="W76" s="17"/>
      <c r="X76" s="17"/>
    </row>
    <row r="77" spans="1:24">
      <c r="A77" s="15">
        <f t="shared" si="1"/>
        <v>2020</v>
      </c>
      <c r="B77" s="16" t="str">
        <f t="shared" si="2"/>
        <v>02</v>
      </c>
      <c r="C77" s="42">
        <v>11696047913</v>
      </c>
      <c r="D77" s="42"/>
      <c r="E77" s="42"/>
      <c r="F77" s="42"/>
      <c r="G77" s="42"/>
      <c r="H77" s="42"/>
      <c r="I77" s="17"/>
      <c r="J77" s="17"/>
      <c r="K77" s="17"/>
      <c r="L77" s="17"/>
      <c r="M77" s="42">
        <v>9649640622</v>
      </c>
      <c r="N77" s="42"/>
      <c r="O77" s="42"/>
      <c r="P77" s="42"/>
      <c r="Q77" s="42">
        <v>700639694301</v>
      </c>
      <c r="R77" s="42"/>
      <c r="S77" s="42"/>
      <c r="T77" s="17"/>
      <c r="U77" s="17"/>
      <c r="V77" s="17"/>
      <c r="W77" s="17"/>
      <c r="X77" s="17"/>
    </row>
    <row r="78" spans="1:24">
      <c r="A78" s="15">
        <f t="shared" si="1"/>
        <v>2020</v>
      </c>
      <c r="B78" s="16" t="str">
        <f t="shared" si="2"/>
        <v>03</v>
      </c>
      <c r="C78" s="42">
        <v>12138983948</v>
      </c>
      <c r="D78" s="42"/>
      <c r="E78" s="42"/>
      <c r="F78" s="42"/>
      <c r="G78" s="42"/>
      <c r="H78" s="42"/>
      <c r="I78" s="17"/>
      <c r="J78" s="17"/>
      <c r="K78" s="17"/>
      <c r="L78" s="17"/>
      <c r="M78" s="42">
        <v>-4068537524</v>
      </c>
      <c r="N78" s="42"/>
      <c r="O78" s="42"/>
      <c r="P78" s="42"/>
      <c r="Q78" s="42">
        <v>690687224466</v>
      </c>
      <c r="R78" s="42"/>
      <c r="S78" s="42"/>
      <c r="T78" s="17"/>
      <c r="U78" s="17"/>
      <c r="V78" s="17"/>
      <c r="W78" s="17"/>
      <c r="X78" s="17"/>
    </row>
    <row r="79" spans="1:24">
      <c r="A79" s="15">
        <f t="shared" si="1"/>
        <v>2020</v>
      </c>
      <c r="B79" s="16" t="str">
        <f t="shared" si="2"/>
        <v>04</v>
      </c>
      <c r="C79" s="42">
        <v>10597636276</v>
      </c>
      <c r="D79" s="42"/>
      <c r="E79" s="42"/>
      <c r="F79" s="42"/>
      <c r="G79" s="42"/>
      <c r="H79" s="42"/>
      <c r="I79" s="17"/>
      <c r="J79" s="17"/>
      <c r="K79" s="17"/>
      <c r="L79" s="17"/>
      <c r="M79" s="42">
        <v>2557136603</v>
      </c>
      <c r="N79" s="42"/>
      <c r="O79" s="42"/>
      <c r="P79" s="42"/>
      <c r="Q79" s="42">
        <v>674669114564</v>
      </c>
      <c r="R79" s="42"/>
      <c r="S79" s="42"/>
      <c r="T79" s="17"/>
      <c r="U79" s="17"/>
      <c r="V79" s="17"/>
      <c r="W79" s="17"/>
      <c r="X79" s="17"/>
    </row>
    <row r="80" spans="1:24">
      <c r="A80" s="15">
        <f t="shared" si="1"/>
        <v>2020</v>
      </c>
      <c r="B80" s="16" t="str">
        <f t="shared" si="2"/>
        <v>05</v>
      </c>
      <c r="C80" s="42">
        <v>7784118426</v>
      </c>
      <c r="D80" s="42"/>
      <c r="E80" s="42"/>
      <c r="F80" s="42"/>
      <c r="G80" s="42"/>
      <c r="H80" s="42"/>
      <c r="I80" s="17"/>
      <c r="J80" s="17"/>
      <c r="K80" s="17"/>
      <c r="L80" s="17"/>
      <c r="M80" s="42">
        <v>5641048136</v>
      </c>
      <c r="N80" s="42"/>
      <c r="O80" s="42"/>
      <c r="P80" s="42"/>
      <c r="Q80" s="42">
        <v>675355260703</v>
      </c>
      <c r="R80" s="42"/>
      <c r="S80" s="42"/>
      <c r="T80" s="17"/>
      <c r="U80" s="17"/>
      <c r="V80" s="17"/>
      <c r="W80" s="17"/>
      <c r="X80" s="17"/>
    </row>
    <row r="81" spans="1:24">
      <c r="A81" s="15">
        <f t="shared" ref="A81:A123" si="3">A69+1</f>
        <v>2020</v>
      </c>
      <c r="B81" s="16" t="str">
        <f t="shared" ref="B81:B123" si="4">B69</f>
        <v>06</v>
      </c>
      <c r="C81" s="42">
        <v>9786320227</v>
      </c>
      <c r="D81" s="42"/>
      <c r="E81" s="42"/>
      <c r="F81" s="42"/>
      <c r="G81" s="42"/>
      <c r="H81" s="42"/>
      <c r="I81" s="17"/>
      <c r="J81" s="17"/>
      <c r="K81" s="17"/>
      <c r="L81" s="17"/>
      <c r="M81" s="42">
        <v>12816628732</v>
      </c>
      <c r="N81" s="42"/>
      <c r="O81" s="42"/>
      <c r="P81" s="42"/>
      <c r="Q81" s="42">
        <v>689188894752</v>
      </c>
      <c r="R81" s="42"/>
      <c r="S81" s="42"/>
      <c r="T81" s="17"/>
      <c r="U81" s="17"/>
      <c r="V81" s="17"/>
      <c r="W81" s="17"/>
      <c r="X81" s="17"/>
    </row>
    <row r="82" spans="1:24">
      <c r="A82" s="15">
        <f t="shared" si="3"/>
        <v>2020</v>
      </c>
      <c r="B82" s="16" t="str">
        <f t="shared" si="4"/>
        <v>07</v>
      </c>
      <c r="C82" s="42">
        <v>12128180418</v>
      </c>
      <c r="D82" s="42"/>
      <c r="E82" s="42"/>
      <c r="F82" s="42"/>
      <c r="G82" s="42"/>
      <c r="H82" s="42"/>
      <c r="I82" s="17"/>
      <c r="J82" s="17"/>
      <c r="K82" s="17"/>
      <c r="L82" s="17"/>
      <c r="M82" s="42">
        <v>15123353038</v>
      </c>
      <c r="N82" s="42"/>
      <c r="O82" s="42"/>
      <c r="P82" s="42"/>
      <c r="Q82" s="42">
        <v>712677090614</v>
      </c>
      <c r="R82" s="42"/>
      <c r="S82" s="42"/>
      <c r="T82" s="17"/>
      <c r="U82" s="17"/>
      <c r="V82" s="17"/>
      <c r="W82" s="17"/>
      <c r="X82" s="17"/>
    </row>
    <row r="83" spans="1:24">
      <c r="A83" s="15">
        <f t="shared" si="3"/>
        <v>2020</v>
      </c>
      <c r="B83" s="16" t="str">
        <f t="shared" si="4"/>
        <v>08</v>
      </c>
      <c r="C83" s="42">
        <v>11286444713</v>
      </c>
      <c r="D83" s="42"/>
      <c r="E83" s="42"/>
      <c r="F83" s="42"/>
      <c r="G83" s="42"/>
      <c r="H83" s="42"/>
      <c r="I83" s="17"/>
      <c r="J83" s="17"/>
      <c r="K83" s="17"/>
      <c r="L83" s="17"/>
      <c r="M83" s="42">
        <v>21304937624</v>
      </c>
      <c r="N83" s="42"/>
      <c r="O83" s="42"/>
      <c r="P83" s="42"/>
      <c r="Q83" s="42">
        <v>707415660697</v>
      </c>
      <c r="R83" s="42"/>
      <c r="S83" s="42"/>
      <c r="T83" s="17"/>
      <c r="U83" s="17"/>
      <c r="V83" s="17"/>
      <c r="W83" s="17"/>
      <c r="X83" s="17"/>
    </row>
    <row r="84" spans="1:24">
      <c r="A84" s="15">
        <f t="shared" si="3"/>
        <v>2020</v>
      </c>
      <c r="B84" s="16" t="str">
        <f t="shared" si="4"/>
        <v>09</v>
      </c>
      <c r="C84" s="42">
        <v>9525586999</v>
      </c>
      <c r="D84" s="42"/>
      <c r="E84" s="42"/>
      <c r="F84" s="42"/>
      <c r="G84" s="42"/>
      <c r="H84" s="42"/>
      <c r="I84" s="17"/>
      <c r="J84" s="17"/>
      <c r="K84" s="17"/>
      <c r="L84" s="17"/>
      <c r="M84" s="42">
        <v>13885387581</v>
      </c>
      <c r="N84" s="42"/>
      <c r="O84" s="42"/>
      <c r="P84" s="42"/>
      <c r="Q84" s="42">
        <v>704322015532</v>
      </c>
      <c r="R84" s="42"/>
      <c r="S84" s="42"/>
      <c r="T84" s="17"/>
      <c r="U84" s="17"/>
      <c r="V84" s="17"/>
      <c r="W84" s="17"/>
      <c r="X84" s="17"/>
    </row>
    <row r="85" spans="1:24">
      <c r="A85" s="15">
        <f t="shared" si="3"/>
        <v>2020</v>
      </c>
      <c r="B85" s="16" t="str">
        <f t="shared" si="4"/>
        <v>10</v>
      </c>
      <c r="C85" s="42">
        <v>11784833101</v>
      </c>
      <c r="D85" s="42"/>
      <c r="E85" s="42"/>
      <c r="F85" s="42"/>
      <c r="G85" s="42"/>
      <c r="H85" s="42"/>
      <c r="I85" s="17"/>
      <c r="J85" s="17"/>
      <c r="K85" s="17"/>
      <c r="L85" s="17"/>
      <c r="M85" s="42">
        <v>5517933269</v>
      </c>
      <c r="N85" s="42"/>
      <c r="O85" s="42"/>
      <c r="P85" s="42"/>
      <c r="Q85" s="42">
        <v>723289822630</v>
      </c>
      <c r="R85" s="42"/>
      <c r="S85" s="42"/>
      <c r="T85" s="17"/>
      <c r="U85" s="17"/>
      <c r="V85" s="17"/>
      <c r="W85" s="17"/>
      <c r="X85" s="17"/>
    </row>
    <row r="86" spans="1:24">
      <c r="A86" s="15">
        <f t="shared" si="3"/>
        <v>2020</v>
      </c>
      <c r="B86" s="16" t="str">
        <f t="shared" si="4"/>
        <v>11</v>
      </c>
      <c r="C86" s="42">
        <v>14225116214</v>
      </c>
      <c r="D86" s="42"/>
      <c r="E86" s="42"/>
      <c r="F86" s="42"/>
      <c r="G86" s="42"/>
      <c r="H86" s="42"/>
      <c r="I86" s="17"/>
      <c r="J86" s="17"/>
      <c r="K86" s="17"/>
      <c r="L86" s="17"/>
      <c r="M86" s="42">
        <v>2062905100</v>
      </c>
      <c r="N86" s="42"/>
      <c r="O86" s="42"/>
      <c r="P86" s="42"/>
      <c r="Q86" s="42">
        <v>726377467058</v>
      </c>
      <c r="R86" s="42"/>
      <c r="S86" s="42"/>
      <c r="T86" s="17"/>
      <c r="U86" s="17"/>
      <c r="V86" s="17"/>
      <c r="W86" s="17"/>
      <c r="X86" s="17"/>
    </row>
    <row r="87" spans="1:24">
      <c r="A87" s="15">
        <f t="shared" si="3"/>
        <v>2020</v>
      </c>
      <c r="B87" s="16" t="str">
        <f t="shared" si="4"/>
        <v>12</v>
      </c>
      <c r="C87" s="42">
        <v>12966952928</v>
      </c>
      <c r="D87" s="42"/>
      <c r="E87" s="42"/>
      <c r="F87" s="42"/>
      <c r="G87" s="42"/>
      <c r="H87" s="42"/>
      <c r="I87" s="17"/>
      <c r="J87" s="17"/>
      <c r="K87" s="17"/>
      <c r="L87" s="17"/>
      <c r="M87" s="42">
        <v>6554707397</v>
      </c>
      <c r="N87" s="42"/>
      <c r="O87" s="42"/>
      <c r="P87" s="42"/>
      <c r="Q87" s="42">
        <v>735470132852</v>
      </c>
      <c r="R87" s="42"/>
      <c r="S87" s="42"/>
      <c r="T87" s="17"/>
      <c r="U87" s="17"/>
      <c r="V87" s="17"/>
      <c r="W87" s="17"/>
      <c r="X87" s="17"/>
    </row>
    <row r="88" spans="1:24">
      <c r="A88" s="15">
        <f t="shared" si="3"/>
        <v>2021</v>
      </c>
      <c r="B88" s="16" t="str">
        <f t="shared" si="4"/>
        <v>01</v>
      </c>
      <c r="C88" s="42">
        <v>11819627769</v>
      </c>
      <c r="D88" s="42"/>
      <c r="E88" s="42"/>
      <c r="F88" s="42"/>
      <c r="G88" s="42"/>
      <c r="H88" s="42"/>
      <c r="I88" s="17"/>
      <c r="J88" s="17"/>
      <c r="K88" s="17"/>
      <c r="L88" s="17"/>
      <c r="M88" s="42">
        <v>8430909166</v>
      </c>
      <c r="N88" s="42"/>
      <c r="O88" s="42"/>
      <c r="P88" s="42"/>
      <c r="Q88" s="42">
        <v>751129555504</v>
      </c>
      <c r="R88" s="42"/>
      <c r="S88" s="42"/>
      <c r="T88" s="17"/>
      <c r="U88" s="17"/>
      <c r="V88" s="17"/>
      <c r="W88" s="17"/>
      <c r="X88" s="17"/>
    </row>
    <row r="89" spans="1:24">
      <c r="A89" s="15">
        <f t="shared" si="3"/>
        <v>2021</v>
      </c>
      <c r="B89" s="16" t="str">
        <f t="shared" si="4"/>
        <v>02</v>
      </c>
      <c r="C89" s="42">
        <v>11775457091</v>
      </c>
      <c r="D89" s="42"/>
      <c r="E89" s="42"/>
      <c r="F89" s="42"/>
      <c r="G89" s="42"/>
      <c r="H89" s="42"/>
      <c r="I89" s="17"/>
      <c r="J89" s="17"/>
      <c r="K89" s="17"/>
      <c r="L89" s="17"/>
      <c r="M89" s="42">
        <v>22069007217</v>
      </c>
      <c r="N89" s="42"/>
      <c r="O89" s="42"/>
      <c r="P89" s="42"/>
      <c r="Q89" s="42">
        <v>776303441780</v>
      </c>
      <c r="R89" s="42"/>
      <c r="S89" s="42"/>
      <c r="T89" s="17"/>
      <c r="U89" s="17"/>
      <c r="V89" s="17"/>
      <c r="W89" s="17"/>
      <c r="X89" s="17"/>
    </row>
    <row r="90" spans="1:24">
      <c r="A90" s="15">
        <f t="shared" si="3"/>
        <v>2021</v>
      </c>
      <c r="B90" s="16" t="str">
        <f t="shared" si="4"/>
        <v>03</v>
      </c>
      <c r="C90" s="42">
        <v>12131209529</v>
      </c>
      <c r="D90" s="42"/>
      <c r="E90" s="42"/>
      <c r="F90" s="42"/>
      <c r="G90" s="42"/>
      <c r="H90" s="42"/>
      <c r="I90" s="17"/>
      <c r="J90" s="17"/>
      <c r="K90" s="17"/>
      <c r="L90" s="17"/>
      <c r="M90" s="42">
        <v>9907387152</v>
      </c>
      <c r="N90" s="42"/>
      <c r="O90" s="42"/>
      <c r="P90" s="42"/>
      <c r="Q90" s="42">
        <v>758160192270</v>
      </c>
      <c r="R90" s="42"/>
      <c r="S90" s="42"/>
      <c r="T90" s="17"/>
      <c r="U90" s="17"/>
      <c r="V90" s="17"/>
      <c r="W90" s="17"/>
      <c r="X90" s="17"/>
    </row>
    <row r="91" spans="1:24">
      <c r="A91" s="15">
        <f t="shared" si="3"/>
        <v>2021</v>
      </c>
      <c r="B91" s="16" t="str">
        <f t="shared" si="4"/>
        <v>04</v>
      </c>
      <c r="C91" s="42">
        <v>11936924788</v>
      </c>
      <c r="D91" s="42"/>
      <c r="E91" s="42"/>
      <c r="F91" s="42"/>
      <c r="G91" s="42"/>
      <c r="H91" s="42"/>
      <c r="I91" s="17"/>
      <c r="J91" s="17"/>
      <c r="K91" s="17"/>
      <c r="L91" s="17"/>
      <c r="M91" s="42">
        <v>-12634255311</v>
      </c>
      <c r="N91" s="42"/>
      <c r="O91" s="42"/>
      <c r="P91" s="42"/>
      <c r="Q91" s="42">
        <v>742752923039</v>
      </c>
      <c r="R91" s="42"/>
      <c r="S91" s="42"/>
      <c r="T91" s="17"/>
      <c r="U91" s="17"/>
      <c r="V91" s="17"/>
      <c r="W91" s="17"/>
      <c r="X91" s="17"/>
    </row>
    <row r="92" spans="1:24">
      <c r="A92" s="15">
        <f t="shared" si="3"/>
        <v>2021</v>
      </c>
      <c r="B92" s="16" t="str">
        <f t="shared" si="4"/>
        <v>05</v>
      </c>
      <c r="C92" s="42">
        <v>11273545178</v>
      </c>
      <c r="D92" s="42"/>
      <c r="E92" s="42"/>
      <c r="F92" s="42"/>
      <c r="G92" s="42"/>
      <c r="H92" s="42"/>
      <c r="I92" s="17"/>
      <c r="J92" s="17"/>
      <c r="K92" s="17"/>
      <c r="L92" s="17"/>
      <c r="M92" s="42">
        <v>14657332555</v>
      </c>
      <c r="N92" s="42"/>
      <c r="O92" s="42"/>
      <c r="P92" s="42"/>
      <c r="Q92" s="42">
        <v>760118882019</v>
      </c>
      <c r="R92" s="42"/>
      <c r="S92" s="42"/>
      <c r="T92" s="17"/>
      <c r="U92" s="17"/>
      <c r="V92" s="17"/>
      <c r="W92" s="17"/>
      <c r="X92" s="17"/>
    </row>
    <row r="93" spans="1:24">
      <c r="A93" s="15">
        <f t="shared" si="3"/>
        <v>2021</v>
      </c>
      <c r="B93" s="16" t="str">
        <f t="shared" si="4"/>
        <v>06</v>
      </c>
      <c r="C93" s="42">
        <v>12207155908</v>
      </c>
      <c r="D93" s="42"/>
      <c r="E93" s="42"/>
      <c r="F93" s="42"/>
      <c r="G93" s="42"/>
      <c r="H93" s="42"/>
      <c r="I93" s="17"/>
      <c r="J93" s="17"/>
      <c r="K93" s="17"/>
      <c r="L93" s="17"/>
      <c r="M93" s="42">
        <v>2568857811</v>
      </c>
      <c r="N93" s="42"/>
      <c r="O93" s="42"/>
      <c r="P93" s="42"/>
      <c r="Q93" s="42">
        <v>764492944869</v>
      </c>
      <c r="R93" s="42"/>
      <c r="S93" s="42"/>
      <c r="T93" s="17"/>
      <c r="U93" s="17"/>
      <c r="V93" s="17"/>
      <c r="W93" s="17"/>
      <c r="X93" s="17"/>
    </row>
    <row r="94" spans="1:24">
      <c r="A94" s="15">
        <f t="shared" si="3"/>
        <v>2021</v>
      </c>
      <c r="B94" s="16" t="str">
        <f t="shared" si="4"/>
        <v>07</v>
      </c>
      <c r="C94" s="42">
        <v>15324271880</v>
      </c>
      <c r="D94" s="42"/>
      <c r="E94" s="42"/>
      <c r="F94" s="42"/>
      <c r="G94" s="42"/>
      <c r="H94" s="42"/>
      <c r="I94" s="17"/>
      <c r="J94" s="17"/>
      <c r="K94" s="17"/>
      <c r="L94" s="17"/>
      <c r="M94" s="42">
        <v>-10452863984</v>
      </c>
      <c r="N94" s="42"/>
      <c r="O94" s="42"/>
      <c r="P94" s="42"/>
      <c r="Q94" s="42">
        <v>768343139078</v>
      </c>
      <c r="R94" s="42"/>
      <c r="S94" s="42"/>
      <c r="T94" s="17"/>
      <c r="U94" s="17"/>
      <c r="V94" s="17"/>
      <c r="W94" s="17"/>
      <c r="X94" s="17"/>
    </row>
    <row r="95" spans="1:24">
      <c r="A95" s="15">
        <f t="shared" si="3"/>
        <v>2021</v>
      </c>
      <c r="B95" s="16" t="str">
        <f t="shared" si="4"/>
        <v>08</v>
      </c>
      <c r="C95" s="42">
        <v>12266506499</v>
      </c>
      <c r="D95" s="42"/>
      <c r="E95" s="42"/>
      <c r="F95" s="42"/>
      <c r="G95" s="42"/>
      <c r="H95" s="42"/>
      <c r="I95" s="17"/>
      <c r="J95" s="17"/>
      <c r="K95" s="17"/>
      <c r="L95" s="17"/>
      <c r="M95" s="42">
        <v>5822827939</v>
      </c>
      <c r="N95" s="42"/>
      <c r="O95" s="42"/>
      <c r="P95" s="42"/>
      <c r="Q95" s="42">
        <v>767004371078</v>
      </c>
      <c r="R95" s="42"/>
      <c r="S95" s="42"/>
      <c r="T95" s="17"/>
      <c r="U95" s="17"/>
      <c r="V95" s="17"/>
      <c r="W95" s="17"/>
      <c r="X95" s="17"/>
    </row>
    <row r="96" spans="1:24">
      <c r="A96" s="15">
        <f t="shared" si="3"/>
        <v>2021</v>
      </c>
      <c r="B96" s="16" t="str">
        <f t="shared" si="4"/>
        <v>09</v>
      </c>
      <c r="C96" s="42">
        <v>12391473167</v>
      </c>
      <c r="D96" s="42"/>
      <c r="E96" s="42"/>
      <c r="F96" s="42"/>
      <c r="G96" s="42"/>
      <c r="H96" s="42"/>
      <c r="I96" s="17"/>
      <c r="J96" s="17"/>
      <c r="K96" s="17"/>
      <c r="L96" s="17"/>
      <c r="M96" s="42">
        <v>-3545249157</v>
      </c>
      <c r="N96" s="42"/>
      <c r="O96" s="42"/>
      <c r="P96" s="42"/>
      <c r="Q96" s="42">
        <v>776586482473</v>
      </c>
      <c r="R96" s="42"/>
      <c r="S96" s="42"/>
      <c r="T96" s="17"/>
      <c r="U96" s="17"/>
      <c r="V96" s="17"/>
      <c r="W96" s="17"/>
      <c r="X96" s="17"/>
    </row>
    <row r="97" spans="1:24">
      <c r="A97" s="15">
        <f t="shared" si="3"/>
        <v>2021</v>
      </c>
      <c r="B97" s="16" t="str">
        <f t="shared" si="4"/>
        <v>10</v>
      </c>
      <c r="C97" s="42">
        <v>11305225404</v>
      </c>
      <c r="D97" s="42"/>
      <c r="E97" s="42"/>
      <c r="F97" s="42"/>
      <c r="G97" s="42"/>
      <c r="H97" s="42"/>
      <c r="I97" s="17"/>
      <c r="J97" s="17"/>
      <c r="K97" s="17"/>
      <c r="L97" s="17"/>
      <c r="M97" s="42">
        <v>-7616517730</v>
      </c>
      <c r="N97" s="42"/>
      <c r="O97" s="42"/>
      <c r="P97" s="42"/>
      <c r="Q97" s="42">
        <v>766032735458</v>
      </c>
      <c r="R97" s="42"/>
      <c r="S97" s="42"/>
      <c r="T97" s="17"/>
      <c r="U97" s="17"/>
      <c r="V97" s="17"/>
      <c r="W97" s="17"/>
      <c r="X97" s="17"/>
    </row>
    <row r="98" spans="1:24">
      <c r="A98" s="15">
        <f t="shared" si="3"/>
        <v>2021</v>
      </c>
      <c r="B98" s="16" t="str">
        <f t="shared" si="4"/>
        <v>11</v>
      </c>
      <c r="C98" s="42">
        <v>13518174973</v>
      </c>
      <c r="D98" s="42"/>
      <c r="E98" s="42"/>
      <c r="F98" s="42"/>
      <c r="G98" s="42"/>
      <c r="H98" s="42"/>
      <c r="I98" s="17"/>
      <c r="J98" s="17"/>
      <c r="K98" s="17"/>
      <c r="L98" s="17"/>
      <c r="M98" s="42">
        <v>1850307524</v>
      </c>
      <c r="N98" s="42"/>
      <c r="O98" s="42"/>
      <c r="P98" s="42"/>
      <c r="Q98" s="42">
        <v>761428751668</v>
      </c>
      <c r="R98" s="42"/>
      <c r="S98" s="42"/>
      <c r="T98" s="17"/>
      <c r="U98" s="17"/>
      <c r="V98" s="17"/>
      <c r="W98" s="17"/>
      <c r="X98" s="17"/>
    </row>
    <row r="99" spans="1:24">
      <c r="A99" s="15">
        <f t="shared" si="3"/>
        <v>2021</v>
      </c>
      <c r="B99" s="16" t="str">
        <f t="shared" si="4"/>
        <v>12</v>
      </c>
      <c r="C99" s="42">
        <v>12715008476</v>
      </c>
      <c r="D99" s="42"/>
      <c r="E99" s="42"/>
      <c r="F99" s="42"/>
      <c r="G99" s="42"/>
      <c r="H99" s="42"/>
      <c r="I99" s="17"/>
      <c r="J99" s="17"/>
      <c r="K99" s="17"/>
      <c r="L99" s="17"/>
      <c r="M99" s="42">
        <v>22183500867</v>
      </c>
      <c r="N99" s="42"/>
      <c r="O99" s="42"/>
      <c r="P99" s="42"/>
      <c r="Q99" s="42">
        <v>792887541719</v>
      </c>
      <c r="R99" s="42"/>
      <c r="S99" s="42"/>
      <c r="T99" s="17"/>
      <c r="U99" s="17"/>
      <c r="V99" s="17"/>
      <c r="W99" s="17"/>
      <c r="X99" s="17"/>
    </row>
    <row r="100" spans="1:24">
      <c r="A100" s="15">
        <f t="shared" si="3"/>
        <v>2022</v>
      </c>
      <c r="B100" s="16" t="str">
        <f t="shared" si="4"/>
        <v>01</v>
      </c>
      <c r="C100" s="42">
        <v>10649685293</v>
      </c>
      <c r="D100" s="42"/>
      <c r="E100" s="42"/>
      <c r="F100" s="42"/>
      <c r="G100" s="42"/>
      <c r="H100" s="42"/>
      <c r="I100" s="17"/>
      <c r="J100" s="17"/>
      <c r="K100" s="17"/>
      <c r="L100" s="17"/>
      <c r="M100" s="42">
        <v>15207614861</v>
      </c>
      <c r="N100" s="42"/>
      <c r="O100" s="42"/>
      <c r="P100" s="42"/>
      <c r="Q100" s="42">
        <v>814798540175</v>
      </c>
      <c r="R100" s="42"/>
      <c r="S100" s="42"/>
      <c r="T100" s="17"/>
      <c r="U100" s="17"/>
      <c r="V100" s="17"/>
      <c r="W100" s="17"/>
      <c r="X100" s="17"/>
    </row>
    <row r="101" spans="1:24">
      <c r="A101" s="15">
        <f t="shared" si="3"/>
        <v>2022</v>
      </c>
      <c r="B101" s="16" t="str">
        <f t="shared" si="4"/>
        <v>02</v>
      </c>
      <c r="C101" s="42">
        <v>11596846456</v>
      </c>
      <c r="D101" s="42"/>
      <c r="E101" s="42"/>
      <c r="F101" s="42"/>
      <c r="G101" s="42"/>
      <c r="H101" s="42"/>
      <c r="I101" s="17"/>
      <c r="J101" s="17"/>
      <c r="K101" s="17"/>
      <c r="L101" s="17"/>
      <c r="M101" s="42">
        <v>20997841618</v>
      </c>
      <c r="N101" s="42"/>
      <c r="O101" s="42"/>
      <c r="P101" s="42"/>
      <c r="Q101" s="42">
        <v>833386583760</v>
      </c>
      <c r="R101" s="42"/>
      <c r="S101" s="42"/>
      <c r="T101" s="17"/>
      <c r="U101" s="17"/>
      <c r="V101" s="17"/>
      <c r="W101" s="17"/>
      <c r="X101" s="17"/>
    </row>
    <row r="102" spans="1:24">
      <c r="A102" s="15">
        <f t="shared" si="3"/>
        <v>2022</v>
      </c>
      <c r="B102" s="16" t="str">
        <f t="shared" si="4"/>
        <v>03</v>
      </c>
      <c r="C102" s="42">
        <v>12790469336</v>
      </c>
      <c r="D102" s="42"/>
      <c r="E102" s="42"/>
      <c r="F102" s="42"/>
      <c r="G102" s="42"/>
      <c r="H102" s="42"/>
      <c r="I102" s="17"/>
      <c r="J102" s="17"/>
      <c r="K102" s="17"/>
      <c r="L102" s="17"/>
      <c r="M102" s="42">
        <v>1099317870</v>
      </c>
      <c r="N102" s="42"/>
      <c r="O102" s="42"/>
      <c r="P102" s="42"/>
      <c r="Q102" s="42">
        <v>814480086701</v>
      </c>
      <c r="R102" s="42"/>
      <c r="S102" s="42"/>
      <c r="T102" s="17"/>
      <c r="U102" s="17"/>
      <c r="V102" s="17"/>
      <c r="W102" s="17"/>
      <c r="X102" s="17"/>
    </row>
    <row r="103" spans="1:24">
      <c r="A103" s="15">
        <f t="shared" si="3"/>
        <v>2022</v>
      </c>
      <c r="B103" s="16" t="str">
        <f t="shared" si="4"/>
        <v>04</v>
      </c>
      <c r="C103" s="42">
        <v>10513052298</v>
      </c>
      <c r="D103" s="42"/>
      <c r="E103" s="42"/>
      <c r="F103" s="42"/>
      <c r="G103" s="42"/>
      <c r="H103" s="42"/>
      <c r="I103" s="17"/>
      <c r="J103" s="17"/>
      <c r="K103" s="17"/>
      <c r="L103" s="17"/>
      <c r="M103" s="42">
        <v>-8496500639</v>
      </c>
      <c r="N103" s="42"/>
      <c r="O103" s="42"/>
      <c r="P103" s="42"/>
      <c r="Q103" s="42">
        <v>811797027989</v>
      </c>
      <c r="R103" s="42"/>
      <c r="S103" s="42"/>
      <c r="T103" s="17"/>
      <c r="U103" s="17"/>
      <c r="V103" s="17"/>
      <c r="W103" s="17"/>
      <c r="X103" s="17"/>
    </row>
    <row r="104" spans="1:24">
      <c r="A104" s="15">
        <f t="shared" si="3"/>
        <v>2022</v>
      </c>
      <c r="B104" s="16" t="str">
        <f t="shared" si="4"/>
        <v>05</v>
      </c>
      <c r="C104" s="42">
        <v>12393306486</v>
      </c>
      <c r="D104" s="42"/>
      <c r="E104" s="42"/>
      <c r="F104" s="42"/>
      <c r="G104" s="42"/>
      <c r="H104" s="42"/>
      <c r="I104" s="17"/>
      <c r="J104" s="17"/>
      <c r="K104" s="17"/>
      <c r="L104" s="17"/>
      <c r="M104" s="42">
        <v>-3093547673</v>
      </c>
      <c r="N104" s="42"/>
      <c r="O104" s="42"/>
      <c r="P104" s="42"/>
      <c r="Q104" s="42">
        <v>811536106759</v>
      </c>
      <c r="R104" s="42"/>
      <c r="S104" s="42"/>
      <c r="T104" s="17"/>
      <c r="U104" s="17"/>
      <c r="V104" s="17"/>
      <c r="W104" s="17"/>
      <c r="X104" s="17"/>
    </row>
    <row r="105" spans="1:24">
      <c r="A105" s="15">
        <f t="shared" si="3"/>
        <v>2022</v>
      </c>
      <c r="B105" s="16" t="str">
        <f t="shared" si="4"/>
        <v>06</v>
      </c>
      <c r="C105" s="42">
        <v>13324211182</v>
      </c>
      <c r="D105" s="42"/>
      <c r="E105" s="42"/>
      <c r="F105" s="42"/>
      <c r="G105" s="42"/>
      <c r="H105" s="42"/>
      <c r="I105" s="17"/>
      <c r="J105" s="17"/>
      <c r="K105" s="17"/>
      <c r="L105" s="17"/>
      <c r="M105" s="42">
        <v>-2057833676</v>
      </c>
      <c r="N105" s="42"/>
      <c r="O105" s="42"/>
      <c r="P105" s="42"/>
      <c r="Q105" s="42">
        <v>808463651749</v>
      </c>
      <c r="R105" s="42"/>
      <c r="S105" s="42"/>
      <c r="T105" s="17"/>
      <c r="U105" s="17"/>
      <c r="V105" s="17"/>
      <c r="W105" s="17"/>
      <c r="X105" s="17"/>
    </row>
    <row r="106" spans="1:24">
      <c r="A106" s="15">
        <f t="shared" si="3"/>
        <v>2022</v>
      </c>
      <c r="B106" s="16" t="str">
        <f t="shared" si="4"/>
        <v>07</v>
      </c>
      <c r="C106" s="42">
        <v>13300747361</v>
      </c>
      <c r="D106" s="42"/>
      <c r="E106" s="42"/>
      <c r="F106" s="42"/>
      <c r="G106" s="42"/>
      <c r="H106" s="42"/>
      <c r="I106" s="17"/>
      <c r="J106" s="17"/>
      <c r="K106" s="17"/>
      <c r="L106" s="17"/>
      <c r="M106" s="42">
        <v>-5051992151</v>
      </c>
      <c r="N106" s="42"/>
      <c r="O106" s="42"/>
      <c r="P106" s="42"/>
      <c r="Q106" s="42">
        <v>797943838161</v>
      </c>
      <c r="R106" s="42"/>
      <c r="S106" s="42"/>
      <c r="T106" s="17"/>
      <c r="U106" s="17"/>
      <c r="V106" s="17"/>
      <c r="W106" s="17"/>
      <c r="X106" s="17"/>
    </row>
    <row r="107" spans="1:24">
      <c r="A107" s="15">
        <f t="shared" si="3"/>
        <v>2022</v>
      </c>
      <c r="B107" s="16" t="str">
        <f t="shared" si="4"/>
        <v>08</v>
      </c>
      <c r="C107" s="42">
        <v>14332234743</v>
      </c>
      <c r="D107" s="42"/>
      <c r="E107" s="42"/>
      <c r="F107" s="42"/>
      <c r="G107" s="42"/>
      <c r="H107" s="42"/>
      <c r="I107" s="17"/>
      <c r="J107" s="17"/>
      <c r="K107" s="17"/>
      <c r="L107" s="17"/>
      <c r="M107" s="42">
        <v>3415148550</v>
      </c>
      <c r="N107" s="42"/>
      <c r="O107" s="42"/>
      <c r="P107" s="42"/>
      <c r="Q107" s="42">
        <v>814319073357</v>
      </c>
      <c r="R107" s="42"/>
      <c r="S107" s="42"/>
      <c r="T107" s="17"/>
      <c r="U107" s="17"/>
      <c r="V107" s="17"/>
      <c r="W107" s="17"/>
      <c r="X107" s="17"/>
    </row>
    <row r="108" spans="1:24">
      <c r="A108" s="15">
        <f t="shared" si="3"/>
        <v>2022</v>
      </c>
      <c r="B108" s="16" t="str">
        <f t="shared" si="4"/>
        <v>09</v>
      </c>
      <c r="C108" s="42">
        <v>13615174215</v>
      </c>
      <c r="D108" s="42"/>
      <c r="E108" s="42"/>
      <c r="F108" s="42"/>
      <c r="G108" s="42"/>
      <c r="H108" s="42"/>
      <c r="I108" s="17"/>
      <c r="J108" s="17"/>
      <c r="K108" s="17"/>
      <c r="L108" s="17"/>
      <c r="M108" s="42">
        <v>3260804105</v>
      </c>
      <c r="N108" s="42"/>
      <c r="O108" s="42"/>
      <c r="P108" s="42"/>
      <c r="Q108" s="42">
        <v>811633706156</v>
      </c>
      <c r="R108" s="42"/>
      <c r="S108" s="42"/>
      <c r="T108" s="17"/>
      <c r="U108" s="17"/>
      <c r="V108" s="17"/>
      <c r="W108" s="17"/>
      <c r="X108" s="17"/>
    </row>
    <row r="109" spans="1:24">
      <c r="A109" s="15">
        <f t="shared" si="3"/>
        <v>2022</v>
      </c>
      <c r="B109" s="16" t="str">
        <f t="shared" si="4"/>
        <v>10</v>
      </c>
      <c r="C109" s="42">
        <v>11627731869</v>
      </c>
      <c r="D109" s="42"/>
      <c r="E109" s="42"/>
      <c r="F109" s="42"/>
      <c r="G109" s="42"/>
      <c r="H109" s="42"/>
      <c r="I109" s="17"/>
      <c r="J109" s="17"/>
      <c r="K109" s="17"/>
      <c r="L109" s="17"/>
      <c r="M109" s="42">
        <v>-7121143625</v>
      </c>
      <c r="N109" s="42"/>
      <c r="O109" s="42"/>
      <c r="P109" s="42"/>
      <c r="Q109" s="42">
        <v>801009191566</v>
      </c>
      <c r="R109" s="42"/>
      <c r="S109" s="42"/>
      <c r="T109" s="17"/>
      <c r="U109" s="17"/>
      <c r="V109" s="17"/>
      <c r="W109" s="17"/>
      <c r="X109" s="17"/>
    </row>
    <row r="110" spans="1:24">
      <c r="A110" s="15">
        <f t="shared" si="3"/>
        <v>2022</v>
      </c>
      <c r="B110" s="16" t="str">
        <f t="shared" si="4"/>
        <v>11</v>
      </c>
      <c r="C110" s="42">
        <v>18311545825</v>
      </c>
      <c r="D110" s="42"/>
      <c r="E110" s="42"/>
      <c r="F110" s="42"/>
      <c r="G110" s="42"/>
      <c r="H110" s="42"/>
      <c r="I110" s="17"/>
      <c r="J110" s="17"/>
      <c r="K110" s="17"/>
      <c r="L110" s="17"/>
      <c r="M110" s="42">
        <v>-1514680182</v>
      </c>
      <c r="N110" s="42"/>
      <c r="O110" s="42"/>
      <c r="P110" s="42"/>
      <c r="Q110" s="42">
        <v>813552604143</v>
      </c>
      <c r="R110" s="42"/>
      <c r="S110" s="42"/>
      <c r="T110" s="17"/>
      <c r="U110" s="17"/>
      <c r="V110" s="17"/>
      <c r="W110" s="17"/>
      <c r="X110" s="17"/>
    </row>
    <row r="111" spans="1:24">
      <c r="A111" s="15">
        <f t="shared" si="3"/>
        <v>2022</v>
      </c>
      <c r="B111" s="16" t="str">
        <f t="shared" si="4"/>
        <v>12</v>
      </c>
      <c r="C111" s="42">
        <v>15578107549</v>
      </c>
      <c r="D111" s="42"/>
      <c r="E111" s="42"/>
      <c r="F111" s="42"/>
      <c r="G111" s="42"/>
      <c r="H111" s="42"/>
      <c r="I111" s="17"/>
      <c r="J111" s="17"/>
      <c r="K111" s="17"/>
      <c r="L111" s="17"/>
      <c r="M111" s="42">
        <v>73375473515</v>
      </c>
      <c r="N111" s="42"/>
      <c r="O111" s="42"/>
      <c r="P111" s="42"/>
      <c r="Q111" s="42">
        <v>888417521805</v>
      </c>
      <c r="R111" s="42"/>
      <c r="S111" s="42"/>
      <c r="T111" s="17"/>
      <c r="U111" s="17"/>
      <c r="V111" s="17"/>
      <c r="W111" s="17"/>
      <c r="X111" s="17"/>
    </row>
    <row r="112" spans="1:24">
      <c r="A112" s="15">
        <f t="shared" si="3"/>
        <v>2023</v>
      </c>
      <c r="B112" s="16" t="str">
        <f t="shared" si="4"/>
        <v>01</v>
      </c>
      <c r="C112" s="42">
        <v>12571089315</v>
      </c>
      <c r="D112" s="42"/>
      <c r="E112" s="42"/>
      <c r="F112" s="42">
        <v>8599521495.1599998</v>
      </c>
      <c r="G112" s="42">
        <v>3871409094</v>
      </c>
      <c r="H112" s="42"/>
      <c r="I112" s="43">
        <f t="shared" ref="I112:I122" si="5">(+C112/F112)-1</f>
        <v>0.46183590820434439</v>
      </c>
      <c r="J112" s="17"/>
      <c r="K112" s="43">
        <f t="shared" ref="K112:K122" si="6">(D112/G112)-1</f>
        <v>-1</v>
      </c>
      <c r="L112" s="17"/>
      <c r="M112" s="42">
        <v>8714190660</v>
      </c>
      <c r="N112" s="42"/>
      <c r="O112" s="42"/>
      <c r="P112" s="42"/>
      <c r="Q112" s="42">
        <v>900932561689</v>
      </c>
      <c r="R112" s="42"/>
      <c r="S112" s="42"/>
      <c r="T112" s="17"/>
      <c r="U112" s="17"/>
      <c r="V112" s="17"/>
      <c r="W112" s="17"/>
      <c r="X112" s="17"/>
    </row>
    <row r="113" spans="1:24">
      <c r="A113" s="15">
        <f t="shared" si="3"/>
        <v>2023</v>
      </c>
      <c r="B113" s="16" t="str">
        <f t="shared" si="4"/>
        <v>02</v>
      </c>
      <c r="C113" s="42">
        <v>12389878790</v>
      </c>
      <c r="D113" s="42"/>
      <c r="E113" s="42"/>
      <c r="F113" s="42">
        <v>10393102949.84</v>
      </c>
      <c r="G113" s="42">
        <v>3512262829</v>
      </c>
      <c r="H113" s="42"/>
      <c r="I113" s="43">
        <f t="shared" si="5"/>
        <v>0.19212509005221956</v>
      </c>
      <c r="J113" s="17"/>
      <c r="K113" s="43">
        <f t="shared" si="6"/>
        <v>-1</v>
      </c>
      <c r="L113" s="17"/>
      <c r="M113" s="42">
        <v>18361236229</v>
      </c>
      <c r="N113" s="42"/>
      <c r="O113" s="42"/>
      <c r="P113" s="42"/>
      <c r="Q113" s="42">
        <v>920771120076</v>
      </c>
      <c r="R113" s="42"/>
      <c r="S113" s="42"/>
      <c r="T113" s="17"/>
      <c r="U113" s="17"/>
      <c r="V113" s="17"/>
      <c r="W113" s="17"/>
      <c r="X113" s="17"/>
    </row>
    <row r="114" spans="1:24">
      <c r="A114" s="15">
        <f t="shared" si="3"/>
        <v>2023</v>
      </c>
      <c r="B114" s="16" t="str">
        <f t="shared" si="4"/>
        <v>03</v>
      </c>
      <c r="C114" s="42">
        <v>15974420445</v>
      </c>
      <c r="D114" s="42"/>
      <c r="E114" s="42"/>
      <c r="F114" s="42">
        <v>10573407373.370001</v>
      </c>
      <c r="G114" s="42">
        <v>3913941862</v>
      </c>
      <c r="H114" s="42"/>
      <c r="I114" s="43">
        <f t="shared" si="5"/>
        <v>0.51081102627643915</v>
      </c>
      <c r="J114" s="17"/>
      <c r="K114" s="43">
        <f t="shared" si="6"/>
        <v>-1</v>
      </c>
      <c r="L114" s="17"/>
      <c r="M114" s="42">
        <v>4660546778</v>
      </c>
      <c r="N114" s="42"/>
      <c r="O114" s="42"/>
      <c r="P114" s="42"/>
      <c r="Q114" s="42">
        <v>914419592661</v>
      </c>
      <c r="R114" s="42"/>
      <c r="S114" s="42"/>
      <c r="T114" s="17"/>
      <c r="U114" s="17"/>
      <c r="V114" s="17"/>
      <c r="W114" s="17"/>
      <c r="X114" s="17"/>
    </row>
    <row r="115" spans="1:24">
      <c r="A115" s="15">
        <f t="shared" si="3"/>
        <v>2023</v>
      </c>
      <c r="B115" s="16" t="str">
        <f t="shared" si="4"/>
        <v>04</v>
      </c>
      <c r="C115" s="42">
        <v>11749705771</v>
      </c>
      <c r="D115" s="42"/>
      <c r="E115" s="42"/>
      <c r="F115" s="42">
        <v>10415555425.59</v>
      </c>
      <c r="G115" s="42">
        <v>3690396732</v>
      </c>
      <c r="H115" s="42"/>
      <c r="I115" s="43">
        <f>(+C115/F115)-1</f>
        <v>0.12809209791463672</v>
      </c>
      <c r="J115" s="17"/>
      <c r="K115" s="43">
        <f t="shared" si="6"/>
        <v>-1</v>
      </c>
      <c r="L115" s="17"/>
      <c r="M115" s="42">
        <v>1691036817</v>
      </c>
      <c r="N115" s="42"/>
      <c r="O115" s="42"/>
      <c r="P115" s="42"/>
      <c r="Q115" s="42">
        <v>901113969243</v>
      </c>
      <c r="R115" s="42"/>
      <c r="S115" s="42"/>
      <c r="T115" s="17"/>
      <c r="U115" s="17"/>
      <c r="V115" s="17"/>
      <c r="W115" s="17"/>
      <c r="X115" s="17"/>
    </row>
    <row r="116" spans="1:24">
      <c r="A116" s="15">
        <f t="shared" si="3"/>
        <v>2023</v>
      </c>
      <c r="B116" s="16" t="str">
        <f t="shared" si="4"/>
        <v>05</v>
      </c>
      <c r="C116" s="42">
        <v>15046383094</v>
      </c>
      <c r="D116" s="42"/>
      <c r="E116" s="42"/>
      <c r="F116" s="42">
        <v>10191070398.700001</v>
      </c>
      <c r="G116" s="42">
        <v>3523266049</v>
      </c>
      <c r="H116" s="42"/>
      <c r="I116" s="43">
        <f t="shared" si="5"/>
        <v>0.47642813810013074</v>
      </c>
      <c r="J116" s="17"/>
      <c r="K116" s="43">
        <f t="shared" si="6"/>
        <v>-1</v>
      </c>
      <c r="L116" s="17"/>
      <c r="M116" s="42">
        <v>1772150296</v>
      </c>
      <c r="N116" s="42"/>
      <c r="O116" s="42"/>
      <c r="P116" s="42"/>
      <c r="Q116" s="42">
        <v>919904025071</v>
      </c>
      <c r="R116" s="42"/>
      <c r="S116" s="42"/>
      <c r="T116" s="17"/>
      <c r="U116" s="17"/>
      <c r="V116" s="17"/>
      <c r="W116" s="17"/>
      <c r="X116" s="17"/>
    </row>
    <row r="117" spans="1:24">
      <c r="A117" s="15">
        <f t="shared" si="3"/>
        <v>2023</v>
      </c>
      <c r="B117" s="16" t="str">
        <f t="shared" si="4"/>
        <v>06</v>
      </c>
      <c r="C117" s="42">
        <v>15538490274</v>
      </c>
      <c r="D117" s="42"/>
      <c r="E117" s="42"/>
      <c r="F117" s="42">
        <v>11295006049.5</v>
      </c>
      <c r="G117" s="42">
        <v>6955807442</v>
      </c>
      <c r="H117" s="42"/>
      <c r="I117" s="43">
        <f t="shared" si="5"/>
        <v>0.37569561325625389</v>
      </c>
      <c r="J117" s="17"/>
      <c r="K117" s="43">
        <f t="shared" si="6"/>
        <v>-1</v>
      </c>
      <c r="L117" s="17"/>
      <c r="M117" s="42">
        <v>-2995484547</v>
      </c>
      <c r="N117" s="42"/>
      <c r="O117" s="42"/>
      <c r="P117" s="42"/>
      <c r="Q117" s="42">
        <v>913634038318</v>
      </c>
      <c r="R117" s="42"/>
      <c r="S117" s="42"/>
      <c r="T117" s="17"/>
      <c r="U117" s="17"/>
      <c r="V117" s="17"/>
      <c r="W117" s="17"/>
      <c r="X117" s="17"/>
    </row>
    <row r="118" spans="1:24">
      <c r="A118" s="15">
        <f t="shared" si="3"/>
        <v>2023</v>
      </c>
      <c r="B118" s="16" t="str">
        <f t="shared" si="4"/>
        <v>07</v>
      </c>
      <c r="C118" s="42">
        <v>15059449557</v>
      </c>
      <c r="D118" s="42"/>
      <c r="E118" s="42"/>
      <c r="F118" s="42">
        <v>11301119364.24</v>
      </c>
      <c r="G118" s="42">
        <v>3524459139.1399999</v>
      </c>
      <c r="H118" s="42"/>
      <c r="I118" s="43">
        <f t="shared" si="5"/>
        <v>0.33256264902859445</v>
      </c>
      <c r="J118" s="17"/>
      <c r="K118" s="43">
        <f t="shared" si="6"/>
        <v>-1</v>
      </c>
      <c r="L118" s="17"/>
      <c r="M118" s="42">
        <v>12648007463</v>
      </c>
      <c r="N118" s="42"/>
      <c r="O118" s="42"/>
      <c r="P118" s="42"/>
      <c r="Q118" s="42">
        <v>933404006084</v>
      </c>
      <c r="R118" s="42"/>
      <c r="S118" s="42"/>
      <c r="T118" s="17"/>
      <c r="U118" s="17"/>
      <c r="V118" s="17"/>
      <c r="W118" s="17"/>
      <c r="X118" s="17"/>
    </row>
    <row r="119" spans="1:24">
      <c r="A119" s="15">
        <f t="shared" si="3"/>
        <v>2023</v>
      </c>
      <c r="B119" s="16" t="str">
        <f t="shared" si="4"/>
        <v>08</v>
      </c>
      <c r="C119" s="42">
        <v>14414115027</v>
      </c>
      <c r="D119" s="42"/>
      <c r="E119" s="42"/>
      <c r="F119" s="42">
        <v>9977995037.1700001</v>
      </c>
      <c r="G119" s="42">
        <v>3571652116</v>
      </c>
      <c r="H119" s="42">
        <f>+G119+F119</f>
        <v>13549647153.17</v>
      </c>
      <c r="I119" s="43">
        <f>(+C119/F119)-1</f>
        <v>0.4445903183259341</v>
      </c>
      <c r="J119" s="17"/>
      <c r="K119" s="43">
        <f t="shared" si="6"/>
        <v>-1</v>
      </c>
      <c r="L119" s="17"/>
      <c r="M119" s="42">
        <v>6793058951</v>
      </c>
      <c r="N119" s="42"/>
      <c r="O119" s="42"/>
      <c r="P119" s="42"/>
      <c r="Q119" s="42">
        <v>929898432413</v>
      </c>
      <c r="R119" s="42"/>
      <c r="S119" s="42"/>
      <c r="T119" s="17"/>
      <c r="U119" s="17"/>
      <c r="V119" s="17"/>
      <c r="W119" s="17"/>
      <c r="X119" s="17"/>
    </row>
    <row r="120" spans="1:24">
      <c r="A120" s="15">
        <f t="shared" si="3"/>
        <v>2023</v>
      </c>
      <c r="B120" s="16" t="str">
        <f t="shared" si="4"/>
        <v>09</v>
      </c>
      <c r="C120" s="16"/>
      <c r="D120" s="42"/>
      <c r="E120" s="42"/>
      <c r="F120" s="42">
        <v>8065882313.9399996</v>
      </c>
      <c r="G120" s="42">
        <v>3612005987</v>
      </c>
      <c r="H120" s="42"/>
      <c r="I120" s="43">
        <f t="shared" si="5"/>
        <v>-1</v>
      </c>
      <c r="J120" s="17"/>
      <c r="K120" s="43">
        <f t="shared" si="6"/>
        <v>-1</v>
      </c>
      <c r="L120" s="17"/>
      <c r="M120" s="42"/>
      <c r="N120" s="42"/>
      <c r="O120" s="42"/>
      <c r="P120" s="42"/>
      <c r="Q120" s="42"/>
      <c r="R120" s="42"/>
      <c r="S120" s="42"/>
      <c r="T120" s="17"/>
      <c r="U120" s="17"/>
      <c r="V120" s="17"/>
      <c r="W120" s="17"/>
      <c r="X120" s="17"/>
    </row>
    <row r="121" spans="1:24">
      <c r="A121" s="15">
        <f t="shared" si="3"/>
        <v>2023</v>
      </c>
      <c r="B121" s="16" t="str">
        <f t="shared" si="4"/>
        <v>10</v>
      </c>
      <c r="C121" s="16"/>
      <c r="D121" s="42"/>
      <c r="E121" s="42"/>
      <c r="F121" s="42">
        <v>11323943368.139999</v>
      </c>
      <c r="G121" s="42">
        <v>4233277028</v>
      </c>
      <c r="H121" s="42"/>
      <c r="I121" s="43">
        <f t="shared" si="5"/>
        <v>-1</v>
      </c>
      <c r="J121" s="17"/>
      <c r="K121" s="43">
        <f t="shared" si="6"/>
        <v>-1</v>
      </c>
      <c r="L121" s="17"/>
      <c r="M121" s="42"/>
      <c r="N121" s="42"/>
      <c r="O121" s="42"/>
      <c r="P121" s="42"/>
      <c r="Q121" s="42"/>
      <c r="R121" s="42"/>
      <c r="S121" s="42"/>
      <c r="T121" s="17"/>
      <c r="U121" s="17"/>
      <c r="V121" s="17"/>
      <c r="W121" s="17"/>
      <c r="X121" s="17"/>
    </row>
    <row r="122" spans="1:24">
      <c r="A122" s="15">
        <f t="shared" si="3"/>
        <v>2023</v>
      </c>
      <c r="B122" s="16" t="str">
        <f t="shared" si="4"/>
        <v>11</v>
      </c>
      <c r="C122" s="16"/>
      <c r="D122" s="42"/>
      <c r="E122" s="42"/>
      <c r="F122" s="42">
        <v>10128767630.200001</v>
      </c>
      <c r="G122" s="42">
        <v>7228714458</v>
      </c>
      <c r="H122" s="42"/>
      <c r="I122" s="43">
        <f t="shared" si="5"/>
        <v>-1</v>
      </c>
      <c r="J122" s="17"/>
      <c r="K122" s="43">
        <f t="shared" si="6"/>
        <v>-1</v>
      </c>
      <c r="L122" s="17"/>
      <c r="M122" s="42"/>
      <c r="N122" s="42"/>
      <c r="O122" s="42"/>
      <c r="P122" s="42"/>
      <c r="Q122" s="42"/>
      <c r="R122" s="42"/>
      <c r="S122" s="42"/>
      <c r="T122" s="17"/>
      <c r="U122" s="17"/>
      <c r="V122" s="17"/>
      <c r="W122" s="17"/>
      <c r="X122" s="17"/>
    </row>
    <row r="123" spans="1:24">
      <c r="A123" s="15">
        <f t="shared" si="3"/>
        <v>2023</v>
      </c>
      <c r="B123" s="16" t="str">
        <f t="shared" si="4"/>
        <v>12</v>
      </c>
      <c r="C123" s="16"/>
      <c r="D123" s="42">
        <v>4457282443</v>
      </c>
      <c r="E123" s="42"/>
      <c r="F123" s="42">
        <v>12417183077.93</v>
      </c>
      <c r="G123" s="42">
        <v>4438431460</v>
      </c>
      <c r="H123" s="42">
        <v>16855614537.930023</v>
      </c>
      <c r="I123" s="43">
        <f>(+C123/F123)-1</f>
        <v>-1</v>
      </c>
      <c r="J123" s="17"/>
      <c r="K123" s="43">
        <f>(D123/G123)-1</f>
        <v>4.2472173266363544E-3</v>
      </c>
      <c r="L123" s="17"/>
      <c r="M123" s="42"/>
      <c r="N123" s="42"/>
      <c r="O123" s="53" t="e">
        <f>(+M123/N123)-1</f>
        <v>#DIV/0!</v>
      </c>
      <c r="P123" s="42"/>
      <c r="Q123" s="42"/>
      <c r="R123" s="42"/>
      <c r="S123" s="42"/>
      <c r="T123" s="17"/>
      <c r="U123" s="43" t="e">
        <f>(+Q123/S123)-1</f>
        <v>#DIV/0!</v>
      </c>
      <c r="V123" s="17"/>
      <c r="W123" s="43" t="e">
        <f>(+R123/T123)-1</f>
        <v>#DIV/0!</v>
      </c>
      <c r="X123" s="17"/>
    </row>
    <row r="124" spans="1:24">
      <c r="B124" s="20"/>
    </row>
    <row r="125" spans="1:24">
      <c r="B125" s="20"/>
    </row>
    <row r="126" spans="1:24">
      <c r="B126" s="20"/>
    </row>
    <row r="127" spans="1:24">
      <c r="B127" s="20"/>
    </row>
    <row r="128" spans="1:24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</sheetData>
  <mergeCells count="1">
    <mergeCell ref="F2:H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4"/>
  <sheetViews>
    <sheetView tabSelected="1" zoomScale="78" zoomScaleNormal="7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1" defaultRowHeight="15"/>
  <cols>
    <col min="1" max="2" width="11" style="3"/>
    <col min="3" max="3" width="23.42578125" style="45" customWidth="1"/>
    <col min="4" max="4" width="35.7109375" style="45" customWidth="1"/>
    <col min="5" max="5" width="29.42578125" style="45" customWidth="1"/>
    <col min="6" max="7" width="23.42578125" style="45" customWidth="1"/>
    <col min="8" max="8" width="40.85546875" style="45" customWidth="1"/>
    <col min="9" max="9" width="45.7109375" style="19" customWidth="1"/>
    <col min="10" max="10" width="89.42578125" style="19" customWidth="1"/>
    <col min="11" max="11" width="48" style="19" customWidth="1"/>
    <col min="12" max="12" width="31.28515625" style="45" customWidth="1"/>
    <col min="13" max="13" width="36.5703125" style="45" customWidth="1"/>
    <col min="14" max="14" width="41.5703125" style="45" customWidth="1"/>
    <col min="15" max="15" width="29.28515625" style="45" customWidth="1"/>
    <col min="16" max="16" width="65.5703125" style="45" customWidth="1"/>
    <col min="17" max="18" width="20.28515625" style="45" customWidth="1"/>
    <col min="19" max="20" width="30.28515625" style="45" customWidth="1"/>
    <col min="21" max="21" width="30" style="19" customWidth="1"/>
    <col min="22" max="22" width="23.5703125" style="19" customWidth="1"/>
    <col min="23" max="23" width="22" style="19" customWidth="1"/>
    <col min="24" max="16384" width="11" style="19"/>
  </cols>
  <sheetData>
    <row r="1" spans="1:24" s="3" customFormat="1">
      <c r="A1" s="25" t="s">
        <v>15</v>
      </c>
      <c r="B1" s="26" t="s">
        <v>16</v>
      </c>
      <c r="C1" s="27" t="s">
        <v>17</v>
      </c>
      <c r="D1" s="27" t="s">
        <v>18</v>
      </c>
      <c r="E1" s="27" t="s">
        <v>19</v>
      </c>
      <c r="F1" s="27" t="s">
        <v>20</v>
      </c>
      <c r="G1" s="27" t="s">
        <v>21</v>
      </c>
      <c r="H1" s="27" t="s">
        <v>22</v>
      </c>
      <c r="I1" s="27" t="s">
        <v>23</v>
      </c>
      <c r="J1" s="27" t="s">
        <v>24</v>
      </c>
      <c r="K1" s="27" t="s">
        <v>25</v>
      </c>
      <c r="L1" s="46" t="s">
        <v>26</v>
      </c>
      <c r="M1" s="46" t="s">
        <v>27</v>
      </c>
      <c r="N1" s="46" t="s">
        <v>28</v>
      </c>
      <c r="O1" s="46" t="s">
        <v>29</v>
      </c>
      <c r="P1" s="46" t="s">
        <v>30</v>
      </c>
      <c r="Q1" s="46" t="s">
        <v>31</v>
      </c>
      <c r="R1" s="46" t="s">
        <v>32</v>
      </c>
      <c r="S1" s="46" t="s">
        <v>33</v>
      </c>
      <c r="T1" s="46" t="s">
        <v>34</v>
      </c>
      <c r="U1" s="27" t="s">
        <v>35</v>
      </c>
      <c r="V1" s="27" t="s">
        <v>36</v>
      </c>
      <c r="W1" s="27" t="s">
        <v>37</v>
      </c>
      <c r="X1" s="28" t="s">
        <v>38</v>
      </c>
    </row>
    <row r="2" spans="1:24" s="3" customFormat="1" ht="33" customHeight="1">
      <c r="A2" s="29" t="s">
        <v>13</v>
      </c>
      <c r="B2" s="30" t="s">
        <v>14</v>
      </c>
      <c r="C2" s="31"/>
      <c r="D2" s="31"/>
      <c r="E2" s="31"/>
      <c r="F2" s="55" t="s">
        <v>11</v>
      </c>
      <c r="G2" s="55"/>
      <c r="H2" s="55"/>
      <c r="I2" s="32" t="s">
        <v>43</v>
      </c>
      <c r="J2" s="32"/>
      <c r="K2" s="32" t="s">
        <v>48</v>
      </c>
      <c r="L2" s="47"/>
      <c r="M2" s="47"/>
      <c r="N2" s="47"/>
      <c r="O2" s="48" t="s">
        <v>49</v>
      </c>
      <c r="P2" s="47"/>
      <c r="Q2" s="47"/>
      <c r="R2" s="47"/>
      <c r="S2" s="47"/>
      <c r="T2" s="47"/>
      <c r="U2" s="32" t="s">
        <v>51</v>
      </c>
      <c r="V2" s="31"/>
      <c r="W2" s="32" t="s">
        <v>52</v>
      </c>
      <c r="X2" s="33"/>
    </row>
    <row r="3" spans="1:24" s="4" customFormat="1" ht="120">
      <c r="A3" s="34" t="s">
        <v>0</v>
      </c>
      <c r="B3" s="35" t="s">
        <v>1</v>
      </c>
      <c r="C3" s="57" t="s">
        <v>40</v>
      </c>
      <c r="D3" s="36" t="s">
        <v>41</v>
      </c>
      <c r="E3" s="60" t="s">
        <v>42</v>
      </c>
      <c r="F3" s="62" t="s">
        <v>46</v>
      </c>
      <c r="G3" s="38" t="s">
        <v>47</v>
      </c>
      <c r="H3" s="61" t="s">
        <v>12</v>
      </c>
      <c r="I3" s="40" t="s">
        <v>44</v>
      </c>
      <c r="J3" s="40" t="s">
        <v>2</v>
      </c>
      <c r="K3" s="40" t="s">
        <v>45</v>
      </c>
      <c r="L3" s="51" t="s">
        <v>2</v>
      </c>
      <c r="M3" s="49" t="s">
        <v>3</v>
      </c>
      <c r="N3" s="50" t="s">
        <v>4</v>
      </c>
      <c r="O3" s="51" t="s">
        <v>50</v>
      </c>
      <c r="P3" s="51" t="s">
        <v>2</v>
      </c>
      <c r="Q3" s="52" t="s">
        <v>5</v>
      </c>
      <c r="R3" s="52" t="s">
        <v>6</v>
      </c>
      <c r="S3" s="50" t="s">
        <v>7</v>
      </c>
      <c r="T3" s="50" t="s">
        <v>8</v>
      </c>
      <c r="U3" s="40" t="s">
        <v>9</v>
      </c>
      <c r="V3" s="40" t="s">
        <v>2</v>
      </c>
      <c r="W3" s="40" t="s">
        <v>10</v>
      </c>
      <c r="X3" s="41" t="s">
        <v>2</v>
      </c>
    </row>
    <row r="4" spans="1:24" s="72" customFormat="1">
      <c r="A4" s="63">
        <v>2014</v>
      </c>
      <c r="B4" s="64" t="s">
        <v>53</v>
      </c>
      <c r="C4" s="65">
        <v>5895443157</v>
      </c>
      <c r="D4" s="66">
        <v>1519272838</v>
      </c>
      <c r="E4" s="66">
        <f>+D4+C4</f>
        <v>7414715995</v>
      </c>
      <c r="F4" s="66">
        <v>5555526356.3599997</v>
      </c>
      <c r="G4" s="66">
        <v>1510122626</v>
      </c>
      <c r="H4" s="65">
        <f t="shared" ref="H4:H27" si="0">+F4+G4</f>
        <v>7065648982.3599997</v>
      </c>
      <c r="I4" s="67">
        <f>(+C4/F4)-1</f>
        <v>6.1185345696517457E-2</v>
      </c>
      <c r="J4" s="68" t="s">
        <v>102</v>
      </c>
      <c r="K4" s="67">
        <f t="shared" ref="K4:K67" si="1">(D4/G4)-1</f>
        <v>6.0592509789996196E-3</v>
      </c>
      <c r="L4" s="66"/>
      <c r="M4" s="66">
        <v>4762158614</v>
      </c>
      <c r="N4" s="66">
        <v>4762158614</v>
      </c>
      <c r="O4" s="69">
        <f>(+M4/N4)-1</f>
        <v>0</v>
      </c>
      <c r="P4" s="66"/>
      <c r="Q4" s="66">
        <v>28289884323</v>
      </c>
      <c r="R4" s="66">
        <v>362069141985</v>
      </c>
      <c r="S4" s="66">
        <v>115135504905</v>
      </c>
      <c r="T4" s="66">
        <v>362069141985</v>
      </c>
      <c r="U4" s="67">
        <f t="shared" ref="U4" si="2">(+Q4/S4)-1</f>
        <v>-0.75429052622522996</v>
      </c>
      <c r="V4" s="70" t="s">
        <v>105</v>
      </c>
      <c r="W4" s="67">
        <f t="shared" ref="W4" si="3">(+R4/T4)-1</f>
        <v>0</v>
      </c>
      <c r="X4" s="71"/>
    </row>
    <row r="5" spans="1:24" s="72" customFormat="1">
      <c r="A5" s="73">
        <v>2014</v>
      </c>
      <c r="B5" s="74" t="s">
        <v>54</v>
      </c>
      <c r="C5" s="65">
        <v>5180157630</v>
      </c>
      <c r="D5" s="65">
        <v>1579040439</v>
      </c>
      <c r="E5" s="66">
        <f t="shared" ref="E5:E68" si="4">+D5+C5</f>
        <v>6759198069</v>
      </c>
      <c r="F5" s="65">
        <v>4910965072.5600004</v>
      </c>
      <c r="G5" s="65">
        <v>1572894719</v>
      </c>
      <c r="H5" s="65">
        <f t="shared" si="0"/>
        <v>6483859791.5600004</v>
      </c>
      <c r="I5" s="67">
        <f t="shared" ref="I5:I67" si="5">(+C5/F5)-1</f>
        <v>5.4814594170932374E-2</v>
      </c>
      <c r="J5" s="68" t="s">
        <v>102</v>
      </c>
      <c r="K5" s="67">
        <f t="shared" si="1"/>
        <v>3.9072672352205018E-3</v>
      </c>
      <c r="L5" s="65"/>
      <c r="M5" s="65">
        <v>4537212958</v>
      </c>
      <c r="N5" s="65">
        <v>4537212958</v>
      </c>
      <c r="O5" s="69">
        <f t="shared" ref="O5:O68" si="6">(+M5/N5)-1</f>
        <v>0</v>
      </c>
      <c r="P5" s="65"/>
      <c r="Q5" s="65">
        <v>28663591466</v>
      </c>
      <c r="R5" s="65">
        <v>363932100211</v>
      </c>
      <c r="S5" s="65">
        <v>117227427994</v>
      </c>
      <c r="T5" s="65">
        <v>363932100211</v>
      </c>
      <c r="U5" s="67">
        <f t="shared" ref="U5:U68" si="7">(+Q5/S5)-1</f>
        <v>-0.75548732957386833</v>
      </c>
      <c r="V5" s="70" t="s">
        <v>105</v>
      </c>
      <c r="W5" s="67">
        <f t="shared" ref="W5:W68" si="8">(+R5/T5)-1</f>
        <v>0</v>
      </c>
      <c r="X5" s="68"/>
    </row>
    <row r="6" spans="1:24" s="72" customFormat="1">
      <c r="A6" s="73">
        <v>2014</v>
      </c>
      <c r="B6" s="74" t="s">
        <v>55</v>
      </c>
      <c r="C6" s="65">
        <v>5572299842</v>
      </c>
      <c r="D6" s="65">
        <v>1573762020</v>
      </c>
      <c r="E6" s="66">
        <f t="shared" si="4"/>
        <v>7146061862</v>
      </c>
      <c r="F6" s="65">
        <v>5760493105.7200003</v>
      </c>
      <c r="G6" s="65">
        <v>1555677736</v>
      </c>
      <c r="H6" s="65">
        <f t="shared" si="0"/>
        <v>7316170841.7200003</v>
      </c>
      <c r="I6" s="67">
        <f t="shared" si="5"/>
        <v>-3.2669644814456889E-2</v>
      </c>
      <c r="J6" s="68" t="s">
        <v>103</v>
      </c>
      <c r="K6" s="67">
        <f t="shared" si="1"/>
        <v>1.1624698085928031E-2</v>
      </c>
      <c r="L6" s="65"/>
      <c r="M6" s="65">
        <v>4561851124</v>
      </c>
      <c r="N6" s="65">
        <v>4561851124</v>
      </c>
      <c r="O6" s="69">
        <f t="shared" si="6"/>
        <v>0</v>
      </c>
      <c r="P6" s="65"/>
      <c r="Q6" s="65">
        <v>28780868778</v>
      </c>
      <c r="R6" s="65">
        <v>367985780034</v>
      </c>
      <c r="S6" s="65">
        <v>118176533915</v>
      </c>
      <c r="T6" s="65">
        <v>367985780034</v>
      </c>
      <c r="U6" s="67">
        <f t="shared" si="7"/>
        <v>-0.75645868240897118</v>
      </c>
      <c r="V6" s="68" t="s">
        <v>105</v>
      </c>
      <c r="W6" s="67">
        <f t="shared" si="8"/>
        <v>0</v>
      </c>
      <c r="X6" s="68"/>
    </row>
    <row r="7" spans="1:24" s="72" customFormat="1">
      <c r="A7" s="73">
        <v>2014</v>
      </c>
      <c r="B7" s="74" t="s">
        <v>56</v>
      </c>
      <c r="C7" s="65">
        <v>5583961756</v>
      </c>
      <c r="D7" s="65">
        <v>1609265944</v>
      </c>
      <c r="E7" s="66">
        <f t="shared" si="4"/>
        <v>7193227700</v>
      </c>
      <c r="F7" s="65">
        <v>5855867942.1199999</v>
      </c>
      <c r="G7" s="65">
        <v>1708794791</v>
      </c>
      <c r="H7" s="65">
        <f t="shared" si="0"/>
        <v>7564662733.1199999</v>
      </c>
      <c r="I7" s="67">
        <f t="shared" si="5"/>
        <v>-4.6433114408922616E-2</v>
      </c>
      <c r="J7" s="65" t="s">
        <v>103</v>
      </c>
      <c r="K7" s="67">
        <f t="shared" si="1"/>
        <v>-5.8245055242563626E-2</v>
      </c>
      <c r="L7" s="75" t="s">
        <v>100</v>
      </c>
      <c r="M7" s="65">
        <v>3007649626</v>
      </c>
      <c r="N7" s="65">
        <v>3007649626</v>
      </c>
      <c r="O7" s="69">
        <f t="shared" si="6"/>
        <v>0</v>
      </c>
      <c r="P7" s="65"/>
      <c r="Q7" s="65">
        <v>27534888383</v>
      </c>
      <c r="R7" s="65">
        <v>371281669412</v>
      </c>
      <c r="S7" s="65">
        <v>119040807087</v>
      </c>
      <c r="T7" s="65">
        <v>371281669412</v>
      </c>
      <c r="U7" s="67">
        <f t="shared" si="7"/>
        <v>-0.76869370212790677</v>
      </c>
      <c r="V7" s="68" t="s">
        <v>105</v>
      </c>
      <c r="W7" s="67">
        <f t="shared" si="8"/>
        <v>0</v>
      </c>
      <c r="X7" s="68"/>
    </row>
    <row r="8" spans="1:24" s="72" customFormat="1">
      <c r="A8" s="73">
        <v>2014</v>
      </c>
      <c r="B8" s="74" t="s">
        <v>57</v>
      </c>
      <c r="C8" s="65">
        <v>5780333611</v>
      </c>
      <c r="D8" s="65">
        <v>1624923926</v>
      </c>
      <c r="E8" s="66">
        <f t="shared" si="4"/>
        <v>7405257537</v>
      </c>
      <c r="F8" s="65">
        <v>6183024627.1400003</v>
      </c>
      <c r="G8" s="65">
        <v>1723666636</v>
      </c>
      <c r="H8" s="65">
        <f t="shared" si="0"/>
        <v>7906691263.1400003</v>
      </c>
      <c r="I8" s="67">
        <f t="shared" si="5"/>
        <v>-6.5128483294796147E-2</v>
      </c>
      <c r="J8" s="76" t="s">
        <v>104</v>
      </c>
      <c r="K8" s="67">
        <f t="shared" si="1"/>
        <v>-5.7286431110104785E-2</v>
      </c>
      <c r="L8" s="75" t="s">
        <v>100</v>
      </c>
      <c r="M8" s="65">
        <v>4347183896</v>
      </c>
      <c r="N8" s="65">
        <v>4347183896</v>
      </c>
      <c r="O8" s="69">
        <f t="shared" si="6"/>
        <v>0</v>
      </c>
      <c r="P8" s="65"/>
      <c r="Q8" s="65">
        <v>29209480558</v>
      </c>
      <c r="R8" s="65">
        <v>373003901907</v>
      </c>
      <c r="S8" s="65">
        <v>121075272722</v>
      </c>
      <c r="T8" s="65">
        <v>373003901907</v>
      </c>
      <c r="U8" s="67">
        <f t="shared" si="7"/>
        <v>-0.75874941347381752</v>
      </c>
      <c r="V8" s="68" t="s">
        <v>105</v>
      </c>
      <c r="W8" s="67">
        <f t="shared" si="8"/>
        <v>0</v>
      </c>
      <c r="X8" s="68"/>
    </row>
    <row r="9" spans="1:24" s="72" customFormat="1">
      <c r="A9" s="73">
        <v>2014</v>
      </c>
      <c r="B9" s="74" t="s">
        <v>58</v>
      </c>
      <c r="C9" s="65">
        <v>5486570781</v>
      </c>
      <c r="D9" s="65">
        <v>2698246558</v>
      </c>
      <c r="E9" s="66">
        <f t="shared" si="4"/>
        <v>8184817339</v>
      </c>
      <c r="F9" s="65">
        <v>5808156810.5999985</v>
      </c>
      <c r="G9" s="65">
        <v>2723475328</v>
      </c>
      <c r="H9" s="65">
        <f t="shared" si="0"/>
        <v>8531632138.5999985</v>
      </c>
      <c r="I9" s="67">
        <f t="shared" si="5"/>
        <v>-5.5368000570008347E-2</v>
      </c>
      <c r="J9" s="68" t="s">
        <v>104</v>
      </c>
      <c r="K9" s="67">
        <f t="shared" si="1"/>
        <v>-9.2634472361924347E-3</v>
      </c>
      <c r="L9" s="75"/>
      <c r="M9" s="65">
        <v>-3906760632</v>
      </c>
      <c r="N9" s="65">
        <v>-3599960797</v>
      </c>
      <c r="O9" s="69">
        <f t="shared" si="6"/>
        <v>8.5223104444823283E-2</v>
      </c>
      <c r="P9" s="75" t="s">
        <v>66</v>
      </c>
      <c r="Q9" s="65">
        <v>45635521265</v>
      </c>
      <c r="R9" s="65">
        <v>372756587474</v>
      </c>
      <c r="S9" s="65">
        <v>119778140406</v>
      </c>
      <c r="T9" s="65">
        <v>372756587474</v>
      </c>
      <c r="U9" s="67">
        <f t="shared" si="7"/>
        <v>-0.61899958447915593</v>
      </c>
      <c r="V9" s="68" t="s">
        <v>105</v>
      </c>
      <c r="W9" s="67">
        <f t="shared" si="8"/>
        <v>0</v>
      </c>
      <c r="X9" s="68"/>
    </row>
    <row r="10" spans="1:24" s="72" customFormat="1">
      <c r="A10" s="73">
        <v>2014</v>
      </c>
      <c r="B10" s="74" t="s">
        <v>59</v>
      </c>
      <c r="C10" s="65">
        <v>5620608587</v>
      </c>
      <c r="D10" s="65">
        <v>1578002903</v>
      </c>
      <c r="E10" s="66">
        <f t="shared" si="4"/>
        <v>7198611490</v>
      </c>
      <c r="F10" s="65">
        <v>5667267506.8000002</v>
      </c>
      <c r="G10" s="65">
        <v>1543057934</v>
      </c>
      <c r="H10" s="65">
        <f t="shared" si="0"/>
        <v>7210325440.8000002</v>
      </c>
      <c r="I10" s="67">
        <f t="shared" si="5"/>
        <v>-8.2330540677699737E-3</v>
      </c>
      <c r="J10" s="68" t="s">
        <v>103</v>
      </c>
      <c r="K10" s="67">
        <f t="shared" si="1"/>
        <v>2.2646569665348615E-2</v>
      </c>
      <c r="L10" s="75"/>
      <c r="M10" s="65">
        <v>-389151629</v>
      </c>
      <c r="N10" s="65">
        <v>-2396918</v>
      </c>
      <c r="O10" s="69">
        <f t="shared" si="6"/>
        <v>161.35500296630923</v>
      </c>
      <c r="P10" s="75" t="s">
        <v>66</v>
      </c>
      <c r="Q10" s="65">
        <v>37195131613</v>
      </c>
      <c r="R10" s="65">
        <v>374737434066</v>
      </c>
      <c r="S10" s="65">
        <v>118928217047</v>
      </c>
      <c r="T10" s="65">
        <v>374737434066</v>
      </c>
      <c r="U10" s="67">
        <f t="shared" si="7"/>
        <v>-0.68724721065732775</v>
      </c>
      <c r="V10" s="68" t="s">
        <v>105</v>
      </c>
      <c r="W10" s="67">
        <f t="shared" si="8"/>
        <v>0</v>
      </c>
      <c r="X10" s="68"/>
    </row>
    <row r="11" spans="1:24" s="72" customFormat="1">
      <c r="A11" s="73">
        <v>2014</v>
      </c>
      <c r="B11" s="74" t="s">
        <v>60</v>
      </c>
      <c r="C11" s="65">
        <v>5523449043</v>
      </c>
      <c r="D11" s="65">
        <v>1581408988</v>
      </c>
      <c r="E11" s="66">
        <f t="shared" si="4"/>
        <v>7104858031</v>
      </c>
      <c r="F11" s="65">
        <v>5837003701.6800003</v>
      </c>
      <c r="G11" s="65">
        <v>1563057706</v>
      </c>
      <c r="H11" s="65">
        <f t="shared" si="0"/>
        <v>7400061407.6800003</v>
      </c>
      <c r="I11" s="67">
        <f t="shared" si="5"/>
        <v>-5.3718427245429634E-2</v>
      </c>
      <c r="J11" s="68" t="s">
        <v>104</v>
      </c>
      <c r="K11" s="67">
        <f t="shared" si="1"/>
        <v>1.1740629875375719E-2</v>
      </c>
      <c r="L11" s="75"/>
      <c r="M11" s="65">
        <v>2651633558</v>
      </c>
      <c r="N11" s="65">
        <v>1955066101</v>
      </c>
      <c r="O11" s="69">
        <f t="shared" si="6"/>
        <v>0.35628844295531059</v>
      </c>
      <c r="P11" s="75" t="s">
        <v>67</v>
      </c>
      <c r="Q11" s="65">
        <v>43081795343</v>
      </c>
      <c r="R11" s="65">
        <v>376150138092</v>
      </c>
      <c r="S11" s="65">
        <v>118715978656</v>
      </c>
      <c r="T11" s="65">
        <v>376150138092</v>
      </c>
      <c r="U11" s="67">
        <f t="shared" si="7"/>
        <v>-0.63710196528946683</v>
      </c>
      <c r="V11" s="68" t="s">
        <v>105</v>
      </c>
      <c r="W11" s="67">
        <f t="shared" si="8"/>
        <v>0</v>
      </c>
      <c r="X11" s="68"/>
    </row>
    <row r="12" spans="1:24" s="72" customFormat="1">
      <c r="A12" s="73">
        <v>2014</v>
      </c>
      <c r="B12" s="74" t="s">
        <v>61</v>
      </c>
      <c r="C12" s="65">
        <v>6029520631</v>
      </c>
      <c r="D12" s="65">
        <v>1634369659</v>
      </c>
      <c r="E12" s="66">
        <f t="shared" si="4"/>
        <v>7663890290</v>
      </c>
      <c r="F12" s="65">
        <v>5970804651.0799999</v>
      </c>
      <c r="G12" s="65">
        <v>1614511869</v>
      </c>
      <c r="H12" s="65">
        <f t="shared" si="0"/>
        <v>7585316520.0799999</v>
      </c>
      <c r="I12" s="67">
        <f t="shared" si="5"/>
        <v>9.8338470861509819E-3</v>
      </c>
      <c r="J12" s="68" t="s">
        <v>103</v>
      </c>
      <c r="K12" s="67">
        <f t="shared" si="1"/>
        <v>1.2299562723127933E-2</v>
      </c>
      <c r="L12" s="65"/>
      <c r="M12" s="65">
        <v>4261161468</v>
      </c>
      <c r="N12" s="65">
        <v>4261161468</v>
      </c>
      <c r="O12" s="69">
        <f t="shared" si="6"/>
        <v>0</v>
      </c>
      <c r="P12" s="65"/>
      <c r="Q12" s="65">
        <v>36779153258</v>
      </c>
      <c r="R12" s="65">
        <v>380375019625</v>
      </c>
      <c r="S12" s="65">
        <v>119444104225</v>
      </c>
      <c r="T12" s="65">
        <v>380375019625</v>
      </c>
      <c r="U12" s="67">
        <f t="shared" si="7"/>
        <v>-0.69208063054566393</v>
      </c>
      <c r="V12" s="68" t="s">
        <v>105</v>
      </c>
      <c r="W12" s="67">
        <f t="shared" si="8"/>
        <v>0</v>
      </c>
      <c r="X12" s="68"/>
    </row>
    <row r="13" spans="1:24" s="72" customFormat="1">
      <c r="A13" s="73">
        <v>2014</v>
      </c>
      <c r="B13" s="74" t="s">
        <v>62</v>
      </c>
      <c r="C13" s="65">
        <v>6848437640</v>
      </c>
      <c r="D13" s="65">
        <v>1591321549</v>
      </c>
      <c r="E13" s="66">
        <f t="shared" si="4"/>
        <v>8439759189</v>
      </c>
      <c r="F13" s="65">
        <v>6864431005.1599998</v>
      </c>
      <c r="G13" s="65">
        <v>1594328806</v>
      </c>
      <c r="H13" s="65">
        <f t="shared" si="0"/>
        <v>8458759811.1599998</v>
      </c>
      <c r="I13" s="67">
        <f t="shared" si="5"/>
        <v>-2.3298894180708851E-3</v>
      </c>
      <c r="J13" s="68" t="s">
        <v>103</v>
      </c>
      <c r="K13" s="67">
        <f t="shared" si="1"/>
        <v>-1.8862213294288388E-3</v>
      </c>
      <c r="L13" s="65"/>
      <c r="M13" s="65">
        <v>1231953625</v>
      </c>
      <c r="N13" s="65">
        <v>1231953625</v>
      </c>
      <c r="O13" s="69">
        <f t="shared" si="6"/>
        <v>0</v>
      </c>
      <c r="P13" s="65"/>
      <c r="Q13" s="65">
        <v>37547308460</v>
      </c>
      <c r="R13" s="65">
        <v>383140521279</v>
      </c>
      <c r="S13" s="65">
        <v>118861768431</v>
      </c>
      <c r="T13" s="65">
        <v>383140521279</v>
      </c>
      <c r="U13" s="67">
        <f t="shared" si="7"/>
        <v>-0.68410945793898015</v>
      </c>
      <c r="V13" s="68" t="s">
        <v>105</v>
      </c>
      <c r="W13" s="67">
        <f t="shared" si="8"/>
        <v>0</v>
      </c>
      <c r="X13" s="68"/>
    </row>
    <row r="14" spans="1:24" s="72" customFormat="1">
      <c r="A14" s="73">
        <v>2014</v>
      </c>
      <c r="B14" s="74" t="s">
        <v>63</v>
      </c>
      <c r="C14" s="65">
        <v>5765884990</v>
      </c>
      <c r="D14" s="65">
        <v>3252277078</v>
      </c>
      <c r="E14" s="66">
        <f t="shared" si="4"/>
        <v>9018162068</v>
      </c>
      <c r="F14" s="65">
        <v>5857056670.6000004</v>
      </c>
      <c r="G14" s="65">
        <v>3169845988</v>
      </c>
      <c r="H14" s="65">
        <f t="shared" si="0"/>
        <v>9026902658.6000004</v>
      </c>
      <c r="I14" s="67">
        <f t="shared" si="5"/>
        <v>-1.5566125739852277E-2</v>
      </c>
      <c r="J14" s="68" t="s">
        <v>103</v>
      </c>
      <c r="K14" s="67">
        <f t="shared" si="1"/>
        <v>2.6004761843968716E-2</v>
      </c>
      <c r="L14" s="65"/>
      <c r="M14" s="65">
        <v>249659079</v>
      </c>
      <c r="N14" s="65">
        <v>249659079</v>
      </c>
      <c r="O14" s="69">
        <f t="shared" si="6"/>
        <v>0</v>
      </c>
      <c r="P14" s="65"/>
      <c r="Q14" s="65">
        <v>37325433730</v>
      </c>
      <c r="R14" s="65">
        <v>384035323318</v>
      </c>
      <c r="S14" s="65">
        <v>118528859429</v>
      </c>
      <c r="T14" s="65">
        <v>384035323318</v>
      </c>
      <c r="U14" s="67">
        <f t="shared" si="7"/>
        <v>-0.68509412889138344</v>
      </c>
      <c r="V14" s="68" t="s">
        <v>105</v>
      </c>
      <c r="W14" s="67">
        <f t="shared" si="8"/>
        <v>0</v>
      </c>
      <c r="X14" s="68"/>
    </row>
    <row r="15" spans="1:24" s="72" customFormat="1">
      <c r="A15" s="73">
        <v>2014</v>
      </c>
      <c r="B15" s="74" t="s">
        <v>64</v>
      </c>
      <c r="C15" s="65">
        <v>6677955247</v>
      </c>
      <c r="D15" s="65">
        <v>1683038463</v>
      </c>
      <c r="E15" s="66">
        <f t="shared" si="4"/>
        <v>8360993710</v>
      </c>
      <c r="F15" s="65">
        <v>6374803440.8000002</v>
      </c>
      <c r="G15" s="65">
        <v>1675822230</v>
      </c>
      <c r="H15" s="65">
        <f t="shared" si="0"/>
        <v>8050625670.8000002</v>
      </c>
      <c r="I15" s="67">
        <f t="shared" si="5"/>
        <v>4.7554690746975492E-2</v>
      </c>
      <c r="J15" s="68" t="s">
        <v>103</v>
      </c>
      <c r="K15" s="67">
        <f t="shared" si="1"/>
        <v>4.306085019530892E-3</v>
      </c>
      <c r="L15" s="65"/>
      <c r="M15" s="65">
        <v>1371165233</v>
      </c>
      <c r="N15" s="65">
        <v>1371165233</v>
      </c>
      <c r="O15" s="69">
        <f t="shared" si="6"/>
        <v>0</v>
      </c>
      <c r="P15" s="65"/>
      <c r="Q15" s="65">
        <v>48248221756</v>
      </c>
      <c r="R15" s="65">
        <v>387740361002</v>
      </c>
      <c r="S15" s="65">
        <v>114657356475</v>
      </c>
      <c r="T15" s="65">
        <v>387740361002</v>
      </c>
      <c r="U15" s="67">
        <f t="shared" si="7"/>
        <v>-0.57919645769506212</v>
      </c>
      <c r="V15" s="68" t="s">
        <v>105</v>
      </c>
      <c r="W15" s="67">
        <f t="shared" si="8"/>
        <v>0</v>
      </c>
      <c r="X15" s="68"/>
    </row>
    <row r="16" spans="1:24" s="72" customFormat="1">
      <c r="A16" s="73">
        <f>A4+1</f>
        <v>2015</v>
      </c>
      <c r="B16" s="74" t="str">
        <f>B4</f>
        <v>01</v>
      </c>
      <c r="C16" s="65">
        <v>5250915070</v>
      </c>
      <c r="D16" s="65">
        <v>1740101173</v>
      </c>
      <c r="E16" s="66">
        <f t="shared" si="4"/>
        <v>6991016243</v>
      </c>
      <c r="F16" s="65">
        <v>5372332506.5600004</v>
      </c>
      <c r="G16" s="65">
        <v>1792443814</v>
      </c>
      <c r="H16" s="65">
        <f t="shared" si="0"/>
        <v>7164776320.5600004</v>
      </c>
      <c r="I16" s="67">
        <f t="shared" si="5"/>
        <v>-2.2600506653626007E-2</v>
      </c>
      <c r="J16" s="68" t="s">
        <v>103</v>
      </c>
      <c r="K16" s="67">
        <f t="shared" si="1"/>
        <v>-2.9201830813983864E-2</v>
      </c>
      <c r="L16" s="75"/>
      <c r="M16" s="65">
        <v>4019008715</v>
      </c>
      <c r="N16" s="65">
        <v>6437327486</v>
      </c>
      <c r="O16" s="69">
        <f t="shared" si="6"/>
        <v>-0.37567123565787153</v>
      </c>
      <c r="P16" s="75" t="s">
        <v>68</v>
      </c>
      <c r="Q16" s="65">
        <v>36959151016</v>
      </c>
      <c r="R16" s="65">
        <v>390456160629</v>
      </c>
      <c r="S16" s="65">
        <v>125511837739</v>
      </c>
      <c r="T16" s="65">
        <v>390456160629</v>
      </c>
      <c r="U16" s="67">
        <f t="shared" si="7"/>
        <v>-0.705532548309459</v>
      </c>
      <c r="V16" s="68" t="s">
        <v>105</v>
      </c>
      <c r="W16" s="67">
        <f t="shared" si="8"/>
        <v>0</v>
      </c>
      <c r="X16" s="68"/>
    </row>
    <row r="17" spans="1:24" s="72" customFormat="1">
      <c r="A17" s="73">
        <f t="shared" ref="A17:A80" si="9">A5+1</f>
        <v>2015</v>
      </c>
      <c r="B17" s="74" t="str">
        <f t="shared" ref="B17:B80" si="10">B5</f>
        <v>02</v>
      </c>
      <c r="C17" s="65">
        <v>5688109429</v>
      </c>
      <c r="D17" s="65">
        <v>1644912760</v>
      </c>
      <c r="E17" s="66">
        <f t="shared" si="4"/>
        <v>7333022189</v>
      </c>
      <c r="F17" s="65">
        <v>5752456623.3599997</v>
      </c>
      <c r="G17" s="65">
        <v>1642413408</v>
      </c>
      <c r="H17" s="65">
        <f t="shared" si="0"/>
        <v>7394870031.3599997</v>
      </c>
      <c r="I17" s="67">
        <f t="shared" si="5"/>
        <v>-1.1186037300775831E-2</v>
      </c>
      <c r="J17" s="68" t="s">
        <v>103</v>
      </c>
      <c r="K17" s="67">
        <f t="shared" si="1"/>
        <v>1.5217557210784882E-3</v>
      </c>
      <c r="L17" s="75"/>
      <c r="M17" s="65">
        <v>7919483764</v>
      </c>
      <c r="N17" s="65">
        <v>5501164993</v>
      </c>
      <c r="O17" s="69">
        <f t="shared" si="6"/>
        <v>0.43960120703109395</v>
      </c>
      <c r="P17" s="75" t="s">
        <v>69</v>
      </c>
      <c r="Q17" s="65">
        <v>39142131494</v>
      </c>
      <c r="R17" s="65">
        <v>391696387660</v>
      </c>
      <c r="S17" s="65">
        <v>129772775701</v>
      </c>
      <c r="T17" s="65">
        <v>391696387660</v>
      </c>
      <c r="U17" s="67">
        <f t="shared" si="7"/>
        <v>-0.69837948458323384</v>
      </c>
      <c r="V17" s="68" t="s">
        <v>105</v>
      </c>
      <c r="W17" s="67">
        <f t="shared" si="8"/>
        <v>0</v>
      </c>
      <c r="X17" s="68"/>
    </row>
    <row r="18" spans="1:24" s="72" customFormat="1">
      <c r="A18" s="73">
        <f t="shared" si="9"/>
        <v>2015</v>
      </c>
      <c r="B18" s="74" t="str">
        <f t="shared" si="10"/>
        <v>03</v>
      </c>
      <c r="C18" s="65">
        <v>6512374965</v>
      </c>
      <c r="D18" s="65">
        <v>1667575788</v>
      </c>
      <c r="E18" s="66">
        <f t="shared" si="4"/>
        <v>8179950753</v>
      </c>
      <c r="F18" s="65">
        <v>6529542237.8400002</v>
      </c>
      <c r="G18" s="65">
        <v>1659296032</v>
      </c>
      <c r="H18" s="65">
        <f t="shared" si="0"/>
        <v>8188838269.8400002</v>
      </c>
      <c r="I18" s="67">
        <f t="shared" si="5"/>
        <v>-2.6291694294452439E-3</v>
      </c>
      <c r="J18" s="68" t="s">
        <v>103</v>
      </c>
      <c r="K18" s="67">
        <f t="shared" si="1"/>
        <v>4.9899209305166448E-3</v>
      </c>
      <c r="L18" s="65"/>
      <c r="M18" s="65">
        <v>6160533168</v>
      </c>
      <c r="N18" s="65">
        <v>6160533168</v>
      </c>
      <c r="O18" s="69">
        <f t="shared" si="6"/>
        <v>0</v>
      </c>
      <c r="P18" s="65"/>
      <c r="Q18" s="65">
        <v>33394508895</v>
      </c>
      <c r="R18" s="65">
        <v>393229271435</v>
      </c>
      <c r="S18" s="65">
        <v>134400425094</v>
      </c>
      <c r="T18" s="65">
        <v>393229271435</v>
      </c>
      <c r="U18" s="67">
        <f t="shared" si="7"/>
        <v>-0.75152973756114394</v>
      </c>
      <c r="V18" s="68" t="s">
        <v>105</v>
      </c>
      <c r="W18" s="67">
        <f t="shared" si="8"/>
        <v>0</v>
      </c>
      <c r="X18" s="68"/>
    </row>
    <row r="19" spans="1:24" s="72" customFormat="1">
      <c r="A19" s="73">
        <f t="shared" si="9"/>
        <v>2015</v>
      </c>
      <c r="B19" s="74" t="str">
        <f t="shared" si="10"/>
        <v>04</v>
      </c>
      <c r="C19" s="65">
        <v>5993934320</v>
      </c>
      <c r="D19" s="65">
        <v>1640003031</v>
      </c>
      <c r="E19" s="66">
        <f t="shared" si="4"/>
        <v>7633937351</v>
      </c>
      <c r="F19" s="65">
        <v>6089918505.3900003</v>
      </c>
      <c r="G19" s="65">
        <v>1633748240</v>
      </c>
      <c r="H19" s="65">
        <f t="shared" si="0"/>
        <v>7723666745.3900003</v>
      </c>
      <c r="I19" s="67">
        <f t="shared" si="5"/>
        <v>-1.576116089321189E-2</v>
      </c>
      <c r="J19" s="68" t="s">
        <v>103</v>
      </c>
      <c r="K19" s="67">
        <f t="shared" si="1"/>
        <v>3.8284913469899262E-3</v>
      </c>
      <c r="L19" s="65"/>
      <c r="M19" s="65">
        <v>5911281340</v>
      </c>
      <c r="N19" s="65">
        <v>5911281340</v>
      </c>
      <c r="O19" s="69">
        <f t="shared" si="6"/>
        <v>0</v>
      </c>
      <c r="P19" s="65"/>
      <c r="Q19" s="65">
        <v>38043110484</v>
      </c>
      <c r="R19" s="65">
        <v>394454519560</v>
      </c>
      <c r="S19" s="65">
        <v>139086458309</v>
      </c>
      <c r="T19" s="65">
        <v>394454519560</v>
      </c>
      <c r="U19" s="67">
        <f t="shared" si="7"/>
        <v>-0.72647868853284114</v>
      </c>
      <c r="V19" s="68" t="s">
        <v>105</v>
      </c>
      <c r="W19" s="67">
        <f t="shared" si="8"/>
        <v>0</v>
      </c>
      <c r="X19" s="68"/>
    </row>
    <row r="20" spans="1:24" s="72" customFormat="1">
      <c r="A20" s="73">
        <f t="shared" si="9"/>
        <v>2015</v>
      </c>
      <c r="B20" s="74" t="str">
        <f t="shared" si="10"/>
        <v>05</v>
      </c>
      <c r="C20" s="65">
        <v>5755302577</v>
      </c>
      <c r="D20" s="65">
        <v>1707439202</v>
      </c>
      <c r="E20" s="66">
        <f t="shared" si="4"/>
        <v>7462741779</v>
      </c>
      <c r="F20" s="65">
        <v>5963957678.2799997</v>
      </c>
      <c r="G20" s="65">
        <v>1680200882</v>
      </c>
      <c r="H20" s="65">
        <f t="shared" si="0"/>
        <v>7644158560.2799997</v>
      </c>
      <c r="I20" s="67">
        <f t="shared" si="5"/>
        <v>-3.4986013069793542E-2</v>
      </c>
      <c r="J20" s="68" t="s">
        <v>103</v>
      </c>
      <c r="K20" s="67">
        <f t="shared" si="1"/>
        <v>1.6211347281033017E-2</v>
      </c>
      <c r="L20" s="65"/>
      <c r="M20" s="65">
        <v>3575245780</v>
      </c>
      <c r="N20" s="65">
        <v>3575245780</v>
      </c>
      <c r="O20" s="69">
        <f t="shared" si="6"/>
        <v>0</v>
      </c>
      <c r="P20" s="65"/>
      <c r="Q20" s="65">
        <v>37497658429</v>
      </c>
      <c r="R20" s="65">
        <v>399076337045</v>
      </c>
      <c r="S20" s="65">
        <v>138039886604</v>
      </c>
      <c r="T20" s="65">
        <v>399076337045</v>
      </c>
      <c r="U20" s="67">
        <f t="shared" si="7"/>
        <v>-0.7283563515480791</v>
      </c>
      <c r="V20" s="68" t="s">
        <v>105</v>
      </c>
      <c r="W20" s="67">
        <f t="shared" si="8"/>
        <v>0</v>
      </c>
      <c r="X20" s="68"/>
    </row>
    <row r="21" spans="1:24" s="72" customFormat="1">
      <c r="A21" s="73">
        <f t="shared" si="9"/>
        <v>2015</v>
      </c>
      <c r="B21" s="74" t="str">
        <f t="shared" si="10"/>
        <v>06</v>
      </c>
      <c r="C21" s="65">
        <v>5101873087</v>
      </c>
      <c r="D21" s="65">
        <v>2914744306</v>
      </c>
      <c r="E21" s="66">
        <f t="shared" si="4"/>
        <v>8016617393</v>
      </c>
      <c r="F21" s="65">
        <v>5388612783.8600006</v>
      </c>
      <c r="G21" s="65">
        <v>2886667476</v>
      </c>
      <c r="H21" s="65">
        <f t="shared" si="0"/>
        <v>8275280259.8600006</v>
      </c>
      <c r="I21" s="67">
        <f t="shared" si="5"/>
        <v>-5.3212154660443378E-2</v>
      </c>
      <c r="J21" s="68" t="s">
        <v>104</v>
      </c>
      <c r="K21" s="67">
        <f t="shared" si="1"/>
        <v>9.7263817995778545E-3</v>
      </c>
      <c r="L21" s="75"/>
      <c r="M21" s="65">
        <v>2679294656</v>
      </c>
      <c r="N21" s="65">
        <v>4790691812</v>
      </c>
      <c r="O21" s="69">
        <f t="shared" si="6"/>
        <v>-0.44072907188712307</v>
      </c>
      <c r="P21" s="75" t="s">
        <v>70</v>
      </c>
      <c r="Q21" s="65">
        <v>37943180251</v>
      </c>
      <c r="R21" s="65">
        <v>403918556059</v>
      </c>
      <c r="S21" s="65">
        <v>137988610172</v>
      </c>
      <c r="T21" s="65">
        <v>403918556059</v>
      </c>
      <c r="U21" s="67">
        <f t="shared" si="7"/>
        <v>-0.72502672355562825</v>
      </c>
      <c r="V21" s="68" t="s">
        <v>105</v>
      </c>
      <c r="W21" s="67">
        <f t="shared" si="8"/>
        <v>0</v>
      </c>
      <c r="X21" s="68"/>
    </row>
    <row r="22" spans="1:24" s="72" customFormat="1">
      <c r="A22" s="73">
        <f t="shared" si="9"/>
        <v>2015</v>
      </c>
      <c r="B22" s="74" t="str">
        <f t="shared" si="10"/>
        <v>07</v>
      </c>
      <c r="C22" s="65">
        <v>5725210169</v>
      </c>
      <c r="D22" s="65">
        <v>1731181191</v>
      </c>
      <c r="E22" s="66">
        <f t="shared" si="4"/>
        <v>7456391360</v>
      </c>
      <c r="F22" s="65">
        <v>5555990468.9200001</v>
      </c>
      <c r="G22" s="65">
        <v>1707648367</v>
      </c>
      <c r="H22" s="65">
        <f t="shared" si="0"/>
        <v>7263638835.9200001</v>
      </c>
      <c r="I22" s="67">
        <f t="shared" si="5"/>
        <v>3.0457161693600465E-2</v>
      </c>
      <c r="J22" s="68" t="s">
        <v>103</v>
      </c>
      <c r="K22" s="67">
        <f t="shared" si="1"/>
        <v>1.3780837117739031E-2</v>
      </c>
      <c r="L22" s="75"/>
      <c r="M22" s="65">
        <v>8673017386</v>
      </c>
      <c r="N22" s="65">
        <v>6560462668</v>
      </c>
      <c r="O22" s="69">
        <f t="shared" si="6"/>
        <v>0.32201306903313665</v>
      </c>
      <c r="P22" s="75" t="s">
        <v>71</v>
      </c>
      <c r="Q22" s="65">
        <v>41346910514</v>
      </c>
      <c r="R22" s="65">
        <v>406293874868</v>
      </c>
      <c r="S22" s="65">
        <v>142173754031</v>
      </c>
      <c r="T22" s="65">
        <v>406293874868</v>
      </c>
      <c r="U22" s="67">
        <f t="shared" si="7"/>
        <v>-0.70918042647319712</v>
      </c>
      <c r="V22" s="68" t="s">
        <v>105</v>
      </c>
      <c r="W22" s="67">
        <f t="shared" si="8"/>
        <v>0</v>
      </c>
      <c r="X22" s="68"/>
    </row>
    <row r="23" spans="1:24" s="72" customFormat="1">
      <c r="A23" s="73">
        <f t="shared" si="9"/>
        <v>2015</v>
      </c>
      <c r="B23" s="74" t="str">
        <f t="shared" si="10"/>
        <v>08</v>
      </c>
      <c r="C23" s="65">
        <v>5349237310</v>
      </c>
      <c r="D23" s="65">
        <v>1699843460</v>
      </c>
      <c r="E23" s="66">
        <f t="shared" si="4"/>
        <v>7049080770</v>
      </c>
      <c r="F23" s="65">
        <v>5581711764.3599997</v>
      </c>
      <c r="G23" s="65">
        <v>1688382206</v>
      </c>
      <c r="H23" s="65">
        <f t="shared" si="0"/>
        <v>7270093970.3599997</v>
      </c>
      <c r="I23" s="67">
        <f t="shared" si="5"/>
        <v>-4.1649311926922006E-2</v>
      </c>
      <c r="J23" s="68" t="s">
        <v>103</v>
      </c>
      <c r="K23" s="67">
        <f t="shared" si="1"/>
        <v>6.7883053726047748E-3</v>
      </c>
      <c r="L23" s="65"/>
      <c r="M23" s="65">
        <v>4378988954</v>
      </c>
      <c r="N23" s="65">
        <v>4379919610</v>
      </c>
      <c r="O23" s="69">
        <f t="shared" si="6"/>
        <v>-2.1248243869020911E-4</v>
      </c>
      <c r="P23" s="65"/>
      <c r="Q23" s="65">
        <v>39990864083</v>
      </c>
      <c r="R23" s="65">
        <v>408585738423</v>
      </c>
      <c r="S23" s="65">
        <v>144261810086</v>
      </c>
      <c r="T23" s="65">
        <v>408585738423</v>
      </c>
      <c r="U23" s="67">
        <f t="shared" si="7"/>
        <v>-0.72278966928835908</v>
      </c>
      <c r="V23" s="68" t="s">
        <v>105</v>
      </c>
      <c r="W23" s="67">
        <f t="shared" si="8"/>
        <v>0</v>
      </c>
      <c r="X23" s="68"/>
    </row>
    <row r="24" spans="1:24" s="72" customFormat="1">
      <c r="A24" s="73">
        <f t="shared" si="9"/>
        <v>2015</v>
      </c>
      <c r="B24" s="74" t="str">
        <f t="shared" si="10"/>
        <v>09</v>
      </c>
      <c r="C24" s="65">
        <v>6495024718</v>
      </c>
      <c r="D24" s="65">
        <v>1731879153</v>
      </c>
      <c r="E24" s="66">
        <f t="shared" si="4"/>
        <v>8226903871</v>
      </c>
      <c r="F24" s="65">
        <v>6713726659.2799997</v>
      </c>
      <c r="G24" s="65">
        <v>1717857728</v>
      </c>
      <c r="H24" s="65">
        <f t="shared" si="0"/>
        <v>8431584387.2799997</v>
      </c>
      <c r="I24" s="67">
        <f t="shared" si="5"/>
        <v>-3.2575341889694132E-2</v>
      </c>
      <c r="J24" s="68" t="s">
        <v>103</v>
      </c>
      <c r="K24" s="67">
        <f t="shared" si="1"/>
        <v>8.1621573029357908E-3</v>
      </c>
      <c r="L24" s="75"/>
      <c r="M24" s="65">
        <v>5167100746</v>
      </c>
      <c r="N24" s="65">
        <v>6306203340</v>
      </c>
      <c r="O24" s="69">
        <f t="shared" si="6"/>
        <v>-0.18063207489278332</v>
      </c>
      <c r="P24" s="75" t="s">
        <v>72</v>
      </c>
      <c r="Q24" s="65">
        <v>41316446562</v>
      </c>
      <c r="R24" s="65">
        <v>411738728631</v>
      </c>
      <c r="S24" s="65">
        <v>147415023218</v>
      </c>
      <c r="T24" s="65">
        <v>411738728631</v>
      </c>
      <c r="U24" s="67">
        <f t="shared" si="7"/>
        <v>-0.71972702876490069</v>
      </c>
      <c r="V24" s="68" t="s">
        <v>105</v>
      </c>
      <c r="W24" s="67">
        <f t="shared" si="8"/>
        <v>0</v>
      </c>
      <c r="X24" s="68"/>
    </row>
    <row r="25" spans="1:24" s="72" customFormat="1">
      <c r="A25" s="73">
        <f t="shared" si="9"/>
        <v>2015</v>
      </c>
      <c r="B25" s="74" t="str">
        <f t="shared" si="10"/>
        <v>10</v>
      </c>
      <c r="C25" s="65">
        <v>5675340338</v>
      </c>
      <c r="D25" s="65">
        <v>1720918372</v>
      </c>
      <c r="E25" s="66">
        <f t="shared" si="4"/>
        <v>7396258710</v>
      </c>
      <c r="F25" s="65">
        <v>5615406537.6800003</v>
      </c>
      <c r="G25" s="65">
        <v>1699547615</v>
      </c>
      <c r="H25" s="65">
        <f t="shared" si="0"/>
        <v>7314954152.6800003</v>
      </c>
      <c r="I25" s="67">
        <f t="shared" si="5"/>
        <v>1.0673100855269846E-2</v>
      </c>
      <c r="J25" s="68" t="s">
        <v>103</v>
      </c>
      <c r="K25" s="67">
        <f t="shared" si="1"/>
        <v>1.2574379682795733E-2</v>
      </c>
      <c r="L25" s="75"/>
      <c r="M25" s="65">
        <v>7475571569</v>
      </c>
      <c r="N25" s="65">
        <v>6335653559</v>
      </c>
      <c r="O25" s="69">
        <f t="shared" si="6"/>
        <v>0.1799211398452667</v>
      </c>
      <c r="P25" s="75" t="s">
        <v>73</v>
      </c>
      <c r="Q25" s="65">
        <v>40957215497</v>
      </c>
      <c r="R25" s="65">
        <v>414954889223</v>
      </c>
      <c r="S25" s="65">
        <v>150534516185</v>
      </c>
      <c r="T25" s="65">
        <v>414954889223</v>
      </c>
      <c r="U25" s="67">
        <f t="shared" si="7"/>
        <v>-0.72792143267218878</v>
      </c>
      <c r="V25" s="68" t="s">
        <v>105</v>
      </c>
      <c r="W25" s="67">
        <f t="shared" si="8"/>
        <v>0</v>
      </c>
      <c r="X25" s="68"/>
    </row>
    <row r="26" spans="1:24" s="72" customFormat="1">
      <c r="A26" s="73">
        <f t="shared" si="9"/>
        <v>2015</v>
      </c>
      <c r="B26" s="74" t="str">
        <f t="shared" si="10"/>
        <v>11</v>
      </c>
      <c r="C26" s="65">
        <v>6674465408</v>
      </c>
      <c r="D26" s="65">
        <v>3413161273</v>
      </c>
      <c r="E26" s="66">
        <f t="shared" si="4"/>
        <v>10087626681</v>
      </c>
      <c r="F26" s="65">
        <v>6769380698.1899996</v>
      </c>
      <c r="G26" s="65">
        <v>3394392296</v>
      </c>
      <c r="H26" s="65">
        <f t="shared" si="0"/>
        <v>10163772994.189999</v>
      </c>
      <c r="I26" s="67">
        <f t="shared" si="5"/>
        <v>-1.4021266408517752E-2</v>
      </c>
      <c r="J26" s="68" t="s">
        <v>103</v>
      </c>
      <c r="K26" s="67">
        <f t="shared" si="1"/>
        <v>5.5294071407472334E-3</v>
      </c>
      <c r="L26" s="77"/>
      <c r="M26" s="65">
        <v>-1461393880</v>
      </c>
      <c r="N26" s="65">
        <v>2573557559</v>
      </c>
      <c r="O26" s="69">
        <f t="shared" si="6"/>
        <v>-1.5678496969649474</v>
      </c>
      <c r="P26" s="77" t="s">
        <v>65</v>
      </c>
      <c r="Q26" s="65">
        <v>39283505260</v>
      </c>
      <c r="R26" s="65">
        <v>418891471074</v>
      </c>
      <c r="S26" s="65">
        <v>149171491893</v>
      </c>
      <c r="T26" s="65">
        <v>418891471074</v>
      </c>
      <c r="U26" s="67">
        <f t="shared" si="7"/>
        <v>-0.7366554107524923</v>
      </c>
      <c r="V26" s="68" t="s">
        <v>105</v>
      </c>
      <c r="W26" s="67">
        <f t="shared" si="8"/>
        <v>0</v>
      </c>
      <c r="X26" s="68"/>
    </row>
    <row r="27" spans="1:24" s="72" customFormat="1">
      <c r="A27" s="73">
        <f t="shared" si="9"/>
        <v>2015</v>
      </c>
      <c r="B27" s="74" t="str">
        <f t="shared" si="10"/>
        <v>12</v>
      </c>
      <c r="C27" s="65">
        <v>6806728051</v>
      </c>
      <c r="D27" s="65">
        <v>1767736841</v>
      </c>
      <c r="E27" s="66">
        <f t="shared" si="4"/>
        <v>8574464892</v>
      </c>
      <c r="F27" s="65">
        <v>6257162092.7200003</v>
      </c>
      <c r="G27" s="65">
        <v>1752904605</v>
      </c>
      <c r="H27" s="65">
        <f t="shared" si="0"/>
        <v>8010066697.7200003</v>
      </c>
      <c r="I27" s="67">
        <f t="shared" si="5"/>
        <v>8.7829905975969735E-2</v>
      </c>
      <c r="J27" s="68" t="s">
        <v>102</v>
      </c>
      <c r="K27" s="67">
        <f t="shared" si="1"/>
        <v>8.4615192165578001E-3</v>
      </c>
      <c r="L27" s="75"/>
      <c r="M27" s="65">
        <v>10447703188</v>
      </c>
      <c r="N27" s="65">
        <v>6413467165</v>
      </c>
      <c r="O27" s="69">
        <f t="shared" si="6"/>
        <v>0.62902575458963939</v>
      </c>
      <c r="P27" s="75" t="s">
        <v>74</v>
      </c>
      <c r="Q27" s="65">
        <v>53156897201</v>
      </c>
      <c r="R27" s="65">
        <v>425414898455</v>
      </c>
      <c r="S27" s="65">
        <v>149061531677</v>
      </c>
      <c r="T27" s="65">
        <v>425414898455</v>
      </c>
      <c r="U27" s="67">
        <f t="shared" si="7"/>
        <v>-0.64338956803298408</v>
      </c>
      <c r="V27" s="68" t="s">
        <v>105</v>
      </c>
      <c r="W27" s="67">
        <f t="shared" si="8"/>
        <v>0</v>
      </c>
      <c r="X27" s="68"/>
    </row>
    <row r="28" spans="1:24" s="72" customFormat="1">
      <c r="A28" s="73">
        <f t="shared" si="9"/>
        <v>2016</v>
      </c>
      <c r="B28" s="74" t="str">
        <f t="shared" si="10"/>
        <v>01</v>
      </c>
      <c r="C28" s="65">
        <v>5788077231</v>
      </c>
      <c r="D28" s="65">
        <v>1815441785</v>
      </c>
      <c r="E28" s="66">
        <f t="shared" si="4"/>
        <v>7603519016</v>
      </c>
      <c r="F28" s="65">
        <v>6319550861.5200005</v>
      </c>
      <c r="G28" s="65">
        <v>1804911124</v>
      </c>
      <c r="H28" s="65">
        <f>+F28+G28</f>
        <v>8124461985.5200005</v>
      </c>
      <c r="I28" s="67">
        <f t="shared" si="5"/>
        <v>-8.4099905541731523E-2</v>
      </c>
      <c r="J28" s="68" t="s">
        <v>104</v>
      </c>
      <c r="K28" s="67">
        <f>(D28/G28)-1</f>
        <v>5.8344484999695023E-3</v>
      </c>
      <c r="L28" s="65"/>
      <c r="M28" s="65">
        <v>4137558466</v>
      </c>
      <c r="N28" s="65">
        <v>4137735238</v>
      </c>
      <c r="O28" s="69">
        <f t="shared" si="6"/>
        <v>-4.2721921493793502E-5</v>
      </c>
      <c r="P28" s="65"/>
      <c r="Q28" s="65">
        <v>40811050471</v>
      </c>
      <c r="R28" s="65">
        <v>427453075811</v>
      </c>
      <c r="S28" s="65">
        <v>151161089559</v>
      </c>
      <c r="T28" s="65">
        <v>427453075811</v>
      </c>
      <c r="U28" s="67">
        <f t="shared" si="7"/>
        <v>-0.73001616626300536</v>
      </c>
      <c r="V28" s="68" t="s">
        <v>105</v>
      </c>
      <c r="W28" s="67">
        <f t="shared" si="8"/>
        <v>0</v>
      </c>
      <c r="X28" s="68"/>
    </row>
    <row r="29" spans="1:24" s="72" customFormat="1">
      <c r="A29" s="73">
        <f t="shared" si="9"/>
        <v>2016</v>
      </c>
      <c r="B29" s="74" t="str">
        <f t="shared" si="10"/>
        <v>02</v>
      </c>
      <c r="C29" s="65">
        <v>6633774303</v>
      </c>
      <c r="D29" s="65">
        <v>1860159093</v>
      </c>
      <c r="E29" s="66">
        <f t="shared" si="4"/>
        <v>8493933396</v>
      </c>
      <c r="F29" s="65">
        <v>8024810786.6000004</v>
      </c>
      <c r="G29" s="65">
        <v>1959766194</v>
      </c>
      <c r="H29" s="65">
        <f t="shared" ref="H29:H92" si="11">+F29+G29</f>
        <v>9984576980.6000004</v>
      </c>
      <c r="I29" s="67">
        <f t="shared" si="5"/>
        <v>-0.1733419666321333</v>
      </c>
      <c r="J29" s="65" t="s">
        <v>104</v>
      </c>
      <c r="K29" s="67">
        <f t="shared" si="1"/>
        <v>-5.0826012462586667E-2</v>
      </c>
      <c r="L29" s="75" t="s">
        <v>100</v>
      </c>
      <c r="M29" s="65">
        <v>3424401260</v>
      </c>
      <c r="N29" s="65">
        <v>3424224488</v>
      </c>
      <c r="O29" s="69">
        <f t="shared" si="6"/>
        <v>5.1623951823120962E-5</v>
      </c>
      <c r="P29" s="65"/>
      <c r="Q29" s="65">
        <v>41700801098</v>
      </c>
      <c r="R29" s="65">
        <v>429537972514</v>
      </c>
      <c r="S29" s="65">
        <v>152500417344</v>
      </c>
      <c r="T29" s="65">
        <v>429537972514</v>
      </c>
      <c r="U29" s="67">
        <f t="shared" si="7"/>
        <v>-0.72655287228536436</v>
      </c>
      <c r="V29" s="68" t="s">
        <v>105</v>
      </c>
      <c r="W29" s="67">
        <f t="shared" si="8"/>
        <v>0</v>
      </c>
      <c r="X29" s="68"/>
    </row>
    <row r="30" spans="1:24" s="72" customFormat="1">
      <c r="A30" s="73">
        <f t="shared" si="9"/>
        <v>2016</v>
      </c>
      <c r="B30" s="74" t="str">
        <f t="shared" si="10"/>
        <v>03</v>
      </c>
      <c r="C30" s="65">
        <v>8071619937</v>
      </c>
      <c r="D30" s="65">
        <v>1819757045</v>
      </c>
      <c r="E30" s="66">
        <f t="shared" si="4"/>
        <v>9891376982</v>
      </c>
      <c r="F30" s="65">
        <v>8192272852.6800003</v>
      </c>
      <c r="G30" s="65">
        <v>1692877069</v>
      </c>
      <c r="H30" s="65">
        <f t="shared" si="11"/>
        <v>9885149921.6800003</v>
      </c>
      <c r="I30" s="67">
        <f t="shared" si="5"/>
        <v>-1.4727648584181408E-2</v>
      </c>
      <c r="J30" s="65" t="s">
        <v>103</v>
      </c>
      <c r="K30" s="67">
        <f t="shared" si="1"/>
        <v>7.4949314586055138E-2</v>
      </c>
      <c r="L30" s="75" t="s">
        <v>100</v>
      </c>
      <c r="M30" s="65">
        <v>2583413938</v>
      </c>
      <c r="N30" s="65">
        <v>2437672346</v>
      </c>
      <c r="O30" s="69">
        <f t="shared" si="6"/>
        <v>5.9787195042495744E-2</v>
      </c>
      <c r="P30" s="75" t="s">
        <v>75</v>
      </c>
      <c r="Q30" s="65">
        <v>41502071136</v>
      </c>
      <c r="R30" s="65">
        <v>430908699274</v>
      </c>
      <c r="S30" s="65">
        <v>153567362930</v>
      </c>
      <c r="T30" s="65">
        <v>430908699274</v>
      </c>
      <c r="U30" s="67">
        <f t="shared" si="7"/>
        <v>-0.72974680072537468</v>
      </c>
      <c r="V30" s="68" t="s">
        <v>105</v>
      </c>
      <c r="W30" s="67">
        <f t="shared" si="8"/>
        <v>0</v>
      </c>
      <c r="X30" s="68"/>
    </row>
    <row r="31" spans="1:24" s="72" customFormat="1">
      <c r="A31" s="73">
        <f t="shared" si="9"/>
        <v>2016</v>
      </c>
      <c r="B31" s="74" t="str">
        <f t="shared" si="10"/>
        <v>04</v>
      </c>
      <c r="C31" s="65">
        <v>7111088288</v>
      </c>
      <c r="D31" s="65">
        <v>1882263322</v>
      </c>
      <c r="E31" s="66">
        <f t="shared" si="4"/>
        <v>8993351610</v>
      </c>
      <c r="F31" s="65">
        <v>7291290591.9300003</v>
      </c>
      <c r="G31" s="65">
        <v>1878708350</v>
      </c>
      <c r="H31" s="65">
        <f t="shared" si="11"/>
        <v>9169998941.9300003</v>
      </c>
      <c r="I31" s="67">
        <f t="shared" si="5"/>
        <v>-2.4714733510888709E-2</v>
      </c>
      <c r="J31" s="68" t="s">
        <v>103</v>
      </c>
      <c r="K31" s="67">
        <f t="shared" si="1"/>
        <v>1.8922426144536431E-3</v>
      </c>
      <c r="L31" s="75"/>
      <c r="M31" s="65">
        <v>3735078931</v>
      </c>
      <c r="N31" s="65">
        <v>3880820523</v>
      </c>
      <c r="O31" s="69">
        <f t="shared" si="6"/>
        <v>-3.7554324178675769E-2</v>
      </c>
      <c r="P31" s="75" t="s">
        <v>76</v>
      </c>
      <c r="Q31" s="65">
        <v>39336374120</v>
      </c>
      <c r="R31" s="65">
        <v>433590358107</v>
      </c>
      <c r="S31" s="65">
        <v>154766524620</v>
      </c>
      <c r="T31" s="65">
        <v>433590358107</v>
      </c>
      <c r="U31" s="67">
        <f t="shared" si="7"/>
        <v>-0.74583409289196712</v>
      </c>
      <c r="V31" s="68" t="s">
        <v>105</v>
      </c>
      <c r="W31" s="67">
        <f t="shared" si="8"/>
        <v>0</v>
      </c>
      <c r="X31" s="68"/>
    </row>
    <row r="32" spans="1:24" s="72" customFormat="1">
      <c r="A32" s="73">
        <f t="shared" si="9"/>
        <v>2016</v>
      </c>
      <c r="B32" s="74" t="str">
        <f t="shared" si="10"/>
        <v>05</v>
      </c>
      <c r="C32" s="65">
        <v>6575334234</v>
      </c>
      <c r="D32" s="65">
        <v>1834625749</v>
      </c>
      <c r="E32" s="66">
        <f t="shared" si="4"/>
        <v>8409959983</v>
      </c>
      <c r="F32" s="65">
        <v>7987560914.0799999</v>
      </c>
      <c r="G32" s="65">
        <v>1821616580</v>
      </c>
      <c r="H32" s="65">
        <f t="shared" si="11"/>
        <v>9809177494.0799999</v>
      </c>
      <c r="I32" s="67">
        <f t="shared" si="5"/>
        <v>-0.17680324385265223</v>
      </c>
      <c r="J32" s="68" t="s">
        <v>104</v>
      </c>
      <c r="K32" s="67">
        <f t="shared" si="1"/>
        <v>7.141551708977012E-3</v>
      </c>
      <c r="L32" s="65"/>
      <c r="M32" s="65">
        <v>7701999091</v>
      </c>
      <c r="N32" s="65">
        <v>7702099091</v>
      </c>
      <c r="O32" s="69">
        <f t="shared" si="6"/>
        <v>-1.2983473572369952E-5</v>
      </c>
      <c r="P32" s="65"/>
      <c r="Q32" s="65">
        <v>43115076814</v>
      </c>
      <c r="R32" s="65">
        <v>435301242626</v>
      </c>
      <c r="S32" s="65">
        <v>160757739192</v>
      </c>
      <c r="T32" s="65">
        <v>435301242626</v>
      </c>
      <c r="U32" s="67">
        <f t="shared" si="7"/>
        <v>-0.7318009258483924</v>
      </c>
      <c r="V32" s="68" t="s">
        <v>105</v>
      </c>
      <c r="W32" s="67">
        <f t="shared" si="8"/>
        <v>0</v>
      </c>
      <c r="X32" s="68"/>
    </row>
    <row r="33" spans="1:24" s="72" customFormat="1">
      <c r="A33" s="73">
        <f t="shared" si="9"/>
        <v>2016</v>
      </c>
      <c r="B33" s="74" t="str">
        <f t="shared" si="10"/>
        <v>06</v>
      </c>
      <c r="C33" s="65">
        <v>6879268291</v>
      </c>
      <c r="D33" s="65">
        <v>3103663635</v>
      </c>
      <c r="E33" s="66">
        <f t="shared" si="4"/>
        <v>9982931926</v>
      </c>
      <c r="F33" s="65">
        <v>8096378483.3500004</v>
      </c>
      <c r="G33" s="65">
        <v>3091371211</v>
      </c>
      <c r="H33" s="65">
        <f t="shared" si="11"/>
        <v>11187749694.35</v>
      </c>
      <c r="I33" s="67">
        <f t="shared" si="5"/>
        <v>-0.15032772922522797</v>
      </c>
      <c r="J33" s="68" t="s">
        <v>104</v>
      </c>
      <c r="K33" s="67">
        <f t="shared" si="1"/>
        <v>3.9763662015936951E-3</v>
      </c>
      <c r="L33" s="65"/>
      <c r="M33" s="65">
        <v>7917927499</v>
      </c>
      <c r="N33" s="65">
        <v>7917927499</v>
      </c>
      <c r="O33" s="69">
        <f t="shared" si="6"/>
        <v>0</v>
      </c>
      <c r="P33" s="65"/>
      <c r="Q33" s="65">
        <v>40829074290</v>
      </c>
      <c r="R33" s="65">
        <v>436262605533</v>
      </c>
      <c r="S33" s="65">
        <v>167714303784</v>
      </c>
      <c r="T33" s="65">
        <v>436262605533</v>
      </c>
      <c r="U33" s="67">
        <f t="shared" si="7"/>
        <v>-0.75655580133114975</v>
      </c>
      <c r="V33" s="68" t="s">
        <v>105</v>
      </c>
      <c r="W33" s="67">
        <f t="shared" si="8"/>
        <v>0</v>
      </c>
      <c r="X33" s="68"/>
    </row>
    <row r="34" spans="1:24" s="72" customFormat="1">
      <c r="A34" s="73">
        <f t="shared" si="9"/>
        <v>2016</v>
      </c>
      <c r="B34" s="74" t="str">
        <f t="shared" si="10"/>
        <v>07</v>
      </c>
      <c r="C34" s="65">
        <v>6902810607</v>
      </c>
      <c r="D34" s="65">
        <v>1819583906</v>
      </c>
      <c r="E34" s="66">
        <f t="shared" si="4"/>
        <v>8722394513</v>
      </c>
      <c r="F34" s="65">
        <v>7347025705</v>
      </c>
      <c r="G34" s="65">
        <v>1813492319</v>
      </c>
      <c r="H34" s="65">
        <f t="shared" si="11"/>
        <v>9160518024</v>
      </c>
      <c r="I34" s="67">
        <f t="shared" si="5"/>
        <v>-6.0461895171768698E-2</v>
      </c>
      <c r="J34" s="68" t="s">
        <v>104</v>
      </c>
      <c r="K34" s="67">
        <f t="shared" si="1"/>
        <v>3.3590365595588256E-3</v>
      </c>
      <c r="L34" s="65"/>
      <c r="M34" s="65">
        <v>5453003051</v>
      </c>
      <c r="N34" s="65">
        <v>5453003051</v>
      </c>
      <c r="O34" s="69">
        <f t="shared" si="6"/>
        <v>0</v>
      </c>
      <c r="P34" s="65"/>
      <c r="Q34" s="65">
        <v>40728290215</v>
      </c>
      <c r="R34" s="65">
        <v>437302927270</v>
      </c>
      <c r="S34" s="65">
        <v>172126985098</v>
      </c>
      <c r="T34" s="65">
        <v>437302927270</v>
      </c>
      <c r="U34" s="67">
        <f t="shared" si="7"/>
        <v>-0.76338230643027027</v>
      </c>
      <c r="V34" s="68" t="s">
        <v>105</v>
      </c>
      <c r="W34" s="67">
        <f t="shared" si="8"/>
        <v>0</v>
      </c>
      <c r="X34" s="68"/>
    </row>
    <row r="35" spans="1:24" s="72" customFormat="1">
      <c r="A35" s="73">
        <f t="shared" si="9"/>
        <v>2016</v>
      </c>
      <c r="B35" s="74" t="str">
        <f t="shared" si="10"/>
        <v>08</v>
      </c>
      <c r="C35" s="65">
        <v>7025849444</v>
      </c>
      <c r="D35" s="65">
        <v>1886619931</v>
      </c>
      <c r="E35" s="66">
        <f t="shared" si="4"/>
        <v>8912469375</v>
      </c>
      <c r="F35" s="65">
        <v>8961902577.9599991</v>
      </c>
      <c r="G35" s="65">
        <v>1818958903</v>
      </c>
      <c r="H35" s="65">
        <f t="shared" si="11"/>
        <v>10780861480.959999</v>
      </c>
      <c r="I35" s="67">
        <f t="shared" si="5"/>
        <v>-0.21603148629637337</v>
      </c>
      <c r="J35" s="68" t="s">
        <v>104</v>
      </c>
      <c r="K35" s="67">
        <f t="shared" si="1"/>
        <v>3.7197667241633203E-2</v>
      </c>
      <c r="L35" s="65"/>
      <c r="M35" s="65">
        <v>10861563290</v>
      </c>
      <c r="N35" s="65">
        <v>10861563290</v>
      </c>
      <c r="O35" s="69">
        <f t="shared" si="6"/>
        <v>0</v>
      </c>
      <c r="P35" s="65"/>
      <c r="Q35" s="65">
        <v>38627390986</v>
      </c>
      <c r="R35" s="65">
        <v>440608619879</v>
      </c>
      <c r="S35" s="78">
        <v>179682855779</v>
      </c>
      <c r="T35" s="78">
        <v>440608619879</v>
      </c>
      <c r="U35" s="67">
        <f t="shared" si="7"/>
        <v>-0.78502461562883019</v>
      </c>
      <c r="V35" s="68" t="s">
        <v>105</v>
      </c>
      <c r="W35" s="67">
        <f t="shared" si="8"/>
        <v>0</v>
      </c>
      <c r="X35" s="68"/>
    </row>
    <row r="36" spans="1:24" s="72" customFormat="1">
      <c r="A36" s="73">
        <f t="shared" si="9"/>
        <v>2016</v>
      </c>
      <c r="B36" s="74" t="str">
        <f t="shared" si="10"/>
        <v>09</v>
      </c>
      <c r="C36" s="65">
        <v>8653609605</v>
      </c>
      <c r="D36" s="65">
        <v>1867941930</v>
      </c>
      <c r="E36" s="66">
        <f t="shared" si="4"/>
        <v>10521551535</v>
      </c>
      <c r="F36" s="65">
        <v>10064360698.280001</v>
      </c>
      <c r="G36" s="65">
        <v>1940636909</v>
      </c>
      <c r="H36" s="65">
        <f t="shared" si="11"/>
        <v>12004997607.280001</v>
      </c>
      <c r="I36" s="67">
        <f t="shared" si="5"/>
        <v>-0.14017294645660883</v>
      </c>
      <c r="J36" s="68" t="s">
        <v>104</v>
      </c>
      <c r="K36" s="67">
        <f t="shared" si="1"/>
        <v>-3.7459340623104631E-2</v>
      </c>
      <c r="L36" s="65"/>
      <c r="M36" s="65">
        <v>4596359048</v>
      </c>
      <c r="N36" s="65">
        <v>4597669876</v>
      </c>
      <c r="O36" s="69">
        <f t="shared" si="6"/>
        <v>-2.851070292894109E-4</v>
      </c>
      <c r="P36" s="65"/>
      <c r="Q36" s="65">
        <v>38014510827</v>
      </c>
      <c r="R36" s="65">
        <v>444631037287</v>
      </c>
      <c r="S36" s="65">
        <v>180258108247</v>
      </c>
      <c r="T36" s="65">
        <v>444631037287</v>
      </c>
      <c r="U36" s="67">
        <f t="shared" si="7"/>
        <v>-0.78911067470590379</v>
      </c>
      <c r="V36" s="68" t="s">
        <v>105</v>
      </c>
      <c r="W36" s="67">
        <f t="shared" si="8"/>
        <v>0</v>
      </c>
      <c r="X36" s="68"/>
    </row>
    <row r="37" spans="1:24" s="72" customFormat="1">
      <c r="A37" s="73">
        <f t="shared" si="9"/>
        <v>2016</v>
      </c>
      <c r="B37" s="74" t="str">
        <f t="shared" si="10"/>
        <v>10</v>
      </c>
      <c r="C37" s="65">
        <v>8050537916</v>
      </c>
      <c r="D37" s="65">
        <v>1939589426</v>
      </c>
      <c r="E37" s="66">
        <f t="shared" si="4"/>
        <v>9990127342</v>
      </c>
      <c r="F37" s="65">
        <v>8279394351.6300001</v>
      </c>
      <c r="G37" s="65">
        <v>1892747902</v>
      </c>
      <c r="H37" s="65">
        <f t="shared" si="11"/>
        <v>10172142253.630001</v>
      </c>
      <c r="I37" s="67">
        <f t="shared" si="5"/>
        <v>-2.7641688016098009E-2</v>
      </c>
      <c r="J37" s="68" t="s">
        <v>103</v>
      </c>
      <c r="K37" s="67">
        <f t="shared" si="1"/>
        <v>2.4747893763614304E-2</v>
      </c>
      <c r="L37" s="75"/>
      <c r="M37" s="65">
        <v>8335197119</v>
      </c>
      <c r="N37" s="65">
        <v>6800695085</v>
      </c>
      <c r="O37" s="69">
        <f t="shared" si="6"/>
        <v>0.22563899937001808</v>
      </c>
      <c r="P37" s="75" t="s">
        <v>77</v>
      </c>
      <c r="Q37" s="65">
        <v>39850843929</v>
      </c>
      <c r="R37" s="65">
        <v>446592406828</v>
      </c>
      <c r="S37" s="65">
        <v>185097433791</v>
      </c>
      <c r="T37" s="65">
        <v>446592406828</v>
      </c>
      <c r="U37" s="67">
        <f t="shared" si="7"/>
        <v>-0.78470342287944961</v>
      </c>
      <c r="V37" s="68" t="s">
        <v>105</v>
      </c>
      <c r="W37" s="67">
        <f t="shared" si="8"/>
        <v>0</v>
      </c>
      <c r="X37" s="68"/>
    </row>
    <row r="38" spans="1:24" s="72" customFormat="1">
      <c r="A38" s="73">
        <f t="shared" si="9"/>
        <v>2016</v>
      </c>
      <c r="B38" s="74" t="str">
        <f t="shared" si="10"/>
        <v>11</v>
      </c>
      <c r="C38" s="65">
        <v>6917418347</v>
      </c>
      <c r="D38" s="65">
        <v>4291995321</v>
      </c>
      <c r="E38" s="66">
        <f t="shared" si="4"/>
        <v>11209413668</v>
      </c>
      <c r="F38" s="65">
        <v>7693730755.1199999</v>
      </c>
      <c r="G38" s="65">
        <v>4466622317</v>
      </c>
      <c r="H38" s="65">
        <f t="shared" si="11"/>
        <v>12160353072.119999</v>
      </c>
      <c r="I38" s="67">
        <f t="shared" si="5"/>
        <v>-0.10090194638061412</v>
      </c>
      <c r="J38" s="68" t="s">
        <v>104</v>
      </c>
      <c r="K38" s="67">
        <f t="shared" si="1"/>
        <v>-3.9095984304598153E-2</v>
      </c>
      <c r="L38" s="75"/>
      <c r="M38" s="65">
        <v>609457015</v>
      </c>
      <c r="N38" s="65">
        <v>2143959049</v>
      </c>
      <c r="O38" s="69">
        <f t="shared" si="6"/>
        <v>-0.71573290297486469</v>
      </c>
      <c r="P38" s="75" t="s">
        <v>78</v>
      </c>
      <c r="Q38" s="65">
        <v>37033497662</v>
      </c>
      <c r="R38" s="65">
        <v>445695132992</v>
      </c>
      <c r="S38" s="65">
        <v>185228821764</v>
      </c>
      <c r="T38" s="65">
        <v>448604977904</v>
      </c>
      <c r="U38" s="67">
        <f t="shared" si="7"/>
        <v>-0.80006622452533671</v>
      </c>
      <c r="V38" s="68" t="s">
        <v>105</v>
      </c>
      <c r="W38" s="67">
        <f t="shared" si="8"/>
        <v>-6.4864302790298423E-3</v>
      </c>
      <c r="X38" s="68"/>
    </row>
    <row r="39" spans="1:24" s="72" customFormat="1">
      <c r="A39" s="73">
        <f t="shared" si="9"/>
        <v>2016</v>
      </c>
      <c r="B39" s="74" t="str">
        <f t="shared" si="10"/>
        <v>12</v>
      </c>
      <c r="C39" s="65">
        <v>7789676870</v>
      </c>
      <c r="D39" s="65">
        <v>2020142259</v>
      </c>
      <c r="E39" s="66">
        <f t="shared" si="4"/>
        <v>9809819129</v>
      </c>
      <c r="F39" s="65">
        <v>11069923404.09</v>
      </c>
      <c r="G39" s="65">
        <v>1987107205</v>
      </c>
      <c r="H39" s="65">
        <f t="shared" si="11"/>
        <v>13057030609.09</v>
      </c>
      <c r="I39" s="67">
        <f t="shared" si="5"/>
        <v>-0.29632061707654167</v>
      </c>
      <c r="J39" s="68" t="s">
        <v>104</v>
      </c>
      <c r="K39" s="67">
        <f t="shared" si="1"/>
        <v>1.6624696401319694E-2</v>
      </c>
      <c r="L39" s="65"/>
      <c r="M39" s="65">
        <v>11594941184</v>
      </c>
      <c r="N39" s="65">
        <v>11594941184</v>
      </c>
      <c r="O39" s="69">
        <f t="shared" si="6"/>
        <v>0</v>
      </c>
      <c r="P39" s="65"/>
      <c r="Q39" s="65">
        <v>51966368299</v>
      </c>
      <c r="R39" s="65">
        <v>459733330146</v>
      </c>
      <c r="S39" s="65">
        <v>185695410706</v>
      </c>
      <c r="T39" s="65">
        <v>459733330146</v>
      </c>
      <c r="U39" s="67">
        <f t="shared" si="7"/>
        <v>-0.72015265158450725</v>
      </c>
      <c r="V39" s="68" t="s">
        <v>105</v>
      </c>
      <c r="W39" s="67">
        <f t="shared" si="8"/>
        <v>0</v>
      </c>
      <c r="X39" s="68"/>
    </row>
    <row r="40" spans="1:24" s="72" customFormat="1">
      <c r="A40" s="73">
        <f t="shared" si="9"/>
        <v>2017</v>
      </c>
      <c r="B40" s="74" t="str">
        <f t="shared" si="10"/>
        <v>01</v>
      </c>
      <c r="C40" s="65">
        <v>6762931268</v>
      </c>
      <c r="D40" s="65">
        <v>2032269950</v>
      </c>
      <c r="E40" s="66">
        <f t="shared" si="4"/>
        <v>8795201218</v>
      </c>
      <c r="F40" s="65">
        <v>7295613627</v>
      </c>
      <c r="G40" s="65">
        <v>2019441070</v>
      </c>
      <c r="H40" s="65">
        <f t="shared" si="11"/>
        <v>9315054697</v>
      </c>
      <c r="I40" s="67">
        <f t="shared" si="5"/>
        <v>-7.3014058341661636E-2</v>
      </c>
      <c r="J40" s="68" t="s">
        <v>104</v>
      </c>
      <c r="K40" s="67">
        <f t="shared" si="1"/>
        <v>6.3526884693891894E-3</v>
      </c>
      <c r="L40" s="65"/>
      <c r="M40" s="65">
        <v>4385632855</v>
      </c>
      <c r="N40" s="65">
        <v>4385632855</v>
      </c>
      <c r="O40" s="69">
        <f t="shared" si="6"/>
        <v>0</v>
      </c>
      <c r="P40" s="65"/>
      <c r="Q40" s="65">
        <v>34971886546</v>
      </c>
      <c r="R40" s="65">
        <v>463206858774</v>
      </c>
      <c r="S40" s="65">
        <v>186607514933</v>
      </c>
      <c r="T40" s="65">
        <v>463206858774</v>
      </c>
      <c r="U40" s="67">
        <f t="shared" si="7"/>
        <v>-0.81259122089184677</v>
      </c>
      <c r="V40" s="68" t="s">
        <v>105</v>
      </c>
      <c r="W40" s="67">
        <f t="shared" si="8"/>
        <v>0</v>
      </c>
      <c r="X40" s="68"/>
    </row>
    <row r="41" spans="1:24" s="72" customFormat="1">
      <c r="A41" s="73">
        <f t="shared" si="9"/>
        <v>2017</v>
      </c>
      <c r="B41" s="74" t="str">
        <f t="shared" si="10"/>
        <v>02</v>
      </c>
      <c r="C41" s="65">
        <v>7504902833</v>
      </c>
      <c r="D41" s="65">
        <v>2164031092</v>
      </c>
      <c r="E41" s="66">
        <f t="shared" si="4"/>
        <v>9668933925</v>
      </c>
      <c r="F41" s="65">
        <v>7873404206.6700001</v>
      </c>
      <c r="G41" s="65">
        <v>2214654516</v>
      </c>
      <c r="H41" s="65">
        <f t="shared" si="11"/>
        <v>10088058722.67</v>
      </c>
      <c r="I41" s="67">
        <f t="shared" si="5"/>
        <v>-4.6803309470358712E-2</v>
      </c>
      <c r="J41" s="68" t="s">
        <v>103</v>
      </c>
      <c r="K41" s="67">
        <f t="shared" si="1"/>
        <v>-2.2858384291665312E-2</v>
      </c>
      <c r="L41" s="65"/>
      <c r="M41" s="65">
        <v>1506814261</v>
      </c>
      <c r="N41" s="65">
        <v>1506814261</v>
      </c>
      <c r="O41" s="69">
        <f t="shared" si="6"/>
        <v>0</v>
      </c>
      <c r="P41" s="65"/>
      <c r="Q41" s="65">
        <v>31184162929</v>
      </c>
      <c r="R41" s="65">
        <v>466615553464</v>
      </c>
      <c r="S41" s="78">
        <v>184705634504</v>
      </c>
      <c r="T41" s="78">
        <v>466615553464</v>
      </c>
      <c r="U41" s="67">
        <f t="shared" si="7"/>
        <v>-0.83116831810388181</v>
      </c>
      <c r="V41" s="68" t="s">
        <v>105</v>
      </c>
      <c r="W41" s="67">
        <f t="shared" si="8"/>
        <v>0</v>
      </c>
      <c r="X41" s="68"/>
    </row>
    <row r="42" spans="1:24" s="72" customFormat="1">
      <c r="A42" s="73">
        <f t="shared" si="9"/>
        <v>2017</v>
      </c>
      <c r="B42" s="74" t="str">
        <f t="shared" si="10"/>
        <v>03</v>
      </c>
      <c r="C42" s="65">
        <v>6353041599</v>
      </c>
      <c r="D42" s="65">
        <v>2068414633</v>
      </c>
      <c r="E42" s="66">
        <f t="shared" si="4"/>
        <v>8421456232</v>
      </c>
      <c r="F42" s="65">
        <v>8866816216.3199997</v>
      </c>
      <c r="G42" s="65">
        <v>2715430664</v>
      </c>
      <c r="H42" s="65">
        <f t="shared" si="11"/>
        <v>11582246880.32</v>
      </c>
      <c r="I42" s="67">
        <f t="shared" si="5"/>
        <v>-0.28350363377253951</v>
      </c>
      <c r="J42" s="65" t="s">
        <v>104</v>
      </c>
      <c r="K42" s="67">
        <f t="shared" si="1"/>
        <v>-0.23827381769597633</v>
      </c>
      <c r="L42" s="75" t="s">
        <v>98</v>
      </c>
      <c r="M42" s="65">
        <v>6728195504</v>
      </c>
      <c r="N42" s="65">
        <v>7229620504</v>
      </c>
      <c r="O42" s="69">
        <f t="shared" si="6"/>
        <v>-6.9357029144554994E-2</v>
      </c>
      <c r="P42" s="75" t="s">
        <v>79</v>
      </c>
      <c r="Q42" s="65">
        <v>28576757141</v>
      </c>
      <c r="R42" s="65">
        <v>470801588846</v>
      </c>
      <c r="S42" s="65">
        <v>187749219626</v>
      </c>
      <c r="T42" s="65">
        <v>470801588846</v>
      </c>
      <c r="U42" s="67">
        <f t="shared" si="7"/>
        <v>-0.84779293784589127</v>
      </c>
      <c r="V42" s="68" t="s">
        <v>105</v>
      </c>
      <c r="W42" s="67">
        <f t="shared" si="8"/>
        <v>0</v>
      </c>
      <c r="X42" s="68"/>
    </row>
    <row r="43" spans="1:24" s="72" customFormat="1">
      <c r="A43" s="73">
        <f t="shared" si="9"/>
        <v>2017</v>
      </c>
      <c r="B43" s="74" t="str">
        <f t="shared" si="10"/>
        <v>04</v>
      </c>
      <c r="C43" s="65">
        <v>7760881452</v>
      </c>
      <c r="D43" s="65">
        <v>2116786678</v>
      </c>
      <c r="E43" s="66">
        <f t="shared" si="4"/>
        <v>9877668130</v>
      </c>
      <c r="F43" s="65">
        <v>8059963696.5500002</v>
      </c>
      <c r="G43" s="65">
        <v>2098314726</v>
      </c>
      <c r="H43" s="65">
        <f t="shared" si="11"/>
        <v>10158278422.549999</v>
      </c>
      <c r="I43" s="67">
        <f t="shared" si="5"/>
        <v>-3.7107145368163397E-2</v>
      </c>
      <c r="J43" s="68" t="s">
        <v>103</v>
      </c>
      <c r="K43" s="67">
        <f t="shared" si="1"/>
        <v>8.8032323135875945E-3</v>
      </c>
      <c r="L43" s="75"/>
      <c r="M43" s="65">
        <v>4361409663</v>
      </c>
      <c r="N43" s="65">
        <v>4001756797</v>
      </c>
      <c r="O43" s="69">
        <f t="shared" si="6"/>
        <v>8.9873744019032253E-2</v>
      </c>
      <c r="P43" s="75" t="s">
        <v>79</v>
      </c>
      <c r="Q43" s="65">
        <v>40098403563</v>
      </c>
      <c r="R43" s="65">
        <v>472323408654</v>
      </c>
      <c r="S43" s="65">
        <v>190229156615</v>
      </c>
      <c r="T43" s="65">
        <v>472323408654</v>
      </c>
      <c r="U43" s="67">
        <f t="shared" si="7"/>
        <v>-0.78921000189180179</v>
      </c>
      <c r="V43" s="68" t="s">
        <v>105</v>
      </c>
      <c r="W43" s="67">
        <f t="shared" si="8"/>
        <v>0</v>
      </c>
      <c r="X43" s="68"/>
    </row>
    <row r="44" spans="1:24" s="72" customFormat="1">
      <c r="A44" s="73">
        <f t="shared" si="9"/>
        <v>2017</v>
      </c>
      <c r="B44" s="74" t="str">
        <f t="shared" si="10"/>
        <v>05</v>
      </c>
      <c r="C44" s="65">
        <v>9192929833</v>
      </c>
      <c r="D44" s="65">
        <v>2032332178</v>
      </c>
      <c r="E44" s="66">
        <f t="shared" si="4"/>
        <v>11225262011</v>
      </c>
      <c r="F44" s="65">
        <v>8550307045.29</v>
      </c>
      <c r="G44" s="65">
        <v>2028133917</v>
      </c>
      <c r="H44" s="65">
        <f t="shared" si="11"/>
        <v>10578440962.290001</v>
      </c>
      <c r="I44" s="67">
        <f t="shared" si="5"/>
        <v>7.515786091728649E-2</v>
      </c>
      <c r="J44" s="79" t="s">
        <v>102</v>
      </c>
      <c r="K44" s="67">
        <f t="shared" si="1"/>
        <v>2.0700117308871668E-3</v>
      </c>
      <c r="L44" s="75"/>
      <c r="M44" s="65">
        <v>2225354758</v>
      </c>
      <c r="N44" s="65">
        <v>3865073624</v>
      </c>
      <c r="O44" s="69">
        <f t="shared" si="6"/>
        <v>-0.4242400082156883</v>
      </c>
      <c r="P44" s="75" t="s">
        <v>79</v>
      </c>
      <c r="Q44" s="65">
        <v>44484723585</v>
      </c>
      <c r="R44" s="65">
        <v>473660158077</v>
      </c>
      <c r="S44" s="65">
        <v>192757480816</v>
      </c>
      <c r="T44" s="65">
        <v>473660158077</v>
      </c>
      <c r="U44" s="67">
        <f t="shared" si="7"/>
        <v>-0.7692192106024478</v>
      </c>
      <c r="V44" s="68" t="s">
        <v>105</v>
      </c>
      <c r="W44" s="67">
        <f t="shared" si="8"/>
        <v>0</v>
      </c>
      <c r="X44" s="68"/>
    </row>
    <row r="45" spans="1:24" s="72" customFormat="1">
      <c r="A45" s="73">
        <f t="shared" si="9"/>
        <v>2017</v>
      </c>
      <c r="B45" s="74" t="str">
        <f t="shared" si="10"/>
        <v>06</v>
      </c>
      <c r="C45" s="65">
        <v>8773861289</v>
      </c>
      <c r="D45" s="65">
        <v>3428497664</v>
      </c>
      <c r="E45" s="66">
        <f t="shared" si="4"/>
        <v>12202358953</v>
      </c>
      <c r="F45" s="65">
        <v>9396938328.3199997</v>
      </c>
      <c r="G45" s="65">
        <v>3431533025</v>
      </c>
      <c r="H45" s="65">
        <f t="shared" si="11"/>
        <v>12828471353.32</v>
      </c>
      <c r="I45" s="67">
        <f t="shared" si="5"/>
        <v>-6.630638805430944E-2</v>
      </c>
      <c r="J45" s="68" t="s">
        <v>104</v>
      </c>
      <c r="K45" s="67">
        <f t="shared" si="1"/>
        <v>-8.8454955201833219E-4</v>
      </c>
      <c r="L45" s="75"/>
      <c r="M45" s="65">
        <v>3165725714</v>
      </c>
      <c r="N45" s="65">
        <v>3805917241</v>
      </c>
      <c r="O45" s="69">
        <f t="shared" si="6"/>
        <v>-0.16820952387072674</v>
      </c>
      <c r="P45" s="75" t="s">
        <v>79</v>
      </c>
      <c r="Q45" s="65">
        <v>40476881370</v>
      </c>
      <c r="R45" s="65">
        <v>473831812278</v>
      </c>
      <c r="S45" s="65">
        <v>196391743856</v>
      </c>
      <c r="T45" s="65">
        <v>473831812278</v>
      </c>
      <c r="U45" s="67">
        <f t="shared" si="7"/>
        <v>-0.79389723531515255</v>
      </c>
      <c r="V45" s="68" t="s">
        <v>105</v>
      </c>
      <c r="W45" s="67">
        <f t="shared" si="8"/>
        <v>0</v>
      </c>
      <c r="X45" s="68"/>
    </row>
    <row r="46" spans="1:24" s="72" customFormat="1">
      <c r="A46" s="73">
        <f t="shared" si="9"/>
        <v>2017</v>
      </c>
      <c r="B46" s="74" t="str">
        <f t="shared" si="10"/>
        <v>07</v>
      </c>
      <c r="C46" s="65">
        <v>8727377442</v>
      </c>
      <c r="D46" s="65">
        <v>2052870643</v>
      </c>
      <c r="E46" s="66">
        <f t="shared" si="4"/>
        <v>10780248085</v>
      </c>
      <c r="F46" s="65">
        <v>7651303197.1899996</v>
      </c>
      <c r="G46" s="65">
        <v>2066790252</v>
      </c>
      <c r="H46" s="65">
        <f t="shared" si="11"/>
        <v>9718093449.1899986</v>
      </c>
      <c r="I46" s="67">
        <f t="shared" si="5"/>
        <v>0.1406393417013192</v>
      </c>
      <c r="J46" s="79" t="s">
        <v>102</v>
      </c>
      <c r="K46" s="67">
        <f t="shared" si="1"/>
        <v>-6.7348919352266945E-3</v>
      </c>
      <c r="L46" s="75"/>
      <c r="M46" s="65">
        <v>854804039</v>
      </c>
      <c r="N46" s="65">
        <v>1497891771</v>
      </c>
      <c r="O46" s="69">
        <f t="shared" si="6"/>
        <v>-0.4293285699611471</v>
      </c>
      <c r="P46" s="75" t="s">
        <v>79</v>
      </c>
      <c r="Q46" s="65">
        <v>40945162340</v>
      </c>
      <c r="R46" s="65">
        <v>476301897735</v>
      </c>
      <c r="S46" s="65">
        <v>195419550170</v>
      </c>
      <c r="T46" s="65">
        <v>476301897735</v>
      </c>
      <c r="U46" s="67">
        <f t="shared" si="7"/>
        <v>-0.79047560848246323</v>
      </c>
      <c r="V46" s="68" t="s">
        <v>105</v>
      </c>
      <c r="W46" s="67">
        <f t="shared" si="8"/>
        <v>0</v>
      </c>
      <c r="X46" s="68"/>
    </row>
    <row r="47" spans="1:24" s="72" customFormat="1">
      <c r="A47" s="73">
        <f t="shared" si="9"/>
        <v>2017</v>
      </c>
      <c r="B47" s="74" t="str">
        <f t="shared" si="10"/>
        <v>08</v>
      </c>
      <c r="C47" s="65">
        <v>9161789073</v>
      </c>
      <c r="D47" s="65">
        <v>2191868142</v>
      </c>
      <c r="E47" s="66">
        <f t="shared" si="4"/>
        <v>11353657215</v>
      </c>
      <c r="F47" s="65">
        <v>9011692087.4200001</v>
      </c>
      <c r="G47" s="65">
        <v>2185254342</v>
      </c>
      <c r="H47" s="65">
        <f t="shared" si="11"/>
        <v>11196946429.42</v>
      </c>
      <c r="I47" s="67">
        <f t="shared" si="5"/>
        <v>1.6655804939177843E-2</v>
      </c>
      <c r="J47" s="68" t="s">
        <v>103</v>
      </c>
      <c r="K47" s="67">
        <f t="shared" si="1"/>
        <v>3.0265584526636413E-3</v>
      </c>
      <c r="L47" s="75"/>
      <c r="M47" s="65">
        <v>2640546546</v>
      </c>
      <c r="N47" s="65">
        <v>3271395118</v>
      </c>
      <c r="O47" s="69">
        <f t="shared" si="6"/>
        <v>-0.19283777998228335</v>
      </c>
      <c r="P47" s="75" t="s">
        <v>79</v>
      </c>
      <c r="Q47" s="65">
        <v>39884373056</v>
      </c>
      <c r="R47" s="65">
        <v>478553114964</v>
      </c>
      <c r="S47" s="65">
        <v>196439728059</v>
      </c>
      <c r="T47" s="65">
        <v>478553114964</v>
      </c>
      <c r="U47" s="67">
        <f t="shared" si="7"/>
        <v>-0.79696381454966758</v>
      </c>
      <c r="V47" s="68" t="s">
        <v>105</v>
      </c>
      <c r="W47" s="67">
        <f t="shared" si="8"/>
        <v>0</v>
      </c>
      <c r="X47" s="68"/>
    </row>
    <row r="48" spans="1:24" s="72" customFormat="1">
      <c r="A48" s="73">
        <f t="shared" si="9"/>
        <v>2017</v>
      </c>
      <c r="B48" s="74" t="str">
        <f t="shared" si="10"/>
        <v>09</v>
      </c>
      <c r="C48" s="65">
        <v>8760559639</v>
      </c>
      <c r="D48" s="65">
        <v>2144210508</v>
      </c>
      <c r="E48" s="66">
        <f t="shared" si="4"/>
        <v>10904770147</v>
      </c>
      <c r="F48" s="65">
        <v>9375402565.8199997</v>
      </c>
      <c r="G48" s="65">
        <v>2133923834</v>
      </c>
      <c r="H48" s="65">
        <f t="shared" si="11"/>
        <v>11509326399.82</v>
      </c>
      <c r="I48" s="67">
        <f t="shared" si="5"/>
        <v>-6.5580429480600499E-2</v>
      </c>
      <c r="J48" s="68" t="s">
        <v>104</v>
      </c>
      <c r="K48" s="67">
        <f t="shared" si="1"/>
        <v>4.8205441244442149E-3</v>
      </c>
      <c r="L48" s="75"/>
      <c r="M48" s="65">
        <v>7566938793</v>
      </c>
      <c r="N48" s="65">
        <v>8612264739</v>
      </c>
      <c r="O48" s="69">
        <f t="shared" si="6"/>
        <v>-0.12137642974052099</v>
      </c>
      <c r="P48" s="75" t="s">
        <v>79</v>
      </c>
      <c r="Q48" s="65">
        <v>40334045813</v>
      </c>
      <c r="R48" s="65">
        <v>481599101428</v>
      </c>
      <c r="S48" s="65">
        <v>202006006334</v>
      </c>
      <c r="T48" s="65">
        <v>481599101428</v>
      </c>
      <c r="U48" s="67">
        <f t="shared" si="7"/>
        <v>-0.80033244285661964</v>
      </c>
      <c r="V48" s="68" t="s">
        <v>105</v>
      </c>
      <c r="W48" s="67">
        <f t="shared" si="8"/>
        <v>0</v>
      </c>
      <c r="X48" s="68"/>
    </row>
    <row r="49" spans="1:24" s="72" customFormat="1">
      <c r="A49" s="73">
        <f t="shared" si="9"/>
        <v>2017</v>
      </c>
      <c r="B49" s="74" t="str">
        <f t="shared" si="10"/>
        <v>10</v>
      </c>
      <c r="C49" s="65">
        <v>9876044585</v>
      </c>
      <c r="D49" s="65">
        <v>2053546202</v>
      </c>
      <c r="E49" s="66">
        <f t="shared" si="4"/>
        <v>11929590787</v>
      </c>
      <c r="F49" s="65">
        <v>10295597797.200001</v>
      </c>
      <c r="G49" s="65">
        <v>2039845271</v>
      </c>
      <c r="H49" s="65">
        <f t="shared" si="11"/>
        <v>12335443068.200001</v>
      </c>
      <c r="I49" s="67">
        <f t="shared" si="5"/>
        <v>-4.0750738370345263E-2</v>
      </c>
      <c r="J49" s="68" t="s">
        <v>103</v>
      </c>
      <c r="K49" s="67">
        <f t="shared" si="1"/>
        <v>6.7166520886574599E-3</v>
      </c>
      <c r="L49" s="75"/>
      <c r="M49" s="65">
        <v>1381792828</v>
      </c>
      <c r="N49" s="65">
        <v>1616466882</v>
      </c>
      <c r="O49" s="69">
        <f t="shared" si="6"/>
        <v>-0.14517714938251358</v>
      </c>
      <c r="P49" s="75" t="s">
        <v>79</v>
      </c>
      <c r="Q49" s="65">
        <v>41992018553</v>
      </c>
      <c r="R49" s="65">
        <v>483282306226</v>
      </c>
      <c r="S49" s="65">
        <v>201939268418</v>
      </c>
      <c r="T49" s="65">
        <v>483282306226</v>
      </c>
      <c r="U49" s="67">
        <f t="shared" si="7"/>
        <v>-0.79205620144131905</v>
      </c>
      <c r="V49" s="68" t="s">
        <v>105</v>
      </c>
      <c r="W49" s="67">
        <f t="shared" si="8"/>
        <v>0</v>
      </c>
      <c r="X49" s="68"/>
    </row>
    <row r="50" spans="1:24" s="72" customFormat="1">
      <c r="A50" s="73">
        <f t="shared" si="9"/>
        <v>2017</v>
      </c>
      <c r="B50" s="74" t="str">
        <f t="shared" si="10"/>
        <v>11</v>
      </c>
      <c r="C50" s="65">
        <v>8779907236</v>
      </c>
      <c r="D50" s="65">
        <v>4222750481</v>
      </c>
      <c r="E50" s="66">
        <f t="shared" si="4"/>
        <v>13002657717</v>
      </c>
      <c r="F50" s="65">
        <v>9549900975.6800003</v>
      </c>
      <c r="G50" s="65">
        <v>4300266898</v>
      </c>
      <c r="H50" s="65">
        <f t="shared" si="11"/>
        <v>13850167873.68</v>
      </c>
      <c r="I50" s="67">
        <f t="shared" si="5"/>
        <v>-8.0628452759969327E-2</v>
      </c>
      <c r="J50" s="68" t="s">
        <v>104</v>
      </c>
      <c r="K50" s="67">
        <f t="shared" si="1"/>
        <v>-1.8025954862488147E-2</v>
      </c>
      <c r="L50" s="75"/>
      <c r="M50" s="65">
        <v>1388707323</v>
      </c>
      <c r="N50" s="65">
        <v>2028707323</v>
      </c>
      <c r="O50" s="69">
        <f t="shared" si="6"/>
        <v>-0.31547182422232523</v>
      </c>
      <c r="P50" s="75" t="s">
        <v>79</v>
      </c>
      <c r="Q50" s="65">
        <v>37358025679</v>
      </c>
      <c r="R50" s="65">
        <v>483686463972</v>
      </c>
      <c r="S50" s="65">
        <v>203563817995</v>
      </c>
      <c r="T50" s="65">
        <v>483686463972</v>
      </c>
      <c r="U50" s="67">
        <f t="shared" si="7"/>
        <v>-0.81648003045453987</v>
      </c>
      <c r="V50" s="68" t="s">
        <v>105</v>
      </c>
      <c r="W50" s="67">
        <f t="shared" si="8"/>
        <v>0</v>
      </c>
      <c r="X50" s="68"/>
    </row>
    <row r="51" spans="1:24" s="72" customFormat="1">
      <c r="A51" s="73">
        <f t="shared" si="9"/>
        <v>2017</v>
      </c>
      <c r="B51" s="74" t="str">
        <f t="shared" si="10"/>
        <v>12</v>
      </c>
      <c r="C51" s="65">
        <v>8862498549</v>
      </c>
      <c r="D51" s="65">
        <v>2195230996</v>
      </c>
      <c r="E51" s="66">
        <f t="shared" si="4"/>
        <v>11057729545</v>
      </c>
      <c r="F51" s="65">
        <v>10086490377.540001</v>
      </c>
      <c r="G51" s="65">
        <v>2106756429.04</v>
      </c>
      <c r="H51" s="65">
        <f t="shared" si="11"/>
        <v>12193246806.580002</v>
      </c>
      <c r="I51" s="67">
        <f t="shared" si="5"/>
        <v>-0.12134962536280347</v>
      </c>
      <c r="J51" s="68" t="s">
        <v>104</v>
      </c>
      <c r="K51" s="67">
        <f t="shared" si="1"/>
        <v>4.1995631645142639E-2</v>
      </c>
      <c r="L51" s="75"/>
      <c r="M51" s="65">
        <v>5348799072</v>
      </c>
      <c r="N51" s="65">
        <v>6208180206</v>
      </c>
      <c r="O51" s="69">
        <f t="shared" si="6"/>
        <v>-0.1384272210992582</v>
      </c>
      <c r="P51" s="75" t="s">
        <v>79</v>
      </c>
      <c r="Q51" s="65">
        <v>51523333675</v>
      </c>
      <c r="R51" s="65">
        <v>492907710976</v>
      </c>
      <c r="S51" s="78">
        <v>200550751197</v>
      </c>
      <c r="T51" s="78">
        <v>492907710976</v>
      </c>
      <c r="U51" s="67">
        <f t="shared" si="7"/>
        <v>-0.74309079688069135</v>
      </c>
      <c r="V51" s="68" t="s">
        <v>105</v>
      </c>
      <c r="W51" s="67">
        <f t="shared" si="8"/>
        <v>0</v>
      </c>
      <c r="X51" s="68"/>
    </row>
    <row r="52" spans="1:24" s="72" customFormat="1">
      <c r="A52" s="73">
        <f t="shared" si="9"/>
        <v>2018</v>
      </c>
      <c r="B52" s="74" t="str">
        <f t="shared" si="10"/>
        <v>01</v>
      </c>
      <c r="C52" s="65">
        <v>11198736443</v>
      </c>
      <c r="D52" s="65">
        <v>2593888140</v>
      </c>
      <c r="E52" s="66">
        <f t="shared" si="4"/>
        <v>13792624583</v>
      </c>
      <c r="F52" s="65">
        <v>6962168528.9099998</v>
      </c>
      <c r="G52" s="65">
        <v>2543850024.0999999</v>
      </c>
      <c r="H52" s="65">
        <f t="shared" si="11"/>
        <v>9506018553.0100002</v>
      </c>
      <c r="I52" s="67">
        <f t="shared" si="5"/>
        <v>0.60851269205821401</v>
      </c>
      <c r="J52" s="79" t="s">
        <v>102</v>
      </c>
      <c r="K52" s="67">
        <f t="shared" si="1"/>
        <v>1.9670230330384175E-2</v>
      </c>
      <c r="L52" s="75"/>
      <c r="M52" s="65">
        <v>9080599480</v>
      </c>
      <c r="N52" s="65">
        <v>2460766775</v>
      </c>
      <c r="O52" s="69">
        <f t="shared" si="6"/>
        <v>2.6901503922491803</v>
      </c>
      <c r="P52" s="75" t="s">
        <v>80</v>
      </c>
      <c r="Q52" s="65">
        <v>118792374185</v>
      </c>
      <c r="R52" s="65">
        <v>497501720502</v>
      </c>
      <c r="S52" s="65">
        <v>198417508446</v>
      </c>
      <c r="T52" s="65">
        <v>497501720502</v>
      </c>
      <c r="U52" s="67">
        <f t="shared" si="7"/>
        <v>-0.40130094810998118</v>
      </c>
      <c r="V52" s="68" t="s">
        <v>105</v>
      </c>
      <c r="W52" s="67">
        <f t="shared" si="8"/>
        <v>0</v>
      </c>
      <c r="X52" s="68"/>
    </row>
    <row r="53" spans="1:24" s="72" customFormat="1">
      <c r="A53" s="73">
        <f t="shared" si="9"/>
        <v>2018</v>
      </c>
      <c r="B53" s="74" t="str">
        <f t="shared" si="10"/>
        <v>02</v>
      </c>
      <c r="C53" s="65">
        <v>9874627754</v>
      </c>
      <c r="D53" s="65">
        <v>2172161237</v>
      </c>
      <c r="E53" s="66">
        <f t="shared" si="4"/>
        <v>12046788991</v>
      </c>
      <c r="F53" s="65">
        <v>8907769048.0599995</v>
      </c>
      <c r="G53" s="65">
        <v>2195803712</v>
      </c>
      <c r="H53" s="65">
        <f t="shared" si="11"/>
        <v>11103572760.059999</v>
      </c>
      <c r="I53" s="67">
        <f t="shared" si="5"/>
        <v>0.1085410612605151</v>
      </c>
      <c r="J53" s="79" t="s">
        <v>102</v>
      </c>
      <c r="K53" s="67">
        <f t="shared" si="1"/>
        <v>-1.0767116783159891E-2</v>
      </c>
      <c r="L53" s="65"/>
      <c r="M53" s="65">
        <v>8962502337</v>
      </c>
      <c r="N53" s="65">
        <v>8962502337</v>
      </c>
      <c r="O53" s="69">
        <f t="shared" si="6"/>
        <v>0</v>
      </c>
      <c r="P53" s="65"/>
      <c r="Q53" s="65">
        <v>64744705244</v>
      </c>
      <c r="R53" s="65">
        <v>499054029429</v>
      </c>
      <c r="S53" s="65">
        <v>205827701856</v>
      </c>
      <c r="T53" s="65">
        <v>499054029429</v>
      </c>
      <c r="U53" s="67">
        <f t="shared" si="7"/>
        <v>-0.68544221861206844</v>
      </c>
      <c r="V53" s="68" t="s">
        <v>105</v>
      </c>
      <c r="W53" s="67">
        <f t="shared" si="8"/>
        <v>0</v>
      </c>
      <c r="X53" s="68"/>
    </row>
    <row r="54" spans="1:24" s="72" customFormat="1">
      <c r="A54" s="73">
        <f t="shared" si="9"/>
        <v>2018</v>
      </c>
      <c r="B54" s="74" t="str">
        <f t="shared" si="10"/>
        <v>03</v>
      </c>
      <c r="C54" s="65">
        <v>8374137310</v>
      </c>
      <c r="D54" s="65">
        <v>2193198652</v>
      </c>
      <c r="E54" s="66">
        <f t="shared" si="4"/>
        <v>10567335962</v>
      </c>
      <c r="F54" s="65">
        <v>7629074257.7799997</v>
      </c>
      <c r="G54" s="65">
        <v>2283598031</v>
      </c>
      <c r="H54" s="65">
        <f t="shared" si="11"/>
        <v>9912672288.7799988</v>
      </c>
      <c r="I54" s="67">
        <f t="shared" si="5"/>
        <v>9.7661004080566771E-2</v>
      </c>
      <c r="J54" s="79" t="s">
        <v>102</v>
      </c>
      <c r="K54" s="67">
        <f t="shared" si="1"/>
        <v>-3.9586379815021E-2</v>
      </c>
      <c r="L54" s="65"/>
      <c r="M54" s="65">
        <v>6752383330</v>
      </c>
      <c r="N54" s="65">
        <v>6752391644</v>
      </c>
      <c r="O54" s="69">
        <f t="shared" si="6"/>
        <v>-1.2312674438907933E-6</v>
      </c>
      <c r="P54" s="65"/>
      <c r="Q54" s="65">
        <v>66901257006</v>
      </c>
      <c r="R54" s="65">
        <v>499165519140</v>
      </c>
      <c r="S54" s="65">
        <v>212468603789</v>
      </c>
      <c r="T54" s="65">
        <v>499165519140</v>
      </c>
      <c r="U54" s="67">
        <f t="shared" si="7"/>
        <v>-0.68512403332570093</v>
      </c>
      <c r="V54" s="68" t="s">
        <v>105</v>
      </c>
      <c r="W54" s="67">
        <f t="shared" si="8"/>
        <v>0</v>
      </c>
      <c r="X54" s="68"/>
    </row>
    <row r="55" spans="1:24" s="72" customFormat="1">
      <c r="A55" s="73">
        <f t="shared" si="9"/>
        <v>2018</v>
      </c>
      <c r="B55" s="74" t="str">
        <f t="shared" si="10"/>
        <v>04</v>
      </c>
      <c r="C55" s="65">
        <v>9241863103</v>
      </c>
      <c r="D55" s="65">
        <v>2250899941</v>
      </c>
      <c r="E55" s="66">
        <f t="shared" si="4"/>
        <v>11492763044</v>
      </c>
      <c r="F55" s="65">
        <v>8491982886.8100004</v>
      </c>
      <c r="G55" s="65">
        <v>2182648970.0700002</v>
      </c>
      <c r="H55" s="65">
        <f t="shared" si="11"/>
        <v>10674631856.880001</v>
      </c>
      <c r="I55" s="67">
        <f t="shared" si="5"/>
        <v>8.8304489797634389E-2</v>
      </c>
      <c r="J55" s="79" t="s">
        <v>102</v>
      </c>
      <c r="K55" s="67">
        <f t="shared" si="1"/>
        <v>3.1269788163788448E-2</v>
      </c>
      <c r="L55" s="75"/>
      <c r="M55" s="65">
        <v>-12786035385</v>
      </c>
      <c r="N55" s="65">
        <v>-20209197109</v>
      </c>
      <c r="O55" s="69">
        <f t="shared" si="6"/>
        <v>-0.3673160137912731</v>
      </c>
      <c r="P55" s="75" t="s">
        <v>81</v>
      </c>
      <c r="Q55" s="65">
        <v>70662562596</v>
      </c>
      <c r="R55" s="65">
        <v>501854010881</v>
      </c>
      <c r="S55" s="65">
        <v>189570914939</v>
      </c>
      <c r="T55" s="65">
        <v>501854010881</v>
      </c>
      <c r="U55" s="67">
        <f t="shared" si="7"/>
        <v>-0.62724997862284015</v>
      </c>
      <c r="V55" s="68" t="s">
        <v>105</v>
      </c>
      <c r="W55" s="67">
        <f t="shared" si="8"/>
        <v>0</v>
      </c>
      <c r="X55" s="68"/>
    </row>
    <row r="56" spans="1:24" s="72" customFormat="1">
      <c r="A56" s="73">
        <f t="shared" si="9"/>
        <v>2018</v>
      </c>
      <c r="B56" s="74" t="str">
        <f t="shared" si="10"/>
        <v>05</v>
      </c>
      <c r="C56" s="65">
        <v>8964193962</v>
      </c>
      <c r="D56" s="65">
        <v>2176305487</v>
      </c>
      <c r="E56" s="66">
        <f t="shared" si="4"/>
        <v>11140499449</v>
      </c>
      <c r="F56" s="65">
        <v>9691967767.0900002</v>
      </c>
      <c r="G56" s="65">
        <v>2163193292</v>
      </c>
      <c r="H56" s="65">
        <f t="shared" si="11"/>
        <v>11855161059.09</v>
      </c>
      <c r="I56" s="67">
        <f t="shared" si="5"/>
        <v>-7.509040708546566E-2</v>
      </c>
      <c r="J56" s="68" t="s">
        <v>104</v>
      </c>
      <c r="K56" s="67">
        <f t="shared" si="1"/>
        <v>6.0614994732519634E-3</v>
      </c>
      <c r="L56" s="75"/>
      <c r="M56" s="65">
        <v>-1339209162</v>
      </c>
      <c r="N56" s="65">
        <v>6083952562</v>
      </c>
      <c r="O56" s="69">
        <f t="shared" si="6"/>
        <v>-1.2201215654383335</v>
      </c>
      <c r="P56" s="75" t="s">
        <v>81</v>
      </c>
      <c r="Q56" s="65">
        <v>59565391360</v>
      </c>
      <c r="R56" s="65">
        <v>503289461390</v>
      </c>
      <c r="S56" s="65">
        <v>194219416992</v>
      </c>
      <c r="T56" s="65">
        <v>503289461390</v>
      </c>
      <c r="U56" s="67">
        <f t="shared" si="7"/>
        <v>-0.69330877271424651</v>
      </c>
      <c r="V56" s="68" t="s">
        <v>105</v>
      </c>
      <c r="W56" s="67">
        <f t="shared" si="8"/>
        <v>0</v>
      </c>
      <c r="X56" s="68"/>
    </row>
    <row r="57" spans="1:24" s="72" customFormat="1">
      <c r="A57" s="73">
        <f t="shared" si="9"/>
        <v>2018</v>
      </c>
      <c r="B57" s="74" t="str">
        <f t="shared" si="10"/>
        <v>06</v>
      </c>
      <c r="C57" s="65">
        <v>10118752643</v>
      </c>
      <c r="D57" s="65">
        <v>4058503784</v>
      </c>
      <c r="E57" s="66">
        <f t="shared" si="4"/>
        <v>14177256427</v>
      </c>
      <c r="F57" s="65">
        <v>9729962247.1599998</v>
      </c>
      <c r="G57" s="65">
        <v>4237764034</v>
      </c>
      <c r="H57" s="65">
        <f t="shared" si="11"/>
        <v>13967726281.16</v>
      </c>
      <c r="I57" s="67">
        <f t="shared" si="5"/>
        <v>3.9958058003100705E-2</v>
      </c>
      <c r="J57" s="68" t="s">
        <v>103</v>
      </c>
      <c r="K57" s="67">
        <f t="shared" si="1"/>
        <v>-4.2300668126346141E-2</v>
      </c>
      <c r="L57" s="75"/>
      <c r="M57" s="65">
        <v>5673797332</v>
      </c>
      <c r="N57" s="65">
        <v>4385356369</v>
      </c>
      <c r="O57" s="69">
        <f t="shared" si="6"/>
        <v>0.29380530442359576</v>
      </c>
      <c r="P57" s="75" t="s">
        <v>82</v>
      </c>
      <c r="Q57" s="65">
        <v>61929776043</v>
      </c>
      <c r="R57" s="65">
        <v>505037696020</v>
      </c>
      <c r="S57" s="65">
        <v>196856538731</v>
      </c>
      <c r="T57" s="65">
        <v>505037696020</v>
      </c>
      <c r="U57" s="67">
        <f t="shared" si="7"/>
        <v>-0.68540655828747643</v>
      </c>
      <c r="V57" s="68" t="s">
        <v>105</v>
      </c>
      <c r="W57" s="67">
        <f t="shared" si="8"/>
        <v>0</v>
      </c>
      <c r="X57" s="68"/>
    </row>
    <row r="58" spans="1:24" s="72" customFormat="1">
      <c r="A58" s="73">
        <f t="shared" si="9"/>
        <v>2018</v>
      </c>
      <c r="B58" s="74" t="str">
        <f t="shared" si="10"/>
        <v>07</v>
      </c>
      <c r="C58" s="65">
        <v>8457803319</v>
      </c>
      <c r="D58" s="65">
        <v>2200017082</v>
      </c>
      <c r="E58" s="66">
        <f t="shared" si="4"/>
        <v>10657820401</v>
      </c>
      <c r="F58" s="65">
        <v>9357643709.3299999</v>
      </c>
      <c r="G58" s="65">
        <v>2166833525</v>
      </c>
      <c r="H58" s="65">
        <f t="shared" si="11"/>
        <v>11524477234.33</v>
      </c>
      <c r="I58" s="67">
        <f t="shared" si="5"/>
        <v>-9.6161001453049288E-2</v>
      </c>
      <c r="J58" s="68" t="s">
        <v>104</v>
      </c>
      <c r="K58" s="67">
        <f t="shared" si="1"/>
        <v>1.5314308467698323E-2</v>
      </c>
      <c r="L58" s="75"/>
      <c r="M58" s="65">
        <v>5940021738</v>
      </c>
      <c r="N58" s="65">
        <v>2672528478</v>
      </c>
      <c r="O58" s="69">
        <f t="shared" si="6"/>
        <v>1.222622429245448</v>
      </c>
      <c r="P58" s="75" t="s">
        <v>82</v>
      </c>
      <c r="Q58" s="65">
        <v>61915528798</v>
      </c>
      <c r="R58" s="65">
        <v>507073548980</v>
      </c>
      <c r="S58" s="65">
        <v>197493214249</v>
      </c>
      <c r="T58" s="65">
        <v>507073548980</v>
      </c>
      <c r="U58" s="67">
        <f t="shared" si="7"/>
        <v>-0.6864928801050515</v>
      </c>
      <c r="V58" s="68" t="s">
        <v>105</v>
      </c>
      <c r="W58" s="67">
        <f t="shared" si="8"/>
        <v>0</v>
      </c>
      <c r="X58" s="68"/>
    </row>
    <row r="59" spans="1:24" s="72" customFormat="1">
      <c r="A59" s="73">
        <f t="shared" si="9"/>
        <v>2018</v>
      </c>
      <c r="B59" s="74" t="str">
        <f t="shared" si="10"/>
        <v>08</v>
      </c>
      <c r="C59" s="65">
        <v>10076732498</v>
      </c>
      <c r="D59" s="65">
        <v>2185749008</v>
      </c>
      <c r="E59" s="66">
        <f t="shared" si="4"/>
        <v>12262481506</v>
      </c>
      <c r="F59" s="65">
        <v>9780035224.6399994</v>
      </c>
      <c r="G59" s="65">
        <v>2179384963</v>
      </c>
      <c r="H59" s="65">
        <f t="shared" si="11"/>
        <v>11959420187.639999</v>
      </c>
      <c r="I59" s="67">
        <f t="shared" si="5"/>
        <v>3.0337035250394218E-2</v>
      </c>
      <c r="J59" s="68" t="s">
        <v>103</v>
      </c>
      <c r="K59" s="67">
        <f t="shared" si="1"/>
        <v>2.9201105394613958E-3</v>
      </c>
      <c r="L59" s="75"/>
      <c r="M59" s="65">
        <v>-2932589137</v>
      </c>
      <c r="N59" s="65">
        <v>1849715299</v>
      </c>
      <c r="O59" s="69">
        <f t="shared" si="6"/>
        <v>-2.5854273025613335</v>
      </c>
      <c r="P59" s="75" t="s">
        <v>83</v>
      </c>
      <c r="Q59" s="65">
        <v>87151722299</v>
      </c>
      <c r="R59" s="65">
        <v>508582686886</v>
      </c>
      <c r="S59" s="65">
        <v>197833791642</v>
      </c>
      <c r="T59" s="65">
        <v>508582686886</v>
      </c>
      <c r="U59" s="67">
        <f t="shared" si="7"/>
        <v>-0.5594699895520896</v>
      </c>
      <c r="V59" s="68" t="s">
        <v>105</v>
      </c>
      <c r="W59" s="67">
        <f t="shared" si="8"/>
        <v>0</v>
      </c>
      <c r="X59" s="68"/>
    </row>
    <row r="60" spans="1:24" s="72" customFormat="1">
      <c r="A60" s="73">
        <f t="shared" si="9"/>
        <v>2018</v>
      </c>
      <c r="B60" s="74" t="str">
        <f t="shared" si="10"/>
        <v>09</v>
      </c>
      <c r="C60" s="65">
        <v>9259621833</v>
      </c>
      <c r="D60" s="65">
        <v>2258603256</v>
      </c>
      <c r="E60" s="66">
        <f t="shared" si="4"/>
        <v>11518225089</v>
      </c>
      <c r="F60" s="65">
        <v>9444291729.8400002</v>
      </c>
      <c r="G60" s="65">
        <v>2333458453</v>
      </c>
      <c r="H60" s="65">
        <f t="shared" si="11"/>
        <v>11777750182.84</v>
      </c>
      <c r="I60" s="67">
        <f t="shared" si="5"/>
        <v>-1.9553599372255759E-2</v>
      </c>
      <c r="J60" s="68" t="s">
        <v>103</v>
      </c>
      <c r="K60" s="67">
        <f t="shared" si="1"/>
        <v>-3.2079078547022188E-2</v>
      </c>
      <c r="L60" s="75"/>
      <c r="M60" s="65">
        <v>-176694809</v>
      </c>
      <c r="N60" s="65">
        <v>-403117325</v>
      </c>
      <c r="O60" s="69">
        <f t="shared" si="6"/>
        <v>-0.56167895041474591</v>
      </c>
      <c r="P60" s="75" t="s">
        <v>84</v>
      </c>
      <c r="Q60" s="65">
        <v>93696358810</v>
      </c>
      <c r="R60" s="65">
        <v>509747866983</v>
      </c>
      <c r="S60" s="65">
        <v>196265494220</v>
      </c>
      <c r="T60" s="65">
        <v>509747866983</v>
      </c>
      <c r="U60" s="67">
        <f t="shared" si="7"/>
        <v>-0.52260401563520442</v>
      </c>
      <c r="V60" s="68" t="s">
        <v>105</v>
      </c>
      <c r="W60" s="67">
        <f t="shared" si="8"/>
        <v>0</v>
      </c>
      <c r="X60" s="68"/>
    </row>
    <row r="61" spans="1:24" s="72" customFormat="1">
      <c r="A61" s="73">
        <f t="shared" si="9"/>
        <v>2018</v>
      </c>
      <c r="B61" s="74" t="str">
        <f t="shared" si="10"/>
        <v>10</v>
      </c>
      <c r="C61" s="65">
        <v>10763617088</v>
      </c>
      <c r="D61" s="65">
        <v>2230480528</v>
      </c>
      <c r="E61" s="66">
        <f t="shared" si="4"/>
        <v>12994097616</v>
      </c>
      <c r="F61" s="65">
        <v>10499569000.91</v>
      </c>
      <c r="G61" s="65">
        <v>2225982200.3699999</v>
      </c>
      <c r="H61" s="65">
        <f t="shared" si="11"/>
        <v>12725551201.279999</v>
      </c>
      <c r="I61" s="67">
        <f t="shared" si="5"/>
        <v>2.5148469148315922E-2</v>
      </c>
      <c r="J61" s="68" t="s">
        <v>103</v>
      </c>
      <c r="K61" s="67">
        <f t="shared" si="1"/>
        <v>2.0208282120370846E-3</v>
      </c>
      <c r="L61" s="65"/>
      <c r="M61" s="65">
        <v>12016165543</v>
      </c>
      <c r="N61" s="65">
        <v>12018394757</v>
      </c>
      <c r="O61" s="69">
        <f t="shared" si="6"/>
        <v>-1.8548350633107447E-4</v>
      </c>
      <c r="P61" s="65"/>
      <c r="Q61" s="65">
        <v>69213848346</v>
      </c>
      <c r="R61" s="65">
        <v>512841563026</v>
      </c>
      <c r="S61" s="65">
        <v>205188019156</v>
      </c>
      <c r="T61" s="65">
        <v>512841563026</v>
      </c>
      <c r="U61" s="67">
        <f t="shared" si="7"/>
        <v>-0.66268084934638305</v>
      </c>
      <c r="V61" s="68" t="s">
        <v>105</v>
      </c>
      <c r="W61" s="67">
        <f t="shared" si="8"/>
        <v>0</v>
      </c>
      <c r="X61" s="68"/>
    </row>
    <row r="62" spans="1:24" s="72" customFormat="1">
      <c r="A62" s="73">
        <f t="shared" si="9"/>
        <v>2018</v>
      </c>
      <c r="B62" s="74" t="str">
        <f t="shared" si="10"/>
        <v>11</v>
      </c>
      <c r="C62" s="65">
        <v>10478216900</v>
      </c>
      <c r="D62" s="65">
        <v>4407725262</v>
      </c>
      <c r="E62" s="66">
        <f t="shared" si="4"/>
        <v>14885942162</v>
      </c>
      <c r="F62" s="65">
        <v>12073487087.799999</v>
      </c>
      <c r="G62" s="65">
        <v>4518616206.3299999</v>
      </c>
      <c r="H62" s="65">
        <f t="shared" si="11"/>
        <v>16592103294.129999</v>
      </c>
      <c r="I62" s="67">
        <f t="shared" si="5"/>
        <v>-0.13213002806885721</v>
      </c>
      <c r="J62" s="68" t="s">
        <v>104</v>
      </c>
      <c r="K62" s="67">
        <f t="shared" si="1"/>
        <v>-2.4540907938730427E-2</v>
      </c>
      <c r="L62" s="65"/>
      <c r="M62" s="65">
        <v>4216714637</v>
      </c>
      <c r="N62" s="65">
        <v>4216714637</v>
      </c>
      <c r="O62" s="69">
        <f t="shared" si="6"/>
        <v>0</v>
      </c>
      <c r="P62" s="65"/>
      <c r="Q62" s="65">
        <v>64634626412</v>
      </c>
      <c r="R62" s="65">
        <v>512912633614</v>
      </c>
      <c r="S62" s="65">
        <v>209333663205</v>
      </c>
      <c r="T62" s="65">
        <v>512912633614</v>
      </c>
      <c r="U62" s="67">
        <f t="shared" si="7"/>
        <v>-0.69123634764513031</v>
      </c>
      <c r="V62" s="68" t="s">
        <v>105</v>
      </c>
      <c r="W62" s="67">
        <f t="shared" si="8"/>
        <v>0</v>
      </c>
      <c r="X62" s="68"/>
    </row>
    <row r="63" spans="1:24" s="72" customFormat="1">
      <c r="A63" s="73">
        <f t="shared" si="9"/>
        <v>2018</v>
      </c>
      <c r="B63" s="74" t="str">
        <f t="shared" si="10"/>
        <v>12</v>
      </c>
      <c r="C63" s="65">
        <v>10340082562</v>
      </c>
      <c r="D63" s="65">
        <v>2258873932</v>
      </c>
      <c r="E63" s="66">
        <f t="shared" si="4"/>
        <v>12598956494</v>
      </c>
      <c r="F63" s="65">
        <v>11414988069.200001</v>
      </c>
      <c r="G63" s="65">
        <v>2227054428.9299998</v>
      </c>
      <c r="H63" s="65">
        <f t="shared" si="11"/>
        <v>13642042498.130001</v>
      </c>
      <c r="I63" s="67">
        <f t="shared" si="5"/>
        <v>-9.4166152490366417E-2</v>
      </c>
      <c r="J63" s="68" t="s">
        <v>104</v>
      </c>
      <c r="K63" s="67">
        <f t="shared" si="1"/>
        <v>1.4287707860507037E-2</v>
      </c>
      <c r="L63" s="65"/>
      <c r="M63" s="65">
        <v>14263189711</v>
      </c>
      <c r="N63" s="65">
        <v>14263245147</v>
      </c>
      <c r="O63" s="69">
        <f t="shared" si="6"/>
        <v>-3.8866330508424696E-6</v>
      </c>
      <c r="P63" s="65"/>
      <c r="Q63" s="65">
        <v>66628047685</v>
      </c>
      <c r="R63" s="65">
        <v>517908942512</v>
      </c>
      <c r="S63" s="65">
        <v>218600599454</v>
      </c>
      <c r="T63" s="65">
        <v>517908942512</v>
      </c>
      <c r="U63" s="67">
        <f t="shared" si="7"/>
        <v>-0.69520647312305062</v>
      </c>
      <c r="V63" s="68" t="s">
        <v>105</v>
      </c>
      <c r="W63" s="67">
        <f t="shared" si="8"/>
        <v>0</v>
      </c>
      <c r="X63" s="68"/>
    </row>
    <row r="64" spans="1:24" s="72" customFormat="1">
      <c r="A64" s="73">
        <f t="shared" si="9"/>
        <v>2019</v>
      </c>
      <c r="B64" s="74" t="str">
        <f t="shared" si="10"/>
        <v>01</v>
      </c>
      <c r="C64" s="65">
        <v>9290124570</v>
      </c>
      <c r="D64" s="65">
        <v>2441535624</v>
      </c>
      <c r="E64" s="66">
        <f t="shared" si="4"/>
        <v>11731660194</v>
      </c>
      <c r="F64" s="65">
        <v>8027597994.0100002</v>
      </c>
      <c r="G64" s="65">
        <v>2502591332</v>
      </c>
      <c r="H64" s="65">
        <f t="shared" si="11"/>
        <v>10530189326.01</v>
      </c>
      <c r="I64" s="67">
        <f t="shared" si="5"/>
        <v>0.15727326865795543</v>
      </c>
      <c r="J64" s="79" t="s">
        <v>102</v>
      </c>
      <c r="K64" s="67">
        <f t="shared" si="1"/>
        <v>-2.4396994914549608E-2</v>
      </c>
      <c r="L64" s="75"/>
      <c r="M64" s="65">
        <v>5538731377</v>
      </c>
      <c r="N64" s="65">
        <v>3362325723</v>
      </c>
      <c r="O64" s="69">
        <f t="shared" si="6"/>
        <v>0.64729173592917855</v>
      </c>
      <c r="P64" s="75" t="s">
        <v>85</v>
      </c>
      <c r="Q64" s="65">
        <v>81603766084</v>
      </c>
      <c r="R64" s="65">
        <v>520081121544</v>
      </c>
      <c r="S64" s="65">
        <v>219651996193</v>
      </c>
      <c r="T64" s="65">
        <v>520081121544</v>
      </c>
      <c r="U64" s="67">
        <f t="shared" si="7"/>
        <v>-0.62848611668296506</v>
      </c>
      <c r="V64" s="68" t="s">
        <v>105</v>
      </c>
      <c r="W64" s="67">
        <f t="shared" si="8"/>
        <v>0</v>
      </c>
      <c r="X64" s="68"/>
    </row>
    <row r="65" spans="1:24" s="72" customFormat="1">
      <c r="A65" s="73">
        <f t="shared" si="9"/>
        <v>2019</v>
      </c>
      <c r="B65" s="74" t="str">
        <f t="shared" si="10"/>
        <v>02</v>
      </c>
      <c r="C65" s="65">
        <v>8281794181</v>
      </c>
      <c r="D65" s="65">
        <v>2309552685</v>
      </c>
      <c r="E65" s="66">
        <f t="shared" si="4"/>
        <v>10591346866</v>
      </c>
      <c r="F65" s="65">
        <v>8085616217.3599997</v>
      </c>
      <c r="G65" s="65">
        <v>2318465245</v>
      </c>
      <c r="H65" s="65">
        <f t="shared" si="11"/>
        <v>10404081462.360001</v>
      </c>
      <c r="I65" s="67">
        <f t="shared" si="5"/>
        <v>2.4262586594056001E-2</v>
      </c>
      <c r="J65" s="68" t="s">
        <v>103</v>
      </c>
      <c r="K65" s="67">
        <f t="shared" si="1"/>
        <v>-3.8441637282339292E-3</v>
      </c>
      <c r="L65" s="75"/>
      <c r="M65" s="65">
        <v>8073244138</v>
      </c>
      <c r="N65" s="65">
        <v>12139929601</v>
      </c>
      <c r="O65" s="69">
        <f t="shared" si="6"/>
        <v>-0.33498427063901715</v>
      </c>
      <c r="P65" s="75" t="s">
        <v>85</v>
      </c>
      <c r="Q65" s="65">
        <v>94865073882</v>
      </c>
      <c r="R65" s="65">
        <v>521650838457</v>
      </c>
      <c r="S65" s="65">
        <v>230361554780</v>
      </c>
      <c r="T65" s="65">
        <v>521650242510</v>
      </c>
      <c r="U65" s="67">
        <f t="shared" si="7"/>
        <v>-0.58819051220331409</v>
      </c>
      <c r="V65" s="68" t="s">
        <v>105</v>
      </c>
      <c r="W65" s="67">
        <f t="shared" si="8"/>
        <v>1.1424263834935999E-6</v>
      </c>
      <c r="X65" s="68"/>
    </row>
    <row r="66" spans="1:24" s="72" customFormat="1">
      <c r="A66" s="73">
        <f t="shared" si="9"/>
        <v>2019</v>
      </c>
      <c r="B66" s="74" t="str">
        <f t="shared" si="10"/>
        <v>03</v>
      </c>
      <c r="C66" s="65">
        <v>8503832091</v>
      </c>
      <c r="D66" s="65">
        <v>2501988970</v>
      </c>
      <c r="E66" s="66">
        <f t="shared" si="4"/>
        <v>11005821061</v>
      </c>
      <c r="F66" s="65">
        <v>9517881026.7600002</v>
      </c>
      <c r="G66" s="65">
        <v>2417579604</v>
      </c>
      <c r="H66" s="65">
        <f t="shared" si="11"/>
        <v>11935460630.76</v>
      </c>
      <c r="I66" s="67">
        <f t="shared" si="5"/>
        <v>-0.10654145948125959</v>
      </c>
      <c r="J66" s="68" t="s">
        <v>104</v>
      </c>
      <c r="K66" s="67">
        <f t="shared" si="1"/>
        <v>3.491482384296285E-2</v>
      </c>
      <c r="L66" s="75"/>
      <c r="M66" s="65">
        <v>2304920513</v>
      </c>
      <c r="N66" s="65">
        <v>414640704</v>
      </c>
      <c r="O66" s="69">
        <f t="shared" si="6"/>
        <v>4.5588380271513333</v>
      </c>
      <c r="P66" s="75" t="s">
        <v>86</v>
      </c>
      <c r="Q66" s="65">
        <v>71573402796</v>
      </c>
      <c r="R66" s="65">
        <v>524465479439</v>
      </c>
      <c r="S66" s="65">
        <v>227960958555</v>
      </c>
      <c r="T66" s="65">
        <v>524465479439</v>
      </c>
      <c r="U66" s="67">
        <f t="shared" si="7"/>
        <v>-0.68602780384110584</v>
      </c>
      <c r="V66" s="68" t="s">
        <v>105</v>
      </c>
      <c r="W66" s="67">
        <f t="shared" si="8"/>
        <v>0</v>
      </c>
      <c r="X66" s="68"/>
    </row>
    <row r="67" spans="1:24" s="72" customFormat="1">
      <c r="A67" s="73">
        <f t="shared" si="9"/>
        <v>2019</v>
      </c>
      <c r="B67" s="74" t="str">
        <f t="shared" si="10"/>
        <v>04</v>
      </c>
      <c r="C67" s="65">
        <v>8832894175</v>
      </c>
      <c r="D67" s="65">
        <v>2319851838</v>
      </c>
      <c r="E67" s="66">
        <f t="shared" si="4"/>
        <v>11152746013</v>
      </c>
      <c r="F67" s="65">
        <v>9532233129.3400002</v>
      </c>
      <c r="G67" s="65">
        <v>2310111650.4899998</v>
      </c>
      <c r="H67" s="65">
        <f t="shared" si="11"/>
        <v>11842344779.83</v>
      </c>
      <c r="I67" s="67">
        <f t="shared" si="5"/>
        <v>-7.3365699815654994E-2</v>
      </c>
      <c r="J67" s="68" t="s">
        <v>104</v>
      </c>
      <c r="K67" s="67">
        <f t="shared" si="1"/>
        <v>4.2163275995488192E-3</v>
      </c>
      <c r="L67" s="65"/>
      <c r="M67" s="65">
        <v>11695728366</v>
      </c>
      <c r="N67" s="65">
        <v>11764724282</v>
      </c>
      <c r="O67" s="69">
        <f t="shared" si="6"/>
        <v>-5.8646436878732056E-3</v>
      </c>
      <c r="P67" s="65"/>
      <c r="Q67" s="65">
        <v>72451238230</v>
      </c>
      <c r="R67" s="65">
        <v>522854874246</v>
      </c>
      <c r="S67" s="65">
        <v>241336288030</v>
      </c>
      <c r="T67" s="65">
        <v>522854874246</v>
      </c>
      <c r="U67" s="67">
        <f t="shared" si="7"/>
        <v>-0.69979136241213036</v>
      </c>
      <c r="V67" s="68" t="s">
        <v>105</v>
      </c>
      <c r="W67" s="67">
        <f t="shared" si="8"/>
        <v>0</v>
      </c>
      <c r="X67" s="68"/>
    </row>
    <row r="68" spans="1:24" s="72" customFormat="1">
      <c r="A68" s="73">
        <f t="shared" si="9"/>
        <v>2019</v>
      </c>
      <c r="B68" s="74" t="str">
        <f t="shared" si="10"/>
        <v>05</v>
      </c>
      <c r="C68" s="65">
        <v>8890044776</v>
      </c>
      <c r="D68" s="65">
        <v>2355826682</v>
      </c>
      <c r="E68" s="66">
        <f t="shared" si="4"/>
        <v>11245871458</v>
      </c>
      <c r="F68" s="65">
        <v>9847648955.5900002</v>
      </c>
      <c r="G68" s="65">
        <v>2836051094</v>
      </c>
      <c r="H68" s="65">
        <f t="shared" si="11"/>
        <v>12683700049.59</v>
      </c>
      <c r="I68" s="67">
        <f t="shared" ref="I68:I111" si="12">(+C68/F68)-1</f>
        <v>-9.724190859244819E-2</v>
      </c>
      <c r="J68" s="65" t="s">
        <v>104</v>
      </c>
      <c r="K68" s="67">
        <f t="shared" ref="K68:K111" si="13">(D68/G68)-1</f>
        <v>-0.16932854736502145</v>
      </c>
      <c r="L68" s="75" t="s">
        <v>99</v>
      </c>
      <c r="M68" s="65">
        <v>5272903473</v>
      </c>
      <c r="N68" s="65">
        <v>5203907557</v>
      </c>
      <c r="O68" s="69">
        <f t="shared" si="6"/>
        <v>1.3258482254780102E-2</v>
      </c>
      <c r="P68" s="65"/>
      <c r="Q68" s="65">
        <v>71973192234</v>
      </c>
      <c r="R68" s="65">
        <v>525478574696</v>
      </c>
      <c r="S68" s="65">
        <v>243916495137</v>
      </c>
      <c r="T68" s="65">
        <v>525478574696</v>
      </c>
      <c r="U68" s="67">
        <f t="shared" si="7"/>
        <v>-0.70492691692058385</v>
      </c>
      <c r="V68" s="68" t="s">
        <v>105</v>
      </c>
      <c r="W68" s="67">
        <f t="shared" si="8"/>
        <v>0</v>
      </c>
      <c r="X68" s="68"/>
    </row>
    <row r="69" spans="1:24" s="72" customFormat="1">
      <c r="A69" s="73">
        <f t="shared" si="9"/>
        <v>2019</v>
      </c>
      <c r="B69" s="74" t="str">
        <f t="shared" si="10"/>
        <v>06</v>
      </c>
      <c r="C69" s="65">
        <v>8831169584</v>
      </c>
      <c r="D69" s="65">
        <v>3881840754</v>
      </c>
      <c r="E69" s="66">
        <f t="shared" ref="E69:E123" si="14">+D69+C69</f>
        <v>12713010338</v>
      </c>
      <c r="F69" s="65">
        <v>8908243469.9099998</v>
      </c>
      <c r="G69" s="65">
        <v>3811303955</v>
      </c>
      <c r="H69" s="65">
        <f t="shared" si="11"/>
        <v>12719547424.91</v>
      </c>
      <c r="I69" s="67">
        <f t="shared" si="12"/>
        <v>-8.6519734412667804E-3</v>
      </c>
      <c r="J69" s="68" t="s">
        <v>103</v>
      </c>
      <c r="K69" s="67">
        <f t="shared" si="13"/>
        <v>1.8507261512812123E-2</v>
      </c>
      <c r="L69" s="75"/>
      <c r="M69" s="65">
        <v>4679810554</v>
      </c>
      <c r="N69" s="65">
        <v>3920083314.7399998</v>
      </c>
      <c r="O69" s="69">
        <f t="shared" ref="O69:O123" si="15">(+M69/N69)-1</f>
        <v>0.19380385013842227</v>
      </c>
      <c r="P69" s="75" t="s">
        <v>87</v>
      </c>
      <c r="Q69" s="65">
        <v>71383367422</v>
      </c>
      <c r="R69" s="65">
        <v>526858582163</v>
      </c>
      <c r="S69" s="65">
        <v>246456570984.73999</v>
      </c>
      <c r="T69" s="65">
        <v>526858582163</v>
      </c>
      <c r="U69" s="67">
        <f t="shared" ref="U69:U112" si="16">(+Q69/S69)-1</f>
        <v>-0.71036127323860287</v>
      </c>
      <c r="V69" s="68" t="s">
        <v>105</v>
      </c>
      <c r="W69" s="67">
        <f t="shared" ref="W69:W112" si="17">(+R69/T69)-1</f>
        <v>0</v>
      </c>
      <c r="X69" s="68"/>
    </row>
    <row r="70" spans="1:24" s="72" customFormat="1">
      <c r="A70" s="73">
        <f t="shared" si="9"/>
        <v>2019</v>
      </c>
      <c r="B70" s="74" t="str">
        <f t="shared" si="10"/>
        <v>07</v>
      </c>
      <c r="C70" s="65">
        <v>8167386112</v>
      </c>
      <c r="D70" s="65">
        <v>2405679593</v>
      </c>
      <c r="E70" s="66">
        <f t="shared" si="14"/>
        <v>10573065705</v>
      </c>
      <c r="F70" s="65">
        <v>9589657486.1499996</v>
      </c>
      <c r="G70" s="65">
        <v>2429762279</v>
      </c>
      <c r="H70" s="65">
        <f t="shared" si="11"/>
        <v>12019419765.15</v>
      </c>
      <c r="I70" s="67">
        <f t="shared" si="12"/>
        <v>-0.14831305249474613</v>
      </c>
      <c r="J70" s="68" t="s">
        <v>104</v>
      </c>
      <c r="K70" s="67">
        <f t="shared" si="13"/>
        <v>-9.9115399922627967E-3</v>
      </c>
      <c r="L70" s="75"/>
      <c r="M70" s="65">
        <v>10256397591</v>
      </c>
      <c r="N70" s="65">
        <v>11016124830.26</v>
      </c>
      <c r="O70" s="69">
        <f t="shared" si="15"/>
        <v>-6.8965017278409757E-2</v>
      </c>
      <c r="P70" s="75" t="s">
        <v>88</v>
      </c>
      <c r="Q70" s="65">
        <v>72562379188</v>
      </c>
      <c r="R70" s="65">
        <v>529970595503</v>
      </c>
      <c r="S70" s="65">
        <v>254360682475</v>
      </c>
      <c r="T70" s="65">
        <v>529970595503</v>
      </c>
      <c r="U70" s="67">
        <f t="shared" si="16"/>
        <v>-0.71472643302436556</v>
      </c>
      <c r="V70" s="68" t="s">
        <v>105</v>
      </c>
      <c r="W70" s="67">
        <f t="shared" si="17"/>
        <v>0</v>
      </c>
      <c r="X70" s="68"/>
    </row>
    <row r="71" spans="1:24" s="72" customFormat="1">
      <c r="A71" s="73">
        <f t="shared" si="9"/>
        <v>2019</v>
      </c>
      <c r="B71" s="74" t="str">
        <f t="shared" si="10"/>
        <v>08</v>
      </c>
      <c r="C71" s="65">
        <v>9779203731</v>
      </c>
      <c r="D71" s="65">
        <v>2801756257</v>
      </c>
      <c r="E71" s="66">
        <f t="shared" si="14"/>
        <v>12580959988</v>
      </c>
      <c r="F71" s="65">
        <v>9331097626.0900002</v>
      </c>
      <c r="G71" s="65">
        <v>2816570196</v>
      </c>
      <c r="H71" s="65">
        <f t="shared" si="11"/>
        <v>12147667822.09</v>
      </c>
      <c r="I71" s="67">
        <f t="shared" si="12"/>
        <v>4.8022871784888732E-2</v>
      </c>
      <c r="J71" s="68" t="s">
        <v>103</v>
      </c>
      <c r="K71" s="67">
        <f t="shared" si="13"/>
        <v>-5.2595667670695123E-3</v>
      </c>
      <c r="L71" s="65"/>
      <c r="M71" s="65">
        <v>3596152906</v>
      </c>
      <c r="N71" s="65">
        <v>3603965326</v>
      </c>
      <c r="O71" s="69">
        <f t="shared" si="15"/>
        <v>-2.1677289577785031E-3</v>
      </c>
      <c r="P71" s="65"/>
      <c r="Q71" s="65">
        <v>72157059040</v>
      </c>
      <c r="R71" s="65">
        <v>533665526037</v>
      </c>
      <c r="S71" s="65">
        <v>254269717267</v>
      </c>
      <c r="T71" s="65">
        <v>533665526037</v>
      </c>
      <c r="U71" s="67">
        <f t="shared" si="16"/>
        <v>-0.71621843208237679</v>
      </c>
      <c r="V71" s="68" t="s">
        <v>105</v>
      </c>
      <c r="W71" s="67">
        <f t="shared" si="17"/>
        <v>0</v>
      </c>
      <c r="X71" s="68"/>
    </row>
    <row r="72" spans="1:24" s="72" customFormat="1">
      <c r="A72" s="73">
        <f t="shared" si="9"/>
        <v>2019</v>
      </c>
      <c r="B72" s="74" t="str">
        <f t="shared" si="10"/>
        <v>09</v>
      </c>
      <c r="C72" s="65">
        <v>9491621173</v>
      </c>
      <c r="D72" s="65">
        <v>3358403875</v>
      </c>
      <c r="E72" s="66">
        <f t="shared" si="14"/>
        <v>12850025048</v>
      </c>
      <c r="F72" s="65">
        <v>9822170798.0900002</v>
      </c>
      <c r="G72" s="65">
        <v>4530785730</v>
      </c>
      <c r="H72" s="65">
        <f t="shared" si="11"/>
        <v>14352956528.09</v>
      </c>
      <c r="I72" s="67">
        <f t="shared" si="12"/>
        <v>-3.3653418565504745E-2</v>
      </c>
      <c r="J72" s="65" t="s">
        <v>103</v>
      </c>
      <c r="K72" s="67">
        <f t="shared" si="13"/>
        <v>-0.25875905965652457</v>
      </c>
      <c r="L72" s="75" t="s">
        <v>96</v>
      </c>
      <c r="M72" s="65">
        <v>2984373182</v>
      </c>
      <c r="N72" s="65">
        <v>2984373182</v>
      </c>
      <c r="O72" s="69">
        <f t="shared" si="15"/>
        <v>0</v>
      </c>
      <c r="P72" s="65"/>
      <c r="Q72" s="65">
        <v>72110354951</v>
      </c>
      <c r="R72" s="65">
        <v>535659606831</v>
      </c>
      <c r="S72" s="65">
        <v>255260009655</v>
      </c>
      <c r="T72" s="65">
        <v>535659606831</v>
      </c>
      <c r="U72" s="67">
        <f t="shared" si="16"/>
        <v>-0.71750234183387485</v>
      </c>
      <c r="V72" s="68" t="s">
        <v>105</v>
      </c>
      <c r="W72" s="67">
        <f t="shared" si="17"/>
        <v>0</v>
      </c>
      <c r="X72" s="68"/>
    </row>
    <row r="73" spans="1:24" s="72" customFormat="1">
      <c r="A73" s="73">
        <f t="shared" si="9"/>
        <v>2019</v>
      </c>
      <c r="B73" s="74" t="str">
        <f t="shared" si="10"/>
        <v>10</v>
      </c>
      <c r="C73" s="65">
        <v>9441641693</v>
      </c>
      <c r="D73" s="65">
        <v>2522959137</v>
      </c>
      <c r="E73" s="66">
        <f t="shared" si="14"/>
        <v>11964600830</v>
      </c>
      <c r="F73" s="65">
        <v>10176721337.24</v>
      </c>
      <c r="G73" s="65">
        <v>2840679932</v>
      </c>
      <c r="H73" s="65">
        <f t="shared" si="11"/>
        <v>13017401269.24</v>
      </c>
      <c r="I73" s="67">
        <f t="shared" si="12"/>
        <v>-7.2231480049483099E-2</v>
      </c>
      <c r="J73" s="65" t="s">
        <v>104</v>
      </c>
      <c r="K73" s="67">
        <f t="shared" si="13"/>
        <v>-0.11184674183842547</v>
      </c>
      <c r="L73" s="75" t="s">
        <v>99</v>
      </c>
      <c r="M73" s="65">
        <v>6956878779</v>
      </c>
      <c r="N73" s="65">
        <v>6956878779</v>
      </c>
      <c r="O73" s="69">
        <f t="shared" si="15"/>
        <v>0</v>
      </c>
      <c r="P73" s="65"/>
      <c r="Q73" s="65">
        <v>71867329051</v>
      </c>
      <c r="R73" s="65">
        <v>537479126518</v>
      </c>
      <c r="S73" s="65">
        <v>260397368747</v>
      </c>
      <c r="T73" s="65">
        <v>537479126518</v>
      </c>
      <c r="U73" s="67">
        <f t="shared" si="16"/>
        <v>-0.72400900440424287</v>
      </c>
      <c r="V73" s="68" t="s">
        <v>105</v>
      </c>
      <c r="W73" s="67">
        <f t="shared" si="17"/>
        <v>0</v>
      </c>
      <c r="X73" s="68"/>
    </row>
    <row r="74" spans="1:24" s="72" customFormat="1">
      <c r="A74" s="73">
        <f t="shared" si="9"/>
        <v>2019</v>
      </c>
      <c r="B74" s="74" t="str">
        <f t="shared" si="10"/>
        <v>11</v>
      </c>
      <c r="C74" s="65">
        <v>9265931380</v>
      </c>
      <c r="D74" s="65">
        <v>4766038061</v>
      </c>
      <c r="E74" s="66">
        <f t="shared" si="14"/>
        <v>14031969441</v>
      </c>
      <c r="F74" s="65">
        <v>9789894537.8600006</v>
      </c>
      <c r="G74" s="65">
        <v>4736257794</v>
      </c>
      <c r="H74" s="65">
        <f t="shared" si="11"/>
        <v>14526152331.860001</v>
      </c>
      <c r="I74" s="67">
        <f t="shared" si="12"/>
        <v>-5.3520817393251985E-2</v>
      </c>
      <c r="J74" s="68" t="s">
        <v>104</v>
      </c>
      <c r="K74" s="67">
        <f t="shared" si="13"/>
        <v>6.2877208748490787E-3</v>
      </c>
      <c r="L74" s="65"/>
      <c r="M74" s="65">
        <v>2298435612</v>
      </c>
      <c r="N74" s="65">
        <v>2298435612</v>
      </c>
      <c r="O74" s="69">
        <f t="shared" si="15"/>
        <v>0</v>
      </c>
      <c r="P74" s="65"/>
      <c r="Q74" s="65">
        <v>67456540018</v>
      </c>
      <c r="R74" s="65">
        <v>539777932997</v>
      </c>
      <c r="S74" s="65">
        <v>260396997880</v>
      </c>
      <c r="T74" s="65">
        <v>539777932997</v>
      </c>
      <c r="U74" s="67">
        <f t="shared" si="16"/>
        <v>-0.74094732056363299</v>
      </c>
      <c r="V74" s="68" t="s">
        <v>105</v>
      </c>
      <c r="W74" s="67">
        <f t="shared" si="17"/>
        <v>0</v>
      </c>
      <c r="X74" s="68"/>
    </row>
    <row r="75" spans="1:24" s="72" customFormat="1">
      <c r="A75" s="73">
        <f t="shared" si="9"/>
        <v>2019</v>
      </c>
      <c r="B75" s="74" t="str">
        <f t="shared" si="10"/>
        <v>12</v>
      </c>
      <c r="C75" s="65">
        <v>9814527231</v>
      </c>
      <c r="D75" s="65">
        <v>2435036091</v>
      </c>
      <c r="E75" s="66">
        <f t="shared" si="14"/>
        <v>12249563322</v>
      </c>
      <c r="F75" s="65">
        <v>10029305732.219999</v>
      </c>
      <c r="G75" s="65">
        <v>2430939044</v>
      </c>
      <c r="H75" s="65">
        <f t="shared" si="11"/>
        <v>12460244776.219999</v>
      </c>
      <c r="I75" s="67">
        <f t="shared" si="12"/>
        <v>-2.1415091627928429E-2</v>
      </c>
      <c r="J75" s="68" t="s">
        <v>103</v>
      </c>
      <c r="K75" s="67">
        <f t="shared" si="13"/>
        <v>1.6853762788138216E-3</v>
      </c>
      <c r="L75" s="65"/>
      <c r="M75" s="65">
        <v>5354288165</v>
      </c>
      <c r="N75" s="65">
        <v>5354288165</v>
      </c>
      <c r="O75" s="69">
        <f t="shared" si="15"/>
        <v>0</v>
      </c>
      <c r="P75" s="65"/>
      <c r="Q75" s="65">
        <v>65679883840</v>
      </c>
      <c r="R75" s="65">
        <v>548240993295</v>
      </c>
      <c r="S75" s="65">
        <v>257299285295</v>
      </c>
      <c r="T75" s="65">
        <v>548229933747</v>
      </c>
      <c r="U75" s="67">
        <f t="shared" si="16"/>
        <v>-0.7447335162058597</v>
      </c>
      <c r="V75" s="68" t="s">
        <v>105</v>
      </c>
      <c r="W75" s="67">
        <f t="shared" si="17"/>
        <v>2.0173192522454642E-5</v>
      </c>
      <c r="X75" s="68"/>
    </row>
    <row r="76" spans="1:24" s="72" customFormat="1">
      <c r="A76" s="73">
        <f t="shared" si="9"/>
        <v>2020</v>
      </c>
      <c r="B76" s="74" t="str">
        <f t="shared" si="10"/>
        <v>01</v>
      </c>
      <c r="C76" s="65">
        <v>8572949708</v>
      </c>
      <c r="D76" s="65">
        <v>2461032635</v>
      </c>
      <c r="E76" s="66">
        <f t="shared" si="14"/>
        <v>11033982343</v>
      </c>
      <c r="F76" s="65">
        <v>8924515170.6800003</v>
      </c>
      <c r="G76" s="65">
        <v>2464118419</v>
      </c>
      <c r="H76" s="65">
        <f t="shared" si="11"/>
        <v>11388633589.68</v>
      </c>
      <c r="I76" s="67">
        <f t="shared" si="12"/>
        <v>-3.9393228198547958E-2</v>
      </c>
      <c r="J76" s="68" t="s">
        <v>103</v>
      </c>
      <c r="K76" s="67">
        <f t="shared" si="13"/>
        <v>-1.2522872181006672E-3</v>
      </c>
      <c r="L76" s="65"/>
      <c r="M76" s="65">
        <v>10782507696</v>
      </c>
      <c r="N76" s="65">
        <v>10782507696</v>
      </c>
      <c r="O76" s="69">
        <f t="shared" si="15"/>
        <v>0</v>
      </c>
      <c r="P76" s="65"/>
      <c r="Q76" s="65">
        <v>91956576114</v>
      </c>
      <c r="R76" s="65">
        <v>549412842293</v>
      </c>
      <c r="S76" s="65">
        <v>266898884445</v>
      </c>
      <c r="T76" s="65">
        <v>549412842293</v>
      </c>
      <c r="U76" s="67">
        <f t="shared" si="16"/>
        <v>-0.65546286824983135</v>
      </c>
      <c r="V76" s="68" t="s">
        <v>105</v>
      </c>
      <c r="W76" s="67">
        <f t="shared" si="17"/>
        <v>0</v>
      </c>
      <c r="X76" s="68"/>
    </row>
    <row r="77" spans="1:24" s="72" customFormat="1">
      <c r="A77" s="73">
        <f t="shared" si="9"/>
        <v>2020</v>
      </c>
      <c r="B77" s="74" t="str">
        <f t="shared" si="10"/>
        <v>02</v>
      </c>
      <c r="C77" s="65">
        <v>9244784046</v>
      </c>
      <c r="D77" s="65">
        <v>2451298441</v>
      </c>
      <c r="E77" s="66">
        <f t="shared" si="14"/>
        <v>11696082487</v>
      </c>
      <c r="F77" s="65">
        <v>9371062022.8299999</v>
      </c>
      <c r="G77" s="65">
        <v>2453959619</v>
      </c>
      <c r="H77" s="65">
        <f t="shared" si="11"/>
        <v>11825021641.83</v>
      </c>
      <c r="I77" s="67">
        <f t="shared" si="12"/>
        <v>-1.3475311178429816E-2</v>
      </c>
      <c r="J77" s="68" t="s">
        <v>103</v>
      </c>
      <c r="K77" s="67">
        <f t="shared" si="13"/>
        <v>-1.0844424575675582E-3</v>
      </c>
      <c r="L77" s="65"/>
      <c r="M77" s="65">
        <v>9649640622</v>
      </c>
      <c r="N77" s="65">
        <v>9650223395</v>
      </c>
      <c r="O77" s="69">
        <f t="shared" si="15"/>
        <v>-6.038958645271375E-5</v>
      </c>
      <c r="P77" s="65"/>
      <c r="Q77" s="65">
        <v>106564290423</v>
      </c>
      <c r="R77" s="65">
        <v>550323670905</v>
      </c>
      <c r="S77" s="65">
        <v>275638279228</v>
      </c>
      <c r="T77" s="65">
        <v>550323670905</v>
      </c>
      <c r="U77" s="67">
        <f t="shared" si="16"/>
        <v>-0.61339081523269456</v>
      </c>
      <c r="V77" s="68" t="s">
        <v>105</v>
      </c>
      <c r="W77" s="67">
        <f t="shared" si="17"/>
        <v>0</v>
      </c>
      <c r="X77" s="68"/>
    </row>
    <row r="78" spans="1:24" s="72" customFormat="1">
      <c r="A78" s="73">
        <f t="shared" si="9"/>
        <v>2020</v>
      </c>
      <c r="B78" s="74" t="str">
        <f t="shared" si="10"/>
        <v>03</v>
      </c>
      <c r="C78" s="65">
        <v>9679317491</v>
      </c>
      <c r="D78" s="65">
        <v>2456539256</v>
      </c>
      <c r="E78" s="66">
        <f t="shared" si="14"/>
        <v>12135856747</v>
      </c>
      <c r="F78" s="65">
        <v>7947467390.2399998</v>
      </c>
      <c r="G78" s="65">
        <v>2474791523</v>
      </c>
      <c r="H78" s="65">
        <f t="shared" si="11"/>
        <v>10422258913.24</v>
      </c>
      <c r="I78" s="67">
        <f t="shared" si="12"/>
        <v>0.21791219966335729</v>
      </c>
      <c r="J78" s="79" t="s">
        <v>102</v>
      </c>
      <c r="K78" s="67">
        <f t="shared" si="13"/>
        <v>-7.375274575805113E-3</v>
      </c>
      <c r="L78" s="65"/>
      <c r="M78" s="65">
        <v>-4068537524</v>
      </c>
      <c r="N78" s="65">
        <v>-4068537524</v>
      </c>
      <c r="O78" s="69">
        <f t="shared" si="15"/>
        <v>0</v>
      </c>
      <c r="P78" s="65"/>
      <c r="Q78" s="65">
        <v>94328052216</v>
      </c>
      <c r="R78" s="65">
        <v>551517275668</v>
      </c>
      <c r="S78" s="65">
        <v>270376136941</v>
      </c>
      <c r="T78" s="65">
        <v>551517275668</v>
      </c>
      <c r="U78" s="67">
        <f t="shared" si="16"/>
        <v>-0.65112286430594368</v>
      </c>
      <c r="V78" s="68" t="s">
        <v>105</v>
      </c>
      <c r="W78" s="67">
        <f t="shared" si="17"/>
        <v>0</v>
      </c>
      <c r="X78" s="68"/>
    </row>
    <row r="79" spans="1:24" s="72" customFormat="1">
      <c r="A79" s="73">
        <f t="shared" si="9"/>
        <v>2020</v>
      </c>
      <c r="B79" s="74" t="str">
        <f t="shared" si="10"/>
        <v>04</v>
      </c>
      <c r="C79" s="65">
        <v>8135210879</v>
      </c>
      <c r="D79" s="65">
        <v>2467091476</v>
      </c>
      <c r="E79" s="66">
        <f t="shared" si="14"/>
        <v>10602302355</v>
      </c>
      <c r="F79" s="65">
        <v>6691110081.4099998</v>
      </c>
      <c r="G79" s="65">
        <v>2455076625</v>
      </c>
      <c r="H79" s="65">
        <f t="shared" si="11"/>
        <v>9146186706.4099998</v>
      </c>
      <c r="I79" s="67">
        <f t="shared" si="12"/>
        <v>0.21582379904377369</v>
      </c>
      <c r="J79" s="79" t="s">
        <v>102</v>
      </c>
      <c r="K79" s="67">
        <f t="shared" si="13"/>
        <v>4.8938802470166465E-3</v>
      </c>
      <c r="L79" s="65"/>
      <c r="M79" s="65">
        <v>2557136603</v>
      </c>
      <c r="N79" s="65">
        <v>2557136603</v>
      </c>
      <c r="O79" s="69">
        <f t="shared" si="15"/>
        <v>0</v>
      </c>
      <c r="P79" s="65"/>
      <c r="Q79" s="65">
        <v>73637474088</v>
      </c>
      <c r="R79" s="65">
        <v>554037213733</v>
      </c>
      <c r="S79" s="65">
        <v>270413335479</v>
      </c>
      <c r="T79" s="65">
        <v>554037213733</v>
      </c>
      <c r="U79" s="67">
        <f t="shared" si="16"/>
        <v>-0.72768549318190479</v>
      </c>
      <c r="V79" s="68" t="s">
        <v>105</v>
      </c>
      <c r="W79" s="67">
        <f t="shared" si="17"/>
        <v>0</v>
      </c>
      <c r="X79" s="68"/>
    </row>
    <row r="80" spans="1:24" s="72" customFormat="1">
      <c r="A80" s="73">
        <f t="shared" si="9"/>
        <v>2020</v>
      </c>
      <c r="B80" s="74" t="str">
        <f t="shared" si="10"/>
        <v>05</v>
      </c>
      <c r="C80" s="65">
        <v>5261297198</v>
      </c>
      <c r="D80" s="65">
        <v>2528993292</v>
      </c>
      <c r="E80" s="66">
        <f t="shared" si="14"/>
        <v>7790290490</v>
      </c>
      <c r="F80" s="65">
        <v>5824431150.9099998</v>
      </c>
      <c r="G80" s="65">
        <v>2534159502</v>
      </c>
      <c r="H80" s="65">
        <f t="shared" si="11"/>
        <v>8358590652.9099998</v>
      </c>
      <c r="I80" s="67">
        <f t="shared" si="12"/>
        <v>-9.6684798621409884E-2</v>
      </c>
      <c r="J80" s="68" t="s">
        <v>104</v>
      </c>
      <c r="K80" s="67">
        <f t="shared" si="13"/>
        <v>-2.0386285851079489E-3</v>
      </c>
      <c r="L80" s="65"/>
      <c r="M80" s="65">
        <v>5641048136</v>
      </c>
      <c r="N80" s="65">
        <v>5594148898</v>
      </c>
      <c r="O80" s="69">
        <f t="shared" si="15"/>
        <v>8.3836234707244106E-3</v>
      </c>
      <c r="P80" s="65"/>
      <c r="Q80" s="65">
        <v>70281950360</v>
      </c>
      <c r="R80" s="65">
        <v>556540825612</v>
      </c>
      <c r="S80" s="65">
        <v>273503872498</v>
      </c>
      <c r="T80" s="65">
        <v>556540825612</v>
      </c>
      <c r="U80" s="67">
        <f t="shared" si="16"/>
        <v>-0.74303124223400552</v>
      </c>
      <c r="V80" s="68" t="s">
        <v>105</v>
      </c>
      <c r="W80" s="67">
        <f t="shared" si="17"/>
        <v>0</v>
      </c>
      <c r="X80" s="68"/>
    </row>
    <row r="81" spans="1:24" s="72" customFormat="1">
      <c r="A81" s="73">
        <f t="shared" ref="A81:A123" si="18">A69+1</f>
        <v>2020</v>
      </c>
      <c r="B81" s="74" t="str">
        <f t="shared" ref="B81:B123" si="19">B69</f>
        <v>06</v>
      </c>
      <c r="C81" s="65">
        <v>5716217755</v>
      </c>
      <c r="D81" s="65">
        <v>4088476668</v>
      </c>
      <c r="E81" s="66">
        <f t="shared" si="14"/>
        <v>9804694423</v>
      </c>
      <c r="F81" s="65">
        <v>5828897535.3800001</v>
      </c>
      <c r="G81" s="65">
        <v>4079774465</v>
      </c>
      <c r="H81" s="65">
        <f t="shared" si="11"/>
        <v>9908672000.3800011</v>
      </c>
      <c r="I81" s="67">
        <f t="shared" si="12"/>
        <v>-1.933123368459666E-2</v>
      </c>
      <c r="J81" s="68" t="s">
        <v>103</v>
      </c>
      <c r="K81" s="67">
        <f t="shared" si="13"/>
        <v>2.133010801125268E-3</v>
      </c>
      <c r="L81" s="65"/>
      <c r="M81" s="65">
        <v>12816628732</v>
      </c>
      <c r="N81" s="65">
        <v>12816628732</v>
      </c>
      <c r="O81" s="69">
        <f t="shared" si="15"/>
        <v>0</v>
      </c>
      <c r="P81" s="65"/>
      <c r="Q81" s="65">
        <v>81822169345</v>
      </c>
      <c r="R81" s="65">
        <v>558103725931</v>
      </c>
      <c r="S81" s="65">
        <v>284757600911</v>
      </c>
      <c r="T81" s="65">
        <v>558103725931</v>
      </c>
      <c r="U81" s="67">
        <f t="shared" si="16"/>
        <v>-0.71266027988986591</v>
      </c>
      <c r="V81" s="68" t="s">
        <v>105</v>
      </c>
      <c r="W81" s="67">
        <f t="shared" si="17"/>
        <v>0</v>
      </c>
      <c r="X81" s="68"/>
    </row>
    <row r="82" spans="1:24" s="72" customFormat="1">
      <c r="A82" s="73">
        <f t="shared" si="18"/>
        <v>2020</v>
      </c>
      <c r="B82" s="74" t="str">
        <f t="shared" si="19"/>
        <v>07</v>
      </c>
      <c r="C82" s="65">
        <v>9657913051</v>
      </c>
      <c r="D82" s="65">
        <v>2476016847</v>
      </c>
      <c r="E82" s="66">
        <f t="shared" si="14"/>
        <v>12133929898</v>
      </c>
      <c r="F82" s="65">
        <v>9140299711.1000004</v>
      </c>
      <c r="G82" s="65">
        <v>2469682166</v>
      </c>
      <c r="H82" s="65">
        <f t="shared" si="11"/>
        <v>11609981877.1</v>
      </c>
      <c r="I82" s="67">
        <f t="shared" si="12"/>
        <v>5.6629799488020049E-2</v>
      </c>
      <c r="J82" s="79" t="s">
        <v>102</v>
      </c>
      <c r="K82" s="67">
        <f t="shared" si="13"/>
        <v>2.5649782337213711E-3</v>
      </c>
      <c r="L82" s="65"/>
      <c r="M82" s="65">
        <v>15123353038</v>
      </c>
      <c r="N82" s="65">
        <v>15123353038</v>
      </c>
      <c r="O82" s="69">
        <f t="shared" si="15"/>
        <v>0</v>
      </c>
      <c r="P82" s="65"/>
      <c r="Q82" s="65">
        <v>101331581695</v>
      </c>
      <c r="R82" s="65">
        <v>559393451467</v>
      </c>
      <c r="S82" s="65">
        <v>298591228413</v>
      </c>
      <c r="T82" s="65">
        <v>559393451467</v>
      </c>
      <c r="U82" s="67">
        <f t="shared" si="16"/>
        <v>-0.66063443245277775</v>
      </c>
      <c r="V82" s="68" t="s">
        <v>105</v>
      </c>
      <c r="W82" s="67">
        <f t="shared" si="17"/>
        <v>0</v>
      </c>
      <c r="X82" s="68"/>
    </row>
    <row r="83" spans="1:24" s="72" customFormat="1">
      <c r="A83" s="73">
        <f t="shared" si="18"/>
        <v>2020</v>
      </c>
      <c r="B83" s="74" t="str">
        <f t="shared" si="19"/>
        <v>08</v>
      </c>
      <c r="C83" s="65">
        <v>8302831825</v>
      </c>
      <c r="D83" s="65">
        <v>2685477783</v>
      </c>
      <c r="E83" s="66">
        <f t="shared" si="14"/>
        <v>10988309608</v>
      </c>
      <c r="F83" s="65">
        <v>8277785952.8500004</v>
      </c>
      <c r="G83" s="65">
        <v>3115261771</v>
      </c>
      <c r="H83" s="65">
        <f t="shared" si="11"/>
        <v>11393047723.85</v>
      </c>
      <c r="I83" s="67">
        <f t="shared" si="12"/>
        <v>3.0256728420692269E-3</v>
      </c>
      <c r="J83" s="65" t="s">
        <v>103</v>
      </c>
      <c r="K83" s="67">
        <f t="shared" si="13"/>
        <v>-0.13796079417815321</v>
      </c>
      <c r="L83" s="75" t="s">
        <v>97</v>
      </c>
      <c r="M83" s="65">
        <v>21304937624</v>
      </c>
      <c r="N83" s="65">
        <v>22263969846</v>
      </c>
      <c r="O83" s="69">
        <f t="shared" si="15"/>
        <v>-4.3075526450746748E-2</v>
      </c>
      <c r="P83" s="75" t="s">
        <v>89</v>
      </c>
      <c r="Q83" s="65">
        <v>85603993783</v>
      </c>
      <c r="R83" s="65">
        <v>562355155666</v>
      </c>
      <c r="S83" s="65">
        <v>317893494060</v>
      </c>
      <c r="T83" s="65">
        <v>562355155666</v>
      </c>
      <c r="U83" s="67">
        <f t="shared" si="16"/>
        <v>-0.73071486084945514</v>
      </c>
      <c r="V83" s="68" t="s">
        <v>105</v>
      </c>
      <c r="W83" s="67">
        <f t="shared" si="17"/>
        <v>0</v>
      </c>
      <c r="X83" s="68"/>
    </row>
    <row r="84" spans="1:24" s="72" customFormat="1">
      <c r="A84" s="73">
        <f t="shared" si="18"/>
        <v>2020</v>
      </c>
      <c r="B84" s="74" t="str">
        <f t="shared" si="19"/>
        <v>09</v>
      </c>
      <c r="C84" s="65">
        <v>6915389419</v>
      </c>
      <c r="D84" s="65">
        <v>2627069370</v>
      </c>
      <c r="E84" s="66">
        <f t="shared" si="14"/>
        <v>9542458789</v>
      </c>
      <c r="F84" s="65">
        <v>7522248385.0100002</v>
      </c>
      <c r="G84" s="65">
        <v>2717445798</v>
      </c>
      <c r="H84" s="65">
        <f t="shared" si="11"/>
        <v>10239694183.01</v>
      </c>
      <c r="I84" s="67">
        <f t="shared" si="12"/>
        <v>-8.0675209717791518E-2</v>
      </c>
      <c r="J84" s="68" t="s">
        <v>104</v>
      </c>
      <c r="K84" s="67">
        <f t="shared" si="13"/>
        <v>-3.3257858562079079E-2</v>
      </c>
      <c r="L84" s="75"/>
      <c r="M84" s="65">
        <v>13885387581</v>
      </c>
      <c r="N84" s="65">
        <v>12854376878</v>
      </c>
      <c r="O84" s="69">
        <f t="shared" si="15"/>
        <v>8.0206976408522257E-2</v>
      </c>
      <c r="P84" s="75" t="s">
        <v>90</v>
      </c>
      <c r="Q84" s="65">
        <v>74942346226</v>
      </c>
      <c r="R84" s="65">
        <v>568754756831</v>
      </c>
      <c r="S84" s="65">
        <v>324348269773</v>
      </c>
      <c r="T84" s="65">
        <v>568754756831</v>
      </c>
      <c r="U84" s="67">
        <f t="shared" si="16"/>
        <v>-0.76894482502265382</v>
      </c>
      <c r="V84" s="68" t="s">
        <v>105</v>
      </c>
      <c r="W84" s="67">
        <f t="shared" si="17"/>
        <v>0</v>
      </c>
      <c r="X84" s="68"/>
    </row>
    <row r="85" spans="1:24" s="72" customFormat="1">
      <c r="A85" s="73">
        <f t="shared" si="18"/>
        <v>2020</v>
      </c>
      <c r="B85" s="74" t="str">
        <f t="shared" si="19"/>
        <v>10</v>
      </c>
      <c r="C85" s="65">
        <v>8592773776</v>
      </c>
      <c r="D85" s="65">
        <v>3048741259</v>
      </c>
      <c r="E85" s="66">
        <f t="shared" si="14"/>
        <v>11641515035</v>
      </c>
      <c r="F85" s="65">
        <v>10946878407.469999</v>
      </c>
      <c r="G85" s="65">
        <v>2954713448</v>
      </c>
      <c r="H85" s="65">
        <f t="shared" si="11"/>
        <v>13901591855.469999</v>
      </c>
      <c r="I85" s="67">
        <f t="shared" si="12"/>
        <v>-0.21504802957010927</v>
      </c>
      <c r="J85" s="68" t="s">
        <v>104</v>
      </c>
      <c r="K85" s="67">
        <f t="shared" si="13"/>
        <v>3.1822988135667085E-2</v>
      </c>
      <c r="L85" s="65"/>
      <c r="M85" s="65">
        <v>5517933269</v>
      </c>
      <c r="N85" s="65">
        <v>5517933269</v>
      </c>
      <c r="O85" s="69">
        <f t="shared" si="15"/>
        <v>0</v>
      </c>
      <c r="P85" s="65"/>
      <c r="Q85" s="65">
        <v>86595120259</v>
      </c>
      <c r="R85" s="65">
        <v>572992181661</v>
      </c>
      <c r="S85" s="65">
        <v>325628778212</v>
      </c>
      <c r="T85" s="65">
        <v>572992181661</v>
      </c>
      <c r="U85" s="67">
        <f t="shared" si="16"/>
        <v>-0.73406797539674939</v>
      </c>
      <c r="V85" s="68" t="s">
        <v>105</v>
      </c>
      <c r="W85" s="67">
        <f t="shared" si="17"/>
        <v>0</v>
      </c>
      <c r="X85" s="68"/>
    </row>
    <row r="86" spans="1:24" s="72" customFormat="1">
      <c r="A86" s="73">
        <f t="shared" si="18"/>
        <v>2020</v>
      </c>
      <c r="B86" s="74" t="str">
        <f t="shared" si="19"/>
        <v>11</v>
      </c>
      <c r="C86" s="65">
        <v>9166928788</v>
      </c>
      <c r="D86" s="65">
        <v>5082822326</v>
      </c>
      <c r="E86" s="66">
        <f t="shared" si="14"/>
        <v>14249751114</v>
      </c>
      <c r="F86" s="65">
        <v>9724610810.7700005</v>
      </c>
      <c r="G86" s="65">
        <v>5059065227</v>
      </c>
      <c r="H86" s="65">
        <f t="shared" si="11"/>
        <v>14783676037.77</v>
      </c>
      <c r="I86" s="67">
        <f t="shared" si="12"/>
        <v>-5.7347490158924153E-2</v>
      </c>
      <c r="J86" s="68" t="s">
        <v>104</v>
      </c>
      <c r="K86" s="67">
        <f t="shared" si="13"/>
        <v>4.6959463723079686E-3</v>
      </c>
      <c r="L86" s="65"/>
      <c r="M86" s="65">
        <v>2062905100</v>
      </c>
      <c r="N86" s="65">
        <v>2067343581</v>
      </c>
      <c r="O86" s="69">
        <f t="shared" si="15"/>
        <v>-2.1469488868671727E-3</v>
      </c>
      <c r="P86" s="65"/>
      <c r="Q86" s="65">
        <v>86408526716</v>
      </c>
      <c r="R86" s="65">
        <v>572906583015</v>
      </c>
      <c r="S86" s="65">
        <v>327781720439</v>
      </c>
      <c r="T86" s="65">
        <v>572906583015</v>
      </c>
      <c r="U86" s="67">
        <f t="shared" si="16"/>
        <v>-0.73638393684592129</v>
      </c>
      <c r="V86" s="68" t="s">
        <v>105</v>
      </c>
      <c r="W86" s="67">
        <f t="shared" si="17"/>
        <v>0</v>
      </c>
      <c r="X86" s="68"/>
    </row>
    <row r="87" spans="1:24" s="72" customFormat="1">
      <c r="A87" s="73">
        <f t="shared" si="18"/>
        <v>2020</v>
      </c>
      <c r="B87" s="74" t="str">
        <f t="shared" si="19"/>
        <v>12</v>
      </c>
      <c r="C87" s="65">
        <v>10385435412</v>
      </c>
      <c r="D87" s="65">
        <v>2534704933</v>
      </c>
      <c r="E87" s="66">
        <f t="shared" si="14"/>
        <v>12920140345</v>
      </c>
      <c r="F87" s="65">
        <v>10280626363.559999</v>
      </c>
      <c r="G87" s="65">
        <v>2652950930.0700002</v>
      </c>
      <c r="H87" s="65">
        <f t="shared" si="11"/>
        <v>12933577293.629999</v>
      </c>
      <c r="I87" s="67">
        <f t="shared" si="12"/>
        <v>1.019481155462465E-2</v>
      </c>
      <c r="J87" s="68" t="s">
        <v>103</v>
      </c>
      <c r="K87" s="67">
        <f t="shared" si="13"/>
        <v>-4.4571497998600385E-2</v>
      </c>
      <c r="L87" s="75"/>
      <c r="M87" s="65">
        <v>6554707397</v>
      </c>
      <c r="N87" s="65">
        <v>9068455741</v>
      </c>
      <c r="O87" s="69">
        <f t="shared" si="15"/>
        <v>-0.27719695787177134</v>
      </c>
      <c r="P87" s="75" t="s">
        <v>91</v>
      </c>
      <c r="Q87" s="65">
        <v>95107445989</v>
      </c>
      <c r="R87" s="65">
        <v>567458612483</v>
      </c>
      <c r="S87" s="65">
        <v>342273843014</v>
      </c>
      <c r="T87" s="65">
        <v>567482916181</v>
      </c>
      <c r="U87" s="67">
        <f t="shared" si="16"/>
        <v>-0.72213054567213941</v>
      </c>
      <c r="V87" s="68" t="s">
        <v>105</v>
      </c>
      <c r="W87" s="67">
        <f t="shared" si="17"/>
        <v>-4.2827188813987505E-5</v>
      </c>
      <c r="X87" s="68"/>
    </row>
    <row r="88" spans="1:24" s="72" customFormat="1">
      <c r="A88" s="73">
        <f t="shared" si="18"/>
        <v>2021</v>
      </c>
      <c r="B88" s="74" t="str">
        <f t="shared" si="19"/>
        <v>01</v>
      </c>
      <c r="C88" s="65">
        <v>9173626274</v>
      </c>
      <c r="D88" s="65">
        <v>2680764631</v>
      </c>
      <c r="E88" s="66">
        <f t="shared" si="14"/>
        <v>11854390905</v>
      </c>
      <c r="F88" s="65">
        <v>8010019882.0100002</v>
      </c>
      <c r="G88" s="65">
        <v>2679859620</v>
      </c>
      <c r="H88" s="65">
        <f t="shared" si="11"/>
        <v>10689879502.01</v>
      </c>
      <c r="I88" s="67">
        <f t="shared" si="12"/>
        <v>0.14526885190427374</v>
      </c>
      <c r="J88" s="79" t="s">
        <v>102</v>
      </c>
      <c r="K88" s="67">
        <f t="shared" si="13"/>
        <v>3.3770836100743828E-4</v>
      </c>
      <c r="L88" s="75"/>
      <c r="M88" s="65">
        <v>8430909166</v>
      </c>
      <c r="N88" s="80">
        <v>5917356454</v>
      </c>
      <c r="O88" s="69">
        <f t="shared" si="15"/>
        <v>0.42477628845578419</v>
      </c>
      <c r="P88" s="75" t="s">
        <v>92</v>
      </c>
      <c r="Q88" s="65">
        <v>104184280926</v>
      </c>
      <c r="R88" s="65">
        <v>572861785798</v>
      </c>
      <c r="S88" s="65">
        <v>342812329851</v>
      </c>
      <c r="T88" s="65">
        <v>572861785798</v>
      </c>
      <c r="U88" s="67">
        <f t="shared" si="16"/>
        <v>-0.69608945812630874</v>
      </c>
      <c r="V88" s="68" t="s">
        <v>105</v>
      </c>
      <c r="W88" s="67">
        <f t="shared" si="17"/>
        <v>0</v>
      </c>
      <c r="X88" s="68"/>
    </row>
    <row r="89" spans="1:24" s="72" customFormat="1">
      <c r="A89" s="73">
        <f t="shared" si="18"/>
        <v>2021</v>
      </c>
      <c r="B89" s="74" t="str">
        <f t="shared" si="19"/>
        <v>02</v>
      </c>
      <c r="C89" s="65">
        <v>9126713789</v>
      </c>
      <c r="D89" s="65">
        <v>2724213847</v>
      </c>
      <c r="E89" s="66">
        <f t="shared" si="14"/>
        <v>11850927636</v>
      </c>
      <c r="F89" s="65">
        <v>9447532331.1299992</v>
      </c>
      <c r="G89" s="65">
        <v>2630573148</v>
      </c>
      <c r="H89" s="65">
        <f t="shared" si="11"/>
        <v>12078105479.129999</v>
      </c>
      <c r="I89" s="67">
        <f t="shared" si="12"/>
        <v>-3.3957919474156162E-2</v>
      </c>
      <c r="J89" s="68" t="s">
        <v>103</v>
      </c>
      <c r="K89" s="67">
        <f t="shared" si="13"/>
        <v>3.5597070954363819E-2</v>
      </c>
      <c r="L89" s="65"/>
      <c r="M89" s="65">
        <v>22069007217</v>
      </c>
      <c r="N89" s="80">
        <v>22087125304</v>
      </c>
      <c r="O89" s="69">
        <f t="shared" si="15"/>
        <v>-8.203008200763362E-4</v>
      </c>
      <c r="P89" s="65"/>
      <c r="Q89" s="65">
        <v>121212736417</v>
      </c>
      <c r="R89" s="65">
        <v>575516100815</v>
      </c>
      <c r="S89" s="65">
        <v>362245140138</v>
      </c>
      <c r="T89" s="65">
        <v>575516100815</v>
      </c>
      <c r="U89" s="67">
        <f t="shared" si="16"/>
        <v>-0.66538478233048726</v>
      </c>
      <c r="V89" s="68" t="s">
        <v>105</v>
      </c>
      <c r="W89" s="67">
        <f t="shared" si="17"/>
        <v>0</v>
      </c>
      <c r="X89" s="68"/>
    </row>
    <row r="90" spans="1:24" s="72" customFormat="1">
      <c r="A90" s="73">
        <f t="shared" si="18"/>
        <v>2021</v>
      </c>
      <c r="B90" s="74" t="str">
        <f t="shared" si="19"/>
        <v>03</v>
      </c>
      <c r="C90" s="65">
        <v>9393542675</v>
      </c>
      <c r="D90" s="65">
        <v>2761340776</v>
      </c>
      <c r="E90" s="66">
        <f t="shared" si="14"/>
        <v>12154883451</v>
      </c>
      <c r="F90" s="65">
        <v>10076585571.92</v>
      </c>
      <c r="G90" s="65">
        <v>2743582067</v>
      </c>
      <c r="H90" s="65">
        <f t="shared" si="11"/>
        <v>12820167638.92</v>
      </c>
      <c r="I90" s="67">
        <f t="shared" si="12"/>
        <v>-6.7785153219301453E-2</v>
      </c>
      <c r="J90" s="68" t="s">
        <v>104</v>
      </c>
      <c r="K90" s="67">
        <f t="shared" si="13"/>
        <v>6.4728185876423705E-3</v>
      </c>
      <c r="L90" s="65"/>
      <c r="M90" s="65">
        <v>9907387152</v>
      </c>
      <c r="N90" s="80">
        <v>9889171249</v>
      </c>
      <c r="O90" s="69">
        <f t="shared" si="15"/>
        <v>1.8420050114758002E-3</v>
      </c>
      <c r="P90" s="65"/>
      <c r="Q90" s="65">
        <v>94356781291</v>
      </c>
      <c r="R90" s="65">
        <v>580005833694</v>
      </c>
      <c r="S90" s="65">
        <v>367644578508</v>
      </c>
      <c r="T90" s="65">
        <v>580005833694</v>
      </c>
      <c r="U90" s="67">
        <f t="shared" si="16"/>
        <v>-0.74334782339528838</v>
      </c>
      <c r="V90" s="68" t="s">
        <v>105</v>
      </c>
      <c r="W90" s="67">
        <f t="shared" si="17"/>
        <v>0</v>
      </c>
      <c r="X90" s="68"/>
    </row>
    <row r="91" spans="1:24" s="72" customFormat="1">
      <c r="A91" s="73">
        <f t="shared" si="18"/>
        <v>2021</v>
      </c>
      <c r="B91" s="74" t="str">
        <f t="shared" si="19"/>
        <v>04</v>
      </c>
      <c r="C91" s="65">
        <v>8950871492</v>
      </c>
      <c r="D91" s="65">
        <v>3035229084</v>
      </c>
      <c r="E91" s="66">
        <f t="shared" si="14"/>
        <v>11986100576</v>
      </c>
      <c r="F91" s="65">
        <v>9341007071.3400002</v>
      </c>
      <c r="G91" s="65">
        <v>2997925218</v>
      </c>
      <c r="H91" s="65">
        <f t="shared" si="11"/>
        <v>12338932289.34</v>
      </c>
      <c r="I91" s="67">
        <f t="shared" si="12"/>
        <v>-4.176590129526947E-2</v>
      </c>
      <c r="J91" s="68" t="s">
        <v>103</v>
      </c>
      <c r="K91" s="67">
        <f t="shared" si="13"/>
        <v>1.2443227661591338E-2</v>
      </c>
      <c r="L91" s="65"/>
      <c r="M91" s="65">
        <v>-12634255311</v>
      </c>
      <c r="N91" s="80">
        <v>-12634255311</v>
      </c>
      <c r="O91" s="69">
        <f t="shared" si="15"/>
        <v>0</v>
      </c>
      <c r="P91" s="65"/>
      <c r="Q91" s="65">
        <v>88288380978</v>
      </c>
      <c r="R91" s="65">
        <v>589217165331</v>
      </c>
      <c r="S91" s="65">
        <v>345798986951</v>
      </c>
      <c r="T91" s="65">
        <v>589217169940</v>
      </c>
      <c r="U91" s="67">
        <f t="shared" si="16"/>
        <v>-0.74468293919406259</v>
      </c>
      <c r="V91" s="68" t="s">
        <v>105</v>
      </c>
      <c r="W91" s="67">
        <f t="shared" si="17"/>
        <v>-7.8222431865171416E-9</v>
      </c>
      <c r="X91" s="68"/>
    </row>
    <row r="92" spans="1:24" s="72" customFormat="1">
      <c r="A92" s="73">
        <f t="shared" si="18"/>
        <v>2021</v>
      </c>
      <c r="B92" s="74" t="str">
        <f t="shared" si="19"/>
        <v>05</v>
      </c>
      <c r="C92" s="65">
        <v>8523270263</v>
      </c>
      <c r="D92" s="65">
        <v>2771052251</v>
      </c>
      <c r="E92" s="66">
        <f t="shared" si="14"/>
        <v>11294322514</v>
      </c>
      <c r="F92" s="65">
        <v>11204092477.540001</v>
      </c>
      <c r="G92" s="65">
        <v>2809951882</v>
      </c>
      <c r="H92" s="65">
        <f t="shared" si="11"/>
        <v>14014044359.540001</v>
      </c>
      <c r="I92" s="67">
        <f t="shared" si="12"/>
        <v>-0.23927169647287749</v>
      </c>
      <c r="J92" s="68" t="s">
        <v>104</v>
      </c>
      <c r="K92" s="67">
        <f t="shared" si="13"/>
        <v>-1.3843522107685691E-2</v>
      </c>
      <c r="L92" s="65"/>
      <c r="M92" s="65">
        <v>14657332555</v>
      </c>
      <c r="N92" s="80">
        <v>14657573930</v>
      </c>
      <c r="O92" s="69">
        <f t="shared" si="15"/>
        <v>-1.6467595603031349E-5</v>
      </c>
      <c r="P92" s="65"/>
      <c r="Q92" s="65">
        <v>92910532878</v>
      </c>
      <c r="R92" s="65">
        <v>593594523182</v>
      </c>
      <c r="S92" s="65">
        <v>356079203030</v>
      </c>
      <c r="T92" s="65">
        <v>593594527791</v>
      </c>
      <c r="U92" s="67">
        <f t="shared" si="16"/>
        <v>-0.73907340814236711</v>
      </c>
      <c r="V92" s="68" t="s">
        <v>105</v>
      </c>
      <c r="W92" s="67">
        <f t="shared" si="17"/>
        <v>-7.7645594398489948E-9</v>
      </c>
      <c r="X92" s="68"/>
    </row>
    <row r="93" spans="1:24" s="72" customFormat="1">
      <c r="A93" s="73">
        <f t="shared" si="18"/>
        <v>2021</v>
      </c>
      <c r="B93" s="74" t="str">
        <f t="shared" si="19"/>
        <v>06</v>
      </c>
      <c r="C93" s="65">
        <v>7905535839</v>
      </c>
      <c r="D93" s="65">
        <v>4318096438</v>
      </c>
      <c r="E93" s="66">
        <f t="shared" si="14"/>
        <v>12223632277</v>
      </c>
      <c r="F93" s="65">
        <v>9853604024.6000004</v>
      </c>
      <c r="G93" s="65">
        <v>4302194943</v>
      </c>
      <c r="H93" s="65">
        <f t="shared" ref="H93:H123" si="20">+F93+G93</f>
        <v>14155798967.6</v>
      </c>
      <c r="I93" s="67">
        <f t="shared" si="12"/>
        <v>-0.197701082846089</v>
      </c>
      <c r="J93" s="68" t="s">
        <v>104</v>
      </c>
      <c r="K93" s="67">
        <f t="shared" si="13"/>
        <v>3.6961353938349539E-3</v>
      </c>
      <c r="L93" s="65"/>
      <c r="M93" s="65">
        <v>2568857811</v>
      </c>
      <c r="N93" s="80">
        <v>2568857811</v>
      </c>
      <c r="O93" s="69">
        <f t="shared" si="15"/>
        <v>0</v>
      </c>
      <c r="P93" s="65"/>
      <c r="Q93" s="65">
        <v>90298793093</v>
      </c>
      <c r="R93" s="65">
        <v>596518627651</v>
      </c>
      <c r="S93" s="65">
        <v>355723956372</v>
      </c>
      <c r="T93" s="65">
        <v>596518632260</v>
      </c>
      <c r="U93" s="67">
        <f t="shared" si="16"/>
        <v>-0.74615487240738543</v>
      </c>
      <c r="V93" s="68" t="s">
        <v>105</v>
      </c>
      <c r="W93" s="67">
        <f t="shared" si="17"/>
        <v>-7.7264979969626779E-9</v>
      </c>
      <c r="X93" s="68"/>
    </row>
    <row r="94" spans="1:24" s="72" customFormat="1">
      <c r="A94" s="73">
        <f t="shared" si="18"/>
        <v>2021</v>
      </c>
      <c r="B94" s="74" t="str">
        <f t="shared" si="19"/>
        <v>07</v>
      </c>
      <c r="C94" s="65">
        <v>11638230711</v>
      </c>
      <c r="D94" s="65">
        <v>4214538723</v>
      </c>
      <c r="E94" s="66">
        <f t="shared" si="14"/>
        <v>15852769434</v>
      </c>
      <c r="F94" s="65">
        <v>8986785585.9599991</v>
      </c>
      <c r="G94" s="65">
        <v>3686563915</v>
      </c>
      <c r="H94" s="65">
        <f t="shared" si="20"/>
        <v>12673349500.959999</v>
      </c>
      <c r="I94" s="67">
        <f t="shared" si="12"/>
        <v>0.29503820912143919</v>
      </c>
      <c r="J94" s="79" t="s">
        <v>102</v>
      </c>
      <c r="K94" s="67">
        <f t="shared" si="13"/>
        <v>0.14321596483157673</v>
      </c>
      <c r="L94" s="75" t="s">
        <v>101</v>
      </c>
      <c r="M94" s="65">
        <v>-10452863984</v>
      </c>
      <c r="N94" s="80">
        <v>-10452863984</v>
      </c>
      <c r="O94" s="69">
        <f t="shared" si="15"/>
        <v>0</v>
      </c>
      <c r="P94" s="65"/>
      <c r="Q94" s="65">
        <v>93850248879</v>
      </c>
      <c r="R94" s="65">
        <v>603977319672</v>
      </c>
      <c r="S94" s="65">
        <v>337812400367</v>
      </c>
      <c r="T94" s="65">
        <v>603977324281</v>
      </c>
      <c r="U94" s="67">
        <f t="shared" si="16"/>
        <v>-0.72218234506181267</v>
      </c>
      <c r="V94" s="68" t="s">
        <v>105</v>
      </c>
      <c r="W94" s="67">
        <f t="shared" si="17"/>
        <v>-7.6310812113788984E-9</v>
      </c>
      <c r="X94" s="68"/>
    </row>
    <row r="95" spans="1:24" s="72" customFormat="1">
      <c r="A95" s="73">
        <f t="shared" si="18"/>
        <v>2021</v>
      </c>
      <c r="B95" s="74" t="str">
        <f t="shared" si="19"/>
        <v>08</v>
      </c>
      <c r="C95" s="65">
        <v>9495527086</v>
      </c>
      <c r="D95" s="65">
        <v>2825049374</v>
      </c>
      <c r="E95" s="66">
        <f t="shared" si="14"/>
        <v>12320576460</v>
      </c>
      <c r="F95" s="65">
        <v>8993237801.6499996</v>
      </c>
      <c r="G95" s="65">
        <v>2940111365</v>
      </c>
      <c r="H95" s="65">
        <f t="shared" si="20"/>
        <v>11933349166.65</v>
      </c>
      <c r="I95" s="67">
        <f t="shared" si="12"/>
        <v>5.5851885097250031E-2</v>
      </c>
      <c r="J95" s="79" t="s">
        <v>102</v>
      </c>
      <c r="K95" s="67">
        <f t="shared" si="13"/>
        <v>-3.9135249218697488E-2</v>
      </c>
      <c r="L95" s="65"/>
      <c r="M95" s="65">
        <v>5822827939</v>
      </c>
      <c r="N95" s="80">
        <v>5822827939</v>
      </c>
      <c r="O95" s="69">
        <f t="shared" si="15"/>
        <v>0</v>
      </c>
      <c r="P95" s="65"/>
      <c r="Q95" s="65">
        <v>87755544547</v>
      </c>
      <c r="R95" s="65">
        <v>606827089917</v>
      </c>
      <c r="S95" s="65">
        <v>340785458061</v>
      </c>
      <c r="T95" s="65">
        <v>606827094526</v>
      </c>
      <c r="U95" s="67">
        <f t="shared" si="16"/>
        <v>-0.74249034848402506</v>
      </c>
      <c r="V95" s="68" t="s">
        <v>105</v>
      </c>
      <c r="W95" s="67">
        <f t="shared" si="17"/>
        <v>-7.5952442113447205E-9</v>
      </c>
      <c r="X95" s="68"/>
    </row>
    <row r="96" spans="1:24" s="72" customFormat="1">
      <c r="A96" s="73">
        <f t="shared" si="18"/>
        <v>2021</v>
      </c>
      <c r="B96" s="74" t="str">
        <f t="shared" si="19"/>
        <v>09</v>
      </c>
      <c r="C96" s="65">
        <v>9383684335</v>
      </c>
      <c r="D96" s="65">
        <v>3117713252</v>
      </c>
      <c r="E96" s="66">
        <f t="shared" si="14"/>
        <v>12501397587</v>
      </c>
      <c r="F96" s="65">
        <v>9551575046.2700005</v>
      </c>
      <c r="G96" s="65">
        <v>3134168885</v>
      </c>
      <c r="H96" s="65">
        <f t="shared" si="20"/>
        <v>12685743931.27</v>
      </c>
      <c r="I96" s="67">
        <f t="shared" si="12"/>
        <v>-1.7577280234589598E-2</v>
      </c>
      <c r="J96" s="68" t="s">
        <v>103</v>
      </c>
      <c r="K96" s="67">
        <f t="shared" si="13"/>
        <v>-5.2503976664295404E-3</v>
      </c>
      <c r="L96" s="65"/>
      <c r="M96" s="65">
        <v>-3545249157</v>
      </c>
      <c r="N96" s="80">
        <v>-3545249157</v>
      </c>
      <c r="O96" s="69">
        <f t="shared" si="15"/>
        <v>0</v>
      </c>
      <c r="P96" s="65"/>
      <c r="Q96" s="65">
        <v>96554948455</v>
      </c>
      <c r="R96" s="65">
        <v>613125793083</v>
      </c>
      <c r="S96" s="65">
        <v>330941505738</v>
      </c>
      <c r="T96" s="65">
        <v>613125797692</v>
      </c>
      <c r="U96" s="67">
        <f t="shared" si="16"/>
        <v>-0.70824164759967978</v>
      </c>
      <c r="V96" s="68" t="s">
        <v>105</v>
      </c>
      <c r="W96" s="67">
        <f t="shared" si="17"/>
        <v>-7.5172175151294596E-9</v>
      </c>
      <c r="X96" s="68"/>
    </row>
    <row r="97" spans="1:24" s="72" customFormat="1">
      <c r="A97" s="73">
        <f t="shared" si="18"/>
        <v>2021</v>
      </c>
      <c r="B97" s="74" t="str">
        <f t="shared" si="19"/>
        <v>10</v>
      </c>
      <c r="C97" s="65">
        <v>8556704844</v>
      </c>
      <c r="D97" s="65">
        <v>2766302732</v>
      </c>
      <c r="E97" s="66">
        <f t="shared" si="14"/>
        <v>11323007576</v>
      </c>
      <c r="F97" s="65">
        <v>8713246448.0300007</v>
      </c>
      <c r="G97" s="65">
        <v>2750350168</v>
      </c>
      <c r="H97" s="65">
        <f t="shared" si="20"/>
        <v>11463596616.030001</v>
      </c>
      <c r="I97" s="67">
        <f t="shared" si="12"/>
        <v>-1.7965933244708521E-2</v>
      </c>
      <c r="J97" s="68" t="s">
        <v>103</v>
      </c>
      <c r="K97" s="67">
        <f t="shared" si="13"/>
        <v>5.8001938028131583E-3</v>
      </c>
      <c r="L97" s="65"/>
      <c r="M97" s="65">
        <v>-7616517730</v>
      </c>
      <c r="N97" s="80">
        <v>-7616517730</v>
      </c>
      <c r="O97" s="69">
        <f t="shared" si="15"/>
        <v>0</v>
      </c>
      <c r="P97" s="65"/>
      <c r="Q97" s="65">
        <v>91965297350</v>
      </c>
      <c r="R97" s="65">
        <v>615918400562</v>
      </c>
      <c r="S97" s="65">
        <v>320532380529</v>
      </c>
      <c r="T97" s="65">
        <v>615918405171</v>
      </c>
      <c r="U97" s="67">
        <f t="shared" si="16"/>
        <v>-0.71308578185385707</v>
      </c>
      <c r="V97" s="68" t="s">
        <v>105</v>
      </c>
      <c r="W97" s="67">
        <f t="shared" si="17"/>
        <v>-7.4831341123626771E-9</v>
      </c>
      <c r="X97" s="68"/>
    </row>
    <row r="98" spans="1:24" s="72" customFormat="1">
      <c r="A98" s="73">
        <f t="shared" si="18"/>
        <v>2021</v>
      </c>
      <c r="B98" s="74" t="str">
        <f t="shared" si="19"/>
        <v>11</v>
      </c>
      <c r="C98" s="65">
        <v>7773662329</v>
      </c>
      <c r="D98" s="65">
        <v>5748355709</v>
      </c>
      <c r="E98" s="66">
        <f t="shared" si="14"/>
        <v>13522018038</v>
      </c>
      <c r="F98" s="65">
        <v>8342860777.54</v>
      </c>
      <c r="G98" s="65">
        <v>5746134599</v>
      </c>
      <c r="H98" s="65">
        <f t="shared" si="20"/>
        <v>14088995376.540001</v>
      </c>
      <c r="I98" s="67">
        <f t="shared" si="12"/>
        <v>-6.8225811711056239E-2</v>
      </c>
      <c r="J98" s="68" t="s">
        <v>104</v>
      </c>
      <c r="K98" s="67">
        <f t="shared" si="13"/>
        <v>3.8653984895975491E-4</v>
      </c>
      <c r="L98" s="65"/>
      <c r="M98" s="65">
        <v>1850307524</v>
      </c>
      <c r="N98" s="80">
        <v>1850307524</v>
      </c>
      <c r="O98" s="69">
        <f t="shared" si="15"/>
        <v>0</v>
      </c>
      <c r="P98" s="65"/>
      <c r="Q98" s="65">
        <v>85846973553</v>
      </c>
      <c r="R98" s="65">
        <v>621280260696</v>
      </c>
      <c r="S98" s="65">
        <v>317020827919</v>
      </c>
      <c r="T98" s="65">
        <v>621280265305</v>
      </c>
      <c r="U98" s="67">
        <f t="shared" si="16"/>
        <v>-0.72920714983769386</v>
      </c>
      <c r="V98" s="68" t="s">
        <v>105</v>
      </c>
      <c r="W98" s="67">
        <f t="shared" si="17"/>
        <v>-7.4185521059533244E-9</v>
      </c>
      <c r="X98" s="68"/>
    </row>
    <row r="99" spans="1:24" s="72" customFormat="1">
      <c r="A99" s="73">
        <f t="shared" si="18"/>
        <v>2021</v>
      </c>
      <c r="B99" s="74" t="str">
        <f t="shared" si="19"/>
        <v>12</v>
      </c>
      <c r="C99" s="65">
        <v>9929491309</v>
      </c>
      <c r="D99" s="65">
        <v>2754189971</v>
      </c>
      <c r="E99" s="66">
        <f t="shared" si="14"/>
        <v>12683681280</v>
      </c>
      <c r="F99" s="65">
        <v>9349200207.7999992</v>
      </c>
      <c r="G99" s="65">
        <v>2791406671</v>
      </c>
      <c r="H99" s="65">
        <f t="shared" si="20"/>
        <v>12140606878.799999</v>
      </c>
      <c r="I99" s="67">
        <f t="shared" si="12"/>
        <v>6.2068528676481494E-2</v>
      </c>
      <c r="J99" s="79" t="s">
        <v>102</v>
      </c>
      <c r="K99" s="67">
        <f t="shared" si="13"/>
        <v>-1.3332596925645146E-2</v>
      </c>
      <c r="L99" s="65"/>
      <c r="M99" s="65">
        <v>22183500867</v>
      </c>
      <c r="N99" s="80">
        <v>22183500867</v>
      </c>
      <c r="O99" s="69">
        <f t="shared" si="15"/>
        <v>0</v>
      </c>
      <c r="P99" s="65"/>
      <c r="Q99" s="65">
        <v>93325521179</v>
      </c>
      <c r="R99" s="65">
        <v>644240577282</v>
      </c>
      <c r="S99" s="65">
        <v>316244012200</v>
      </c>
      <c r="T99" s="65">
        <v>644240581891</v>
      </c>
      <c r="U99" s="67">
        <f t="shared" si="16"/>
        <v>-0.70489395030828672</v>
      </c>
      <c r="V99" s="68" t="s">
        <v>105</v>
      </c>
      <c r="W99" s="67">
        <f t="shared" si="17"/>
        <v>-7.1541597090885034E-9</v>
      </c>
      <c r="X99" s="68"/>
    </row>
    <row r="100" spans="1:24" s="72" customFormat="1">
      <c r="A100" s="73">
        <f t="shared" si="18"/>
        <v>2022</v>
      </c>
      <c r="B100" s="74" t="str">
        <f t="shared" si="19"/>
        <v>01</v>
      </c>
      <c r="C100" s="65">
        <v>7545965555</v>
      </c>
      <c r="D100" s="65">
        <v>3179076559</v>
      </c>
      <c r="E100" s="66">
        <f t="shared" si="14"/>
        <v>10725042114</v>
      </c>
      <c r="F100" s="65">
        <v>7803688703.5200005</v>
      </c>
      <c r="G100" s="65">
        <v>3117197080</v>
      </c>
      <c r="H100" s="65">
        <f t="shared" si="20"/>
        <v>10920885783.52</v>
      </c>
      <c r="I100" s="67">
        <f t="shared" si="12"/>
        <v>-3.3025811037765918E-2</v>
      </c>
      <c r="J100" s="68" t="s">
        <v>103</v>
      </c>
      <c r="K100" s="67">
        <f t="shared" si="13"/>
        <v>1.9850999924586166E-2</v>
      </c>
      <c r="L100" s="65"/>
      <c r="M100" s="65">
        <v>15207614861</v>
      </c>
      <c r="N100" s="65">
        <v>15211915767</v>
      </c>
      <c r="O100" s="69">
        <f t="shared" si="15"/>
        <v>-2.8273269888401398E-4</v>
      </c>
      <c r="P100" s="65"/>
      <c r="Q100" s="65">
        <v>114379222995</v>
      </c>
      <c r="R100" s="65">
        <v>648758240240</v>
      </c>
      <c r="S100" s="65">
        <v>326938265009</v>
      </c>
      <c r="T100" s="65">
        <v>648758244849</v>
      </c>
      <c r="U100" s="67">
        <f t="shared" si="16"/>
        <v>-0.65015039462618018</v>
      </c>
      <c r="V100" s="68" t="s">
        <v>105</v>
      </c>
      <c r="W100" s="67">
        <f t="shared" si="17"/>
        <v>-7.1043413374383135E-9</v>
      </c>
      <c r="X100" s="68"/>
    </row>
    <row r="101" spans="1:24" s="72" customFormat="1">
      <c r="A101" s="73">
        <f t="shared" si="18"/>
        <v>2022</v>
      </c>
      <c r="B101" s="74" t="str">
        <f t="shared" si="19"/>
        <v>02</v>
      </c>
      <c r="C101" s="65">
        <v>8510650092</v>
      </c>
      <c r="D101" s="65">
        <v>3145747090</v>
      </c>
      <c r="E101" s="66">
        <f t="shared" si="14"/>
        <v>11656397182</v>
      </c>
      <c r="F101" s="65">
        <v>8503171109.8999996</v>
      </c>
      <c r="G101" s="65">
        <v>4346740589</v>
      </c>
      <c r="H101" s="65">
        <f t="shared" si="20"/>
        <v>12849911698.9</v>
      </c>
      <c r="I101" s="67">
        <f t="shared" si="12"/>
        <v>8.7955211101098385E-4</v>
      </c>
      <c r="J101" s="65" t="s">
        <v>103</v>
      </c>
      <c r="K101" s="67">
        <f t="shared" si="13"/>
        <v>-0.27629748645209529</v>
      </c>
      <c r="L101" s="75" t="s">
        <v>95</v>
      </c>
      <c r="M101" s="65">
        <v>20997841618</v>
      </c>
      <c r="N101" s="65">
        <v>20997792563</v>
      </c>
      <c r="O101" s="69">
        <f t="shared" si="15"/>
        <v>2.336197952867991E-6</v>
      </c>
      <c r="P101" s="65"/>
      <c r="Q101" s="65">
        <v>127483184916</v>
      </c>
      <c r="R101" s="65">
        <v>653267409055</v>
      </c>
      <c r="S101" s="65">
        <v>343426888757</v>
      </c>
      <c r="T101" s="65">
        <v>653267413664</v>
      </c>
      <c r="U101" s="67">
        <f t="shared" si="16"/>
        <v>-0.62879090400459647</v>
      </c>
      <c r="V101" s="68" t="s">
        <v>105</v>
      </c>
      <c r="W101" s="67">
        <f t="shared" si="17"/>
        <v>-7.0553036746190401E-9</v>
      </c>
      <c r="X101" s="68"/>
    </row>
    <row r="102" spans="1:24" s="72" customFormat="1">
      <c r="A102" s="73">
        <f t="shared" si="18"/>
        <v>2022</v>
      </c>
      <c r="B102" s="74" t="str">
        <f t="shared" si="19"/>
        <v>03</v>
      </c>
      <c r="C102" s="65">
        <v>9660083927</v>
      </c>
      <c r="D102" s="65">
        <v>3186341254</v>
      </c>
      <c r="E102" s="66">
        <f t="shared" si="14"/>
        <v>12846425181</v>
      </c>
      <c r="F102" s="65">
        <v>10402279912.299999</v>
      </c>
      <c r="G102" s="65">
        <v>3135926401</v>
      </c>
      <c r="H102" s="65">
        <f t="shared" si="20"/>
        <v>13538206313.299999</v>
      </c>
      <c r="I102" s="67">
        <f t="shared" si="12"/>
        <v>-7.1349357213739473E-2</v>
      </c>
      <c r="J102" s="68" t="s">
        <v>104</v>
      </c>
      <c r="K102" s="67">
        <f t="shared" si="13"/>
        <v>1.6076542161169272E-2</v>
      </c>
      <c r="L102" s="65"/>
      <c r="M102" s="65">
        <v>1099317870</v>
      </c>
      <c r="N102" s="65">
        <v>1099317870</v>
      </c>
      <c r="O102" s="69">
        <f t="shared" si="15"/>
        <v>0</v>
      </c>
      <c r="P102" s="65"/>
      <c r="Q102" s="65">
        <v>109015685794</v>
      </c>
      <c r="R102" s="65">
        <v>657908456927</v>
      </c>
      <c r="S102" s="65">
        <v>339885158755</v>
      </c>
      <c r="T102" s="65">
        <v>657908461536</v>
      </c>
      <c r="U102" s="67">
        <f t="shared" si="16"/>
        <v>-0.67925729327716255</v>
      </c>
      <c r="V102" s="68" t="s">
        <v>105</v>
      </c>
      <c r="W102" s="67">
        <f t="shared" si="17"/>
        <v>-7.0055338197150263E-9</v>
      </c>
      <c r="X102" s="68"/>
    </row>
    <row r="103" spans="1:24" s="72" customFormat="1">
      <c r="A103" s="73">
        <f t="shared" si="18"/>
        <v>2022</v>
      </c>
      <c r="B103" s="74" t="str">
        <f t="shared" si="19"/>
        <v>04</v>
      </c>
      <c r="C103" s="65">
        <v>7396896968</v>
      </c>
      <c r="D103" s="65">
        <v>3176643771</v>
      </c>
      <c r="E103" s="66">
        <f t="shared" si="14"/>
        <v>10573540739</v>
      </c>
      <c r="F103" s="65">
        <v>8907126266.8299999</v>
      </c>
      <c r="G103" s="65">
        <v>3119390305</v>
      </c>
      <c r="H103" s="65">
        <f t="shared" si="20"/>
        <v>12026516571.83</v>
      </c>
      <c r="I103" s="67">
        <f t="shared" si="12"/>
        <v>-0.16955292353427953</v>
      </c>
      <c r="J103" s="68" t="s">
        <v>104</v>
      </c>
      <c r="K103" s="67">
        <f t="shared" si="13"/>
        <v>1.8354056530928364E-2</v>
      </c>
      <c r="L103" s="65"/>
      <c r="M103" s="65">
        <v>-8496500639</v>
      </c>
      <c r="N103" s="65">
        <v>-8496500639</v>
      </c>
      <c r="O103" s="69">
        <f t="shared" si="15"/>
        <v>0</v>
      </c>
      <c r="P103" s="65"/>
      <c r="Q103" s="65">
        <v>106594134240</v>
      </c>
      <c r="R103" s="65">
        <v>661229880679</v>
      </c>
      <c r="S103" s="65">
        <v>328067234364</v>
      </c>
      <c r="T103" s="65">
        <v>661229885288</v>
      </c>
      <c r="U103" s="67">
        <f t="shared" si="16"/>
        <v>-0.67508448551210465</v>
      </c>
      <c r="V103" s="68" t="s">
        <v>105</v>
      </c>
      <c r="W103" s="67">
        <f t="shared" si="17"/>
        <v>-6.9703444127711123E-9</v>
      </c>
      <c r="X103" s="68"/>
    </row>
    <row r="104" spans="1:24" s="72" customFormat="1">
      <c r="A104" s="73">
        <f t="shared" si="18"/>
        <v>2022</v>
      </c>
      <c r="B104" s="74" t="str">
        <f t="shared" si="19"/>
        <v>05</v>
      </c>
      <c r="C104" s="65">
        <v>9383999236</v>
      </c>
      <c r="D104" s="65">
        <v>3021065692</v>
      </c>
      <c r="E104" s="66">
        <f t="shared" si="14"/>
        <v>12405064928</v>
      </c>
      <c r="F104" s="65">
        <v>9737481441.8500004</v>
      </c>
      <c r="G104" s="65">
        <v>3012612682</v>
      </c>
      <c r="H104" s="65">
        <f t="shared" si="20"/>
        <v>12750094123.85</v>
      </c>
      <c r="I104" s="67">
        <f t="shared" si="12"/>
        <v>-3.6301194303774986E-2</v>
      </c>
      <c r="J104" s="68" t="s">
        <v>103</v>
      </c>
      <c r="K104" s="67">
        <f t="shared" si="13"/>
        <v>2.8058734700633359E-3</v>
      </c>
      <c r="L104" s="65"/>
      <c r="M104" s="65">
        <v>-3093547673</v>
      </c>
      <c r="N104" s="65">
        <v>-3093463564</v>
      </c>
      <c r="O104" s="69">
        <f t="shared" si="15"/>
        <v>2.7189264802940372E-5</v>
      </c>
      <c r="P104" s="65"/>
      <c r="Q104" s="65">
        <v>103316650158</v>
      </c>
      <c r="R104" s="65">
        <v>663583344409</v>
      </c>
      <c r="S104" s="65">
        <v>322620307070</v>
      </c>
      <c r="T104" s="65">
        <v>663583349018</v>
      </c>
      <c r="U104" s="67">
        <f t="shared" si="16"/>
        <v>-0.67975775890764667</v>
      </c>
      <c r="V104" s="68" t="s">
        <v>105</v>
      </c>
      <c r="W104" s="67">
        <f t="shared" si="17"/>
        <v>-6.9456232987263888E-9</v>
      </c>
      <c r="X104" s="68"/>
    </row>
    <row r="105" spans="1:24" s="72" customFormat="1">
      <c r="A105" s="73">
        <f t="shared" si="18"/>
        <v>2022</v>
      </c>
      <c r="B105" s="74" t="str">
        <f t="shared" si="19"/>
        <v>06</v>
      </c>
      <c r="C105" s="65">
        <v>8664432086</v>
      </c>
      <c r="D105" s="65">
        <v>4680947618</v>
      </c>
      <c r="E105" s="66">
        <f t="shared" si="14"/>
        <v>13345379704</v>
      </c>
      <c r="F105" s="65">
        <v>11468300910.540001</v>
      </c>
      <c r="G105" s="65">
        <v>4667022923</v>
      </c>
      <c r="H105" s="65">
        <f t="shared" si="20"/>
        <v>16135323833.540001</v>
      </c>
      <c r="I105" s="67">
        <f t="shared" si="12"/>
        <v>-0.24448859917540977</v>
      </c>
      <c r="J105" s="68" t="s">
        <v>104</v>
      </c>
      <c r="K105" s="67">
        <f t="shared" si="13"/>
        <v>2.983635441638155E-3</v>
      </c>
      <c r="L105" s="65"/>
      <c r="M105" s="65">
        <v>-2057833676</v>
      </c>
      <c r="N105" s="65">
        <v>-2057833676</v>
      </c>
      <c r="O105" s="69">
        <f t="shared" si="15"/>
        <v>0</v>
      </c>
      <c r="P105" s="65"/>
      <c r="Q105" s="65">
        <v>104964556209</v>
      </c>
      <c r="R105" s="65">
        <v>664860625980</v>
      </c>
      <c r="S105" s="65">
        <v>319285191823</v>
      </c>
      <c r="T105" s="65">
        <v>664860630589</v>
      </c>
      <c r="U105" s="67">
        <f t="shared" si="16"/>
        <v>-0.67125141128628196</v>
      </c>
      <c r="V105" s="68" t="s">
        <v>105</v>
      </c>
      <c r="W105" s="67">
        <f t="shared" si="17"/>
        <v>-6.9322799722826289E-9</v>
      </c>
      <c r="X105" s="68"/>
    </row>
    <row r="106" spans="1:24" s="72" customFormat="1">
      <c r="A106" s="73">
        <f t="shared" si="18"/>
        <v>2022</v>
      </c>
      <c r="B106" s="74" t="str">
        <f t="shared" si="19"/>
        <v>07</v>
      </c>
      <c r="C106" s="65">
        <v>10125547390</v>
      </c>
      <c r="D106" s="65">
        <v>3188274888</v>
      </c>
      <c r="E106" s="66">
        <f t="shared" si="14"/>
        <v>13313822278</v>
      </c>
      <c r="F106" s="65">
        <v>9918661619.7800007</v>
      </c>
      <c r="G106" s="65">
        <v>3178863048</v>
      </c>
      <c r="H106" s="65">
        <f t="shared" si="20"/>
        <v>13097524667.780001</v>
      </c>
      <c r="I106" s="67">
        <f t="shared" si="12"/>
        <v>2.0858234523035257E-2</v>
      </c>
      <c r="J106" s="68" t="s">
        <v>103</v>
      </c>
      <c r="K106" s="67">
        <f t="shared" si="13"/>
        <v>2.9607566786877815E-3</v>
      </c>
      <c r="L106" s="65"/>
      <c r="M106" s="65">
        <v>-5051992151</v>
      </c>
      <c r="N106" s="65">
        <v>-5051992151</v>
      </c>
      <c r="O106" s="69">
        <f t="shared" si="15"/>
        <v>0</v>
      </c>
      <c r="P106" s="65"/>
      <c r="Q106" s="65">
        <v>96875397626</v>
      </c>
      <c r="R106" s="65">
        <v>667809548228</v>
      </c>
      <c r="S106" s="65">
        <v>311284277424</v>
      </c>
      <c r="T106" s="65">
        <v>667809552837</v>
      </c>
      <c r="U106" s="67">
        <f t="shared" si="16"/>
        <v>-0.68878801580445348</v>
      </c>
      <c r="V106" s="68" t="s">
        <v>105</v>
      </c>
      <c r="W106" s="67">
        <f t="shared" si="17"/>
        <v>-6.9016682369138493E-9</v>
      </c>
      <c r="X106" s="68"/>
    </row>
    <row r="107" spans="1:24" s="72" customFormat="1">
      <c r="A107" s="73">
        <f t="shared" si="18"/>
        <v>2022</v>
      </c>
      <c r="B107" s="74" t="str">
        <f t="shared" si="19"/>
        <v>08</v>
      </c>
      <c r="C107" s="65">
        <v>11269003066</v>
      </c>
      <c r="D107" s="65">
        <v>3102452332</v>
      </c>
      <c r="E107" s="66">
        <f t="shared" si="14"/>
        <v>14371455398</v>
      </c>
      <c r="F107" s="65">
        <v>10840792285.799999</v>
      </c>
      <c r="G107" s="65">
        <v>3067889521</v>
      </c>
      <c r="H107" s="65">
        <f t="shared" si="20"/>
        <v>13908681806.799999</v>
      </c>
      <c r="I107" s="67">
        <f t="shared" si="12"/>
        <v>3.9499952486028223E-2</v>
      </c>
      <c r="J107" s="68" t="s">
        <v>103</v>
      </c>
      <c r="K107" s="67">
        <f t="shared" si="13"/>
        <v>1.126598945738233E-2</v>
      </c>
      <c r="L107" s="65"/>
      <c r="M107" s="65">
        <v>3415148550</v>
      </c>
      <c r="N107" s="65">
        <v>3415050734</v>
      </c>
      <c r="O107" s="69">
        <f t="shared" si="15"/>
        <v>2.8642619866792174E-5</v>
      </c>
      <c r="P107" s="65"/>
      <c r="Q107" s="65">
        <v>110777140629</v>
      </c>
      <c r="R107" s="65">
        <v>670416558590</v>
      </c>
      <c r="S107" s="65">
        <v>312092317796</v>
      </c>
      <c r="T107" s="65">
        <v>670416563199</v>
      </c>
      <c r="U107" s="67">
        <f>(+Q107/S107)-1</f>
        <v>-0.64505008834786581</v>
      </c>
      <c r="V107" s="68" t="s">
        <v>105</v>
      </c>
      <c r="W107" s="67">
        <f>(+R107/T107)-1</f>
        <v>-6.8748301496057707E-9</v>
      </c>
      <c r="X107" s="68"/>
    </row>
    <row r="108" spans="1:24" s="72" customFormat="1">
      <c r="A108" s="73">
        <f t="shared" si="18"/>
        <v>2022</v>
      </c>
      <c r="B108" s="74" t="str">
        <f t="shared" si="19"/>
        <v>09</v>
      </c>
      <c r="C108" s="65">
        <v>10599725106</v>
      </c>
      <c r="D108" s="65">
        <v>3017585984</v>
      </c>
      <c r="E108" s="66">
        <f t="shared" si="14"/>
        <v>13617311090</v>
      </c>
      <c r="F108" s="65">
        <v>10647467716.59</v>
      </c>
      <c r="G108" s="65">
        <v>3018302383</v>
      </c>
      <c r="H108" s="65">
        <f t="shared" si="20"/>
        <v>13665770099.59</v>
      </c>
      <c r="I108" s="67">
        <f t="shared" si="12"/>
        <v>-4.4839403941663303E-3</v>
      </c>
      <c r="J108" s="68" t="s">
        <v>103</v>
      </c>
      <c r="K108" s="67">
        <f t="shared" si="13"/>
        <v>-2.3735163316807029E-4</v>
      </c>
      <c r="L108" s="65"/>
      <c r="M108" s="65">
        <v>3260804105</v>
      </c>
      <c r="N108" s="65">
        <v>3260804105</v>
      </c>
      <c r="O108" s="69">
        <f t="shared" si="15"/>
        <v>0</v>
      </c>
      <c r="P108" s="65"/>
      <c r="Q108" s="65">
        <v>104568208957</v>
      </c>
      <c r="R108" s="65">
        <v>672351083165</v>
      </c>
      <c r="S108" s="65">
        <v>313418597326</v>
      </c>
      <c r="T108" s="65">
        <v>672351087774</v>
      </c>
      <c r="U108" s="67">
        <f>(+Q108/S108)-1</f>
        <v>-0.6663624626963851</v>
      </c>
      <c r="V108" s="68" t="s">
        <v>105</v>
      </c>
      <c r="W108" s="67">
        <f>(+R108/T108)-1</f>
        <v>-6.8550495280206292E-9</v>
      </c>
      <c r="X108" s="68"/>
    </row>
    <row r="109" spans="1:24" s="72" customFormat="1">
      <c r="A109" s="73">
        <f t="shared" si="18"/>
        <v>2022</v>
      </c>
      <c r="B109" s="74" t="str">
        <f t="shared" si="19"/>
        <v>10</v>
      </c>
      <c r="C109" s="65">
        <v>8565369024</v>
      </c>
      <c r="D109" s="65">
        <v>3111575166</v>
      </c>
      <c r="E109" s="66">
        <f t="shared" si="14"/>
        <v>11676944190</v>
      </c>
      <c r="F109" s="65">
        <v>10565330938.48</v>
      </c>
      <c r="G109" s="65">
        <v>3421943593</v>
      </c>
      <c r="H109" s="65">
        <f t="shared" si="20"/>
        <v>13987274531.48</v>
      </c>
      <c r="I109" s="67">
        <f t="shared" si="12"/>
        <v>-0.18929477231952452</v>
      </c>
      <c r="J109" s="65" t="s">
        <v>104</v>
      </c>
      <c r="K109" s="67">
        <f t="shared" si="13"/>
        <v>-9.0699457359524005E-2</v>
      </c>
      <c r="L109" s="75" t="s">
        <v>96</v>
      </c>
      <c r="M109" s="65">
        <v>-7121143625</v>
      </c>
      <c r="N109" s="65">
        <v>-7121143625</v>
      </c>
      <c r="O109" s="69">
        <f t="shared" si="15"/>
        <v>0</v>
      </c>
      <c r="P109" s="65"/>
      <c r="Q109" s="65">
        <v>96277254040</v>
      </c>
      <c r="R109" s="65">
        <v>674384186762</v>
      </c>
      <c r="S109" s="65">
        <v>304264350104</v>
      </c>
      <c r="T109" s="65">
        <v>674384191371</v>
      </c>
      <c r="U109" s="67">
        <f t="shared" si="16"/>
        <v>-0.68357366215564963</v>
      </c>
      <c r="V109" s="68" t="s">
        <v>105</v>
      </c>
      <c r="W109" s="67">
        <f t="shared" si="17"/>
        <v>-6.8343831705064417E-9</v>
      </c>
      <c r="X109" s="68"/>
    </row>
    <row r="110" spans="1:24" s="72" customFormat="1">
      <c r="A110" s="73">
        <f t="shared" si="18"/>
        <v>2022</v>
      </c>
      <c r="B110" s="74" t="str">
        <f t="shared" si="19"/>
        <v>11</v>
      </c>
      <c r="C110" s="65">
        <v>12093220684</v>
      </c>
      <c r="D110" s="65">
        <v>6291016477</v>
      </c>
      <c r="E110" s="66">
        <f t="shared" si="14"/>
        <v>18384237161</v>
      </c>
      <c r="F110" s="65">
        <v>11711708903.25</v>
      </c>
      <c r="G110" s="65">
        <v>6191362700</v>
      </c>
      <c r="H110" s="65">
        <f t="shared" si="20"/>
        <v>17903071603.25</v>
      </c>
      <c r="I110" s="67">
        <f t="shared" si="12"/>
        <v>3.257524447556337E-2</v>
      </c>
      <c r="J110" s="68" t="s">
        <v>103</v>
      </c>
      <c r="K110" s="67">
        <f t="shared" si="13"/>
        <v>1.6095612844648777E-2</v>
      </c>
      <c r="L110" s="65"/>
      <c r="M110" s="65">
        <v>-1514680182</v>
      </c>
      <c r="N110" s="65">
        <v>-1514680182</v>
      </c>
      <c r="O110" s="69">
        <f t="shared" si="15"/>
        <v>0</v>
      </c>
      <c r="P110" s="65"/>
      <c r="Q110" s="65">
        <v>107961940677</v>
      </c>
      <c r="R110" s="65">
        <v>674224736829</v>
      </c>
      <c r="S110" s="65">
        <v>302909119855</v>
      </c>
      <c r="T110" s="65">
        <v>674224741438</v>
      </c>
      <c r="U110" s="67">
        <f t="shared" si="16"/>
        <v>-0.64358306303659507</v>
      </c>
      <c r="V110" s="68" t="s">
        <v>105</v>
      </c>
      <c r="W110" s="67">
        <f t="shared" si="17"/>
        <v>-6.8359995442079935E-9</v>
      </c>
      <c r="X110" s="68"/>
    </row>
    <row r="111" spans="1:24" s="72" customFormat="1">
      <c r="A111" s="73">
        <f t="shared" si="18"/>
        <v>2022</v>
      </c>
      <c r="B111" s="74" t="str">
        <f t="shared" si="19"/>
        <v>12</v>
      </c>
      <c r="C111" s="65">
        <v>12516207376</v>
      </c>
      <c r="D111" s="65">
        <v>3067110970</v>
      </c>
      <c r="E111" s="66">
        <f t="shared" si="14"/>
        <v>15583318346</v>
      </c>
      <c r="F111" s="65">
        <v>11835829293.200001</v>
      </c>
      <c r="G111" s="65">
        <v>3061900171</v>
      </c>
      <c r="H111" s="65">
        <f t="shared" si="20"/>
        <v>14897729464.200001</v>
      </c>
      <c r="I111" s="67">
        <f t="shared" si="12"/>
        <v>5.7484614381088983E-2</v>
      </c>
      <c r="J111" s="79" t="s">
        <v>102</v>
      </c>
      <c r="K111" s="67">
        <f t="shared" si="13"/>
        <v>1.7018187102744164E-3</v>
      </c>
      <c r="L111" s="65"/>
      <c r="M111" s="65">
        <v>73375473515</v>
      </c>
      <c r="N111" s="65">
        <v>73375473515</v>
      </c>
      <c r="O111" s="69">
        <f t="shared" si="15"/>
        <v>0</v>
      </c>
      <c r="P111" s="65"/>
      <c r="Q111" s="65">
        <v>110680090782</v>
      </c>
      <c r="R111" s="65">
        <v>745760629904</v>
      </c>
      <c r="S111" s="65">
        <v>304748700295</v>
      </c>
      <c r="T111" s="65">
        <v>745760634513</v>
      </c>
      <c r="U111" s="67">
        <f t="shared" si="16"/>
        <v>-0.63681521635741023</v>
      </c>
      <c r="V111" s="68" t="s">
        <v>105</v>
      </c>
      <c r="W111" s="67">
        <f t="shared" si="17"/>
        <v>-6.1802671869060077E-9</v>
      </c>
      <c r="X111" s="68"/>
    </row>
    <row r="112" spans="1:24" s="72" customFormat="1">
      <c r="A112" s="73">
        <f t="shared" si="18"/>
        <v>2023</v>
      </c>
      <c r="B112" s="74" t="str">
        <f t="shared" si="19"/>
        <v>01</v>
      </c>
      <c r="C112" s="65">
        <v>8953716618</v>
      </c>
      <c r="D112" s="65">
        <v>3447499672</v>
      </c>
      <c r="E112" s="66">
        <f t="shared" si="14"/>
        <v>12401216290</v>
      </c>
      <c r="F112" s="65">
        <v>8599521495.1599998</v>
      </c>
      <c r="G112" s="65">
        <v>3871409094</v>
      </c>
      <c r="H112" s="65">
        <f t="shared" si="20"/>
        <v>12470930589.16</v>
      </c>
      <c r="I112" s="67">
        <f t="shared" ref="I112:I122" si="21">(+C112/F112)-1</f>
        <v>4.1187771091606651E-2</v>
      </c>
      <c r="J112" s="65" t="s">
        <v>103</v>
      </c>
      <c r="K112" s="67">
        <f>(D112/G112)-1</f>
        <v>-0.10949744956093244</v>
      </c>
      <c r="L112" s="75" t="s">
        <v>94</v>
      </c>
      <c r="M112" s="65">
        <v>8714190660</v>
      </c>
      <c r="N112" s="65">
        <v>8714091089</v>
      </c>
      <c r="O112" s="69">
        <f t="shared" si="15"/>
        <v>1.1426435526429302E-5</v>
      </c>
      <c r="P112" s="65"/>
      <c r="Q112" s="65">
        <v>119156272712</v>
      </c>
      <c r="R112" s="65">
        <v>747731904338</v>
      </c>
      <c r="S112" s="65">
        <v>311491516950</v>
      </c>
      <c r="T112" s="65">
        <v>747731908947</v>
      </c>
      <c r="U112" s="67">
        <f t="shared" si="16"/>
        <v>-0.61746543251408437</v>
      </c>
      <c r="V112" s="68" t="s">
        <v>105</v>
      </c>
      <c r="W112" s="67">
        <f t="shared" si="17"/>
        <v>-6.1639738868635163E-9</v>
      </c>
      <c r="X112" s="68"/>
    </row>
    <row r="113" spans="1:24" s="72" customFormat="1">
      <c r="A113" s="73">
        <f t="shared" si="18"/>
        <v>2023</v>
      </c>
      <c r="B113" s="74" t="str">
        <f t="shared" si="19"/>
        <v>02</v>
      </c>
      <c r="C113" s="65">
        <v>8881366200</v>
      </c>
      <c r="D113" s="65">
        <v>3512597001</v>
      </c>
      <c r="E113" s="66">
        <f t="shared" si="14"/>
        <v>12393963201</v>
      </c>
      <c r="F113" s="65">
        <v>10393102949.84</v>
      </c>
      <c r="G113" s="65">
        <v>3512262829</v>
      </c>
      <c r="H113" s="65">
        <f t="shared" si="20"/>
        <v>13905365778.84</v>
      </c>
      <c r="I113" s="67">
        <f t="shared" si="21"/>
        <v>-0.14545576591861553</v>
      </c>
      <c r="J113" s="68" t="s">
        <v>104</v>
      </c>
      <c r="K113" s="67">
        <f t="shared" ref="K113:K122" si="22">(D113/G113)-1</f>
        <v>9.5144360279908469E-5</v>
      </c>
      <c r="L113" s="65"/>
      <c r="M113" s="65">
        <v>18361236229</v>
      </c>
      <c r="N113" s="65">
        <v>18361236229</v>
      </c>
      <c r="O113" s="69">
        <f t="shared" si="15"/>
        <v>0</v>
      </c>
      <c r="P113" s="65"/>
      <c r="Q113" s="65">
        <v>135471867925</v>
      </c>
      <c r="R113" s="65">
        <v>749891128359</v>
      </c>
      <c r="S113" s="65">
        <v>327693529158</v>
      </c>
      <c r="T113" s="65">
        <v>749891132968</v>
      </c>
      <c r="U113" s="67">
        <f t="shared" ref="U113:U122" si="23">(+Q113/S113)-1</f>
        <v>-0.58658973745044207</v>
      </c>
      <c r="V113" s="68" t="s">
        <v>105</v>
      </c>
      <c r="W113" s="67">
        <f t="shared" ref="W113:W122" si="24">(+R113/T113)-1</f>
        <v>-6.1462255285249512E-9</v>
      </c>
      <c r="X113" s="68"/>
    </row>
    <row r="114" spans="1:24" s="72" customFormat="1">
      <c r="A114" s="73">
        <f t="shared" si="18"/>
        <v>2023</v>
      </c>
      <c r="B114" s="74" t="str">
        <f t="shared" si="19"/>
        <v>03</v>
      </c>
      <c r="C114" s="65">
        <v>12197419226</v>
      </c>
      <c r="D114" s="65">
        <v>3569337018</v>
      </c>
      <c r="E114" s="66">
        <f t="shared" si="14"/>
        <v>15766756244</v>
      </c>
      <c r="F114" s="65">
        <v>10573407373.370001</v>
      </c>
      <c r="G114" s="65">
        <v>3913941862</v>
      </c>
      <c r="H114" s="65">
        <f t="shared" si="20"/>
        <v>14487349235.370001</v>
      </c>
      <c r="I114" s="67">
        <f t="shared" si="21"/>
        <v>0.15359399248346439</v>
      </c>
      <c r="J114" s="65" t="s">
        <v>102</v>
      </c>
      <c r="K114" s="67">
        <f t="shared" si="22"/>
        <v>-8.8045468264546289E-2</v>
      </c>
      <c r="L114" s="75" t="s">
        <v>93</v>
      </c>
      <c r="M114" s="65">
        <v>4660546778</v>
      </c>
      <c r="N114" s="65">
        <v>4660803091</v>
      </c>
      <c r="O114" s="69">
        <f t="shared" si="15"/>
        <v>-5.499331231029192E-5</v>
      </c>
      <c r="P114" s="65"/>
      <c r="Q114" s="65">
        <v>123432420592</v>
      </c>
      <c r="R114" s="65">
        <v>752326714003</v>
      </c>
      <c r="S114" s="65">
        <v>334683133633</v>
      </c>
      <c r="T114" s="65">
        <v>752385979187</v>
      </c>
      <c r="U114" s="67">
        <f t="shared" si="23"/>
        <v>-0.63119617277352558</v>
      </c>
      <c r="V114" s="68" t="s">
        <v>105</v>
      </c>
      <c r="W114" s="67">
        <f t="shared" si="24"/>
        <v>-7.8769654990207272E-5</v>
      </c>
      <c r="X114" s="68"/>
    </row>
    <row r="115" spans="1:24" s="72" customFormat="1">
      <c r="A115" s="73">
        <f t="shared" si="18"/>
        <v>2023</v>
      </c>
      <c r="B115" s="74" t="str">
        <f t="shared" si="19"/>
        <v>04</v>
      </c>
      <c r="C115" s="65">
        <v>8273127670</v>
      </c>
      <c r="D115" s="65">
        <v>3492120832</v>
      </c>
      <c r="E115" s="66">
        <f t="shared" si="14"/>
        <v>11765248502</v>
      </c>
      <c r="F115" s="65">
        <v>10415555425.59</v>
      </c>
      <c r="G115" s="65">
        <v>3690396732</v>
      </c>
      <c r="H115" s="65">
        <f t="shared" si="20"/>
        <v>14105952157.59</v>
      </c>
      <c r="I115" s="67">
        <f>(+C115/F115)-1</f>
        <v>-0.20569500790387663</v>
      </c>
      <c r="J115" s="65" t="s">
        <v>104</v>
      </c>
      <c r="K115" s="67">
        <f t="shared" si="22"/>
        <v>-5.3727529693682774E-2</v>
      </c>
      <c r="L115" s="75" t="s">
        <v>94</v>
      </c>
      <c r="M115" s="65">
        <v>1691036817</v>
      </c>
      <c r="N115" s="65">
        <v>1691036817</v>
      </c>
      <c r="O115" s="69">
        <f t="shared" si="15"/>
        <v>0</v>
      </c>
      <c r="P115" s="65"/>
      <c r="Q115" s="65">
        <v>108789320984</v>
      </c>
      <c r="R115" s="65">
        <v>754650144297</v>
      </c>
      <c r="S115" s="65">
        <v>334181916633</v>
      </c>
      <c r="T115" s="65">
        <v>754650148906</v>
      </c>
      <c r="U115" s="67">
        <f t="shared" si="23"/>
        <v>-0.67446077848828401</v>
      </c>
      <c r="V115" s="68" t="s">
        <v>105</v>
      </c>
      <c r="W115" s="67">
        <f t="shared" si="24"/>
        <v>-6.1074658663784476E-9</v>
      </c>
      <c r="X115" s="68"/>
    </row>
    <row r="116" spans="1:24" s="72" customFormat="1">
      <c r="A116" s="73">
        <f t="shared" si="18"/>
        <v>2023</v>
      </c>
      <c r="B116" s="74" t="str">
        <f t="shared" si="19"/>
        <v>05</v>
      </c>
      <c r="C116" s="65">
        <v>11560299450</v>
      </c>
      <c r="D116" s="65">
        <v>3492323745</v>
      </c>
      <c r="E116" s="66">
        <f t="shared" si="14"/>
        <v>15052623195</v>
      </c>
      <c r="F116" s="65">
        <v>10191070398.700001</v>
      </c>
      <c r="G116" s="65">
        <v>3523266049</v>
      </c>
      <c r="H116" s="65">
        <f t="shared" si="20"/>
        <v>13714336447.700001</v>
      </c>
      <c r="I116" s="67">
        <f t="shared" si="21"/>
        <v>0.13435576418691619</v>
      </c>
      <c r="J116" s="79" t="s">
        <v>102</v>
      </c>
      <c r="K116" s="67">
        <f t="shared" si="22"/>
        <v>-8.7822785931201963E-3</v>
      </c>
      <c r="L116" s="65"/>
      <c r="M116" s="65">
        <v>1772150296</v>
      </c>
      <c r="N116" s="65">
        <v>1772150296</v>
      </c>
      <c r="O116" s="69">
        <f t="shared" si="15"/>
        <v>0</v>
      </c>
      <c r="P116" s="65"/>
      <c r="Q116" s="65">
        <v>124271420440</v>
      </c>
      <c r="R116" s="65">
        <v>756649603946</v>
      </c>
      <c r="S116" s="65">
        <v>333946101208</v>
      </c>
      <c r="T116" s="65">
        <v>756649608555</v>
      </c>
      <c r="U116" s="67">
        <f t="shared" si="23"/>
        <v>-0.6278698269257621</v>
      </c>
      <c r="V116" s="68" t="s">
        <v>105</v>
      </c>
      <c r="W116" s="67">
        <f t="shared" si="24"/>
        <v>-6.0913267763140766E-9</v>
      </c>
      <c r="X116" s="68"/>
    </row>
    <row r="117" spans="1:24" s="72" customFormat="1">
      <c r="A117" s="73">
        <f t="shared" si="18"/>
        <v>2023</v>
      </c>
      <c r="B117" s="74" t="str">
        <f t="shared" si="19"/>
        <v>06</v>
      </c>
      <c r="C117" s="65">
        <v>10159025006</v>
      </c>
      <c r="D117" s="65">
        <v>7107478916</v>
      </c>
      <c r="E117" s="66">
        <f t="shared" si="14"/>
        <v>17266503922</v>
      </c>
      <c r="F117" s="65">
        <v>11295006049.5</v>
      </c>
      <c r="G117" s="65">
        <v>6955807442</v>
      </c>
      <c r="H117" s="65">
        <f t="shared" si="20"/>
        <v>18250813491.5</v>
      </c>
      <c r="I117" s="67">
        <f t="shared" si="21"/>
        <v>-0.10057374369890548</v>
      </c>
      <c r="J117" s="68" t="s">
        <v>104</v>
      </c>
      <c r="K117" s="67">
        <f t="shared" si="22"/>
        <v>2.1805013330902456E-2</v>
      </c>
      <c r="L117" s="65"/>
      <c r="M117" s="65">
        <v>-2995484547</v>
      </c>
      <c r="N117" s="65">
        <v>-2995484547</v>
      </c>
      <c r="O117" s="69">
        <f t="shared" si="15"/>
        <v>0</v>
      </c>
      <c r="P117" s="65"/>
      <c r="Q117" s="65">
        <v>116292236106</v>
      </c>
      <c r="R117" s="65">
        <v>758896044293</v>
      </c>
      <c r="S117" s="65">
        <v>328700802734</v>
      </c>
      <c r="T117" s="65">
        <v>758896048902</v>
      </c>
      <c r="U117" s="67">
        <f t="shared" si="23"/>
        <v>-0.64620641282671554</v>
      </c>
      <c r="V117" s="68" t="s">
        <v>105</v>
      </c>
      <c r="W117" s="67">
        <f t="shared" si="24"/>
        <v>-6.073295533148837E-9</v>
      </c>
      <c r="X117" s="68"/>
    </row>
    <row r="118" spans="1:24" s="72" customFormat="1">
      <c r="A118" s="73">
        <f t="shared" si="18"/>
        <v>2023</v>
      </c>
      <c r="B118" s="74" t="str">
        <f t="shared" si="19"/>
        <v>07</v>
      </c>
      <c r="C118" s="65">
        <v>11534990406</v>
      </c>
      <c r="D118" s="65">
        <v>3525728505</v>
      </c>
      <c r="E118" s="66">
        <f t="shared" si="14"/>
        <v>15060718911</v>
      </c>
      <c r="F118" s="65">
        <v>11301119364.24</v>
      </c>
      <c r="G118" s="65">
        <v>3524459139.1399999</v>
      </c>
      <c r="H118" s="65">
        <f t="shared" si="20"/>
        <v>14825578503.379999</v>
      </c>
      <c r="I118" s="67">
        <f t="shared" si="21"/>
        <v>2.0694502395933956E-2</v>
      </c>
      <c r="J118" s="68" t="s">
        <v>103</v>
      </c>
      <c r="K118" s="67">
        <f t="shared" si="22"/>
        <v>3.6015905132891213E-4</v>
      </c>
      <c r="L118" s="65"/>
      <c r="M118" s="65">
        <v>12648007463</v>
      </c>
      <c r="N118" s="65">
        <v>12648007463</v>
      </c>
      <c r="O118" s="69">
        <f t="shared" si="15"/>
        <v>0</v>
      </c>
      <c r="P118" s="65"/>
      <c r="Q118" s="65">
        <v>129368575298</v>
      </c>
      <c r="R118" s="65">
        <v>762639249553</v>
      </c>
      <c r="S118" s="65">
        <v>337659967019</v>
      </c>
      <c r="T118" s="65">
        <v>762639254162</v>
      </c>
      <c r="U118" s="67">
        <f t="shared" si="23"/>
        <v>-0.61686729866108037</v>
      </c>
      <c r="V118" s="68" t="s">
        <v>105</v>
      </c>
      <c r="W118" s="67">
        <f t="shared" si="24"/>
        <v>-6.0434864890268614E-9</v>
      </c>
      <c r="X118" s="68"/>
    </row>
    <row r="119" spans="1:24" s="72" customFormat="1">
      <c r="A119" s="73">
        <f t="shared" si="18"/>
        <v>2023</v>
      </c>
      <c r="B119" s="74" t="str">
        <f t="shared" si="19"/>
        <v>08</v>
      </c>
      <c r="C119" s="65">
        <v>10946796714</v>
      </c>
      <c r="D119" s="65">
        <v>3467547931</v>
      </c>
      <c r="E119" s="66">
        <f t="shared" si="14"/>
        <v>14414344645</v>
      </c>
      <c r="F119" s="65">
        <v>9977995037.1700001</v>
      </c>
      <c r="G119" s="65">
        <v>3571652116</v>
      </c>
      <c r="H119" s="65">
        <f t="shared" si="20"/>
        <v>13549647153.17</v>
      </c>
      <c r="I119" s="67">
        <f>(+C119/F119)-1</f>
        <v>9.7093822278025099E-2</v>
      </c>
      <c r="J119" s="79" t="s">
        <v>102</v>
      </c>
      <c r="K119" s="67">
        <f t="shared" si="22"/>
        <v>-2.9147347395241163E-2</v>
      </c>
      <c r="L119" s="65"/>
      <c r="M119" s="65">
        <v>6793058951</v>
      </c>
      <c r="N119" s="65">
        <v>6793058951</v>
      </c>
      <c r="O119" s="69">
        <f t="shared" si="15"/>
        <v>0</v>
      </c>
      <c r="P119" s="65"/>
      <c r="Q119" s="65">
        <v>123030922491</v>
      </c>
      <c r="R119" s="65">
        <v>764082755578</v>
      </c>
      <c r="S119" s="65">
        <v>343088914588</v>
      </c>
      <c r="T119" s="65">
        <v>764082760187</v>
      </c>
      <c r="U119" s="67">
        <f t="shared" si="23"/>
        <v>-0.64140222181546647</v>
      </c>
      <c r="V119" s="68" t="s">
        <v>105</v>
      </c>
      <c r="W119" s="67">
        <f t="shared" si="24"/>
        <v>-6.0320690664639187E-9</v>
      </c>
      <c r="X119" s="68"/>
    </row>
    <row r="120" spans="1:24" s="72" customFormat="1">
      <c r="A120" s="73">
        <f t="shared" si="18"/>
        <v>2023</v>
      </c>
      <c r="B120" s="74" t="str">
        <f t="shared" si="19"/>
        <v>09</v>
      </c>
      <c r="C120" s="65">
        <v>9096037689</v>
      </c>
      <c r="D120" s="65">
        <v>3650028444</v>
      </c>
      <c r="E120" s="66">
        <f t="shared" si="14"/>
        <v>12746066133</v>
      </c>
      <c r="F120" s="65">
        <v>8065882313.9399996</v>
      </c>
      <c r="G120" s="65">
        <v>3612005987</v>
      </c>
      <c r="H120" s="65">
        <f t="shared" si="20"/>
        <v>11677888300.939999</v>
      </c>
      <c r="I120" s="67">
        <f t="shared" si="21"/>
        <v>0.12771763025597549</v>
      </c>
      <c r="J120" s="79" t="s">
        <v>102</v>
      </c>
      <c r="K120" s="67">
        <f t="shared" si="22"/>
        <v>1.0526687147487168E-2</v>
      </c>
      <c r="L120" s="65"/>
      <c r="M120" s="65">
        <v>7037422621</v>
      </c>
      <c r="N120" s="65">
        <v>7037422621</v>
      </c>
      <c r="O120" s="69">
        <f t="shared" si="15"/>
        <v>0</v>
      </c>
      <c r="P120" s="65"/>
      <c r="Q120" s="65">
        <v>188154914925</v>
      </c>
      <c r="R120" s="65">
        <v>766805573930</v>
      </c>
      <c r="S120" s="65">
        <v>347467553454</v>
      </c>
      <c r="T120" s="65">
        <v>766805578539</v>
      </c>
      <c r="U120" s="67">
        <f t="shared" si="23"/>
        <v>-0.45849644648932908</v>
      </c>
      <c r="V120" s="68" t="s">
        <v>105</v>
      </c>
      <c r="W120" s="67">
        <f t="shared" si="24"/>
        <v>-6.0106500887613379E-9</v>
      </c>
      <c r="X120" s="68"/>
    </row>
    <row r="121" spans="1:24" s="72" customFormat="1">
      <c r="A121" s="73">
        <f t="shared" si="18"/>
        <v>2023</v>
      </c>
      <c r="B121" s="74" t="str">
        <f t="shared" si="19"/>
        <v>10</v>
      </c>
      <c r="C121" s="65">
        <v>11029827316</v>
      </c>
      <c r="D121" s="65">
        <v>3675094249</v>
      </c>
      <c r="E121" s="66">
        <f t="shared" si="14"/>
        <v>14704921565</v>
      </c>
      <c r="F121" s="65">
        <v>11323943368.139999</v>
      </c>
      <c r="G121" s="65">
        <v>4233277028</v>
      </c>
      <c r="H121" s="65">
        <f t="shared" si="20"/>
        <v>15557220396.139999</v>
      </c>
      <c r="I121" s="67">
        <f t="shared" si="21"/>
        <v>-2.5972935626603078E-2</v>
      </c>
      <c r="J121" s="79" t="s">
        <v>103</v>
      </c>
      <c r="K121" s="67">
        <f t="shared" si="22"/>
        <v>-0.13185595351025536</v>
      </c>
      <c r="L121" s="65" t="s">
        <v>94</v>
      </c>
      <c r="M121" s="65">
        <v>8094507559</v>
      </c>
      <c r="N121" s="65">
        <v>8094507559</v>
      </c>
      <c r="O121" s="69">
        <f t="shared" si="15"/>
        <v>0</v>
      </c>
      <c r="P121" s="65"/>
      <c r="Q121" s="65">
        <v>196904405295</v>
      </c>
      <c r="R121" s="65">
        <v>769275327883</v>
      </c>
      <c r="S121" s="65">
        <v>353175786055</v>
      </c>
      <c r="T121" s="65">
        <v>769275332492</v>
      </c>
      <c r="U121" s="67">
        <f t="shared" si="23"/>
        <v>-0.44247478714654542</v>
      </c>
      <c r="V121" s="68" t="s">
        <v>105</v>
      </c>
      <c r="W121" s="67">
        <f t="shared" si="24"/>
        <v>-5.9913528582811182E-9</v>
      </c>
      <c r="X121" s="68"/>
    </row>
    <row r="122" spans="1:24" s="72" customFormat="1">
      <c r="A122" s="73">
        <f t="shared" si="18"/>
        <v>2023</v>
      </c>
      <c r="B122" s="74" t="str">
        <f t="shared" si="19"/>
        <v>11</v>
      </c>
      <c r="C122" s="65">
        <v>9699276191</v>
      </c>
      <c r="D122" s="65">
        <v>7145095031</v>
      </c>
      <c r="E122" s="66">
        <f t="shared" si="14"/>
        <v>16844371222</v>
      </c>
      <c r="F122" s="65">
        <v>10128767630.200001</v>
      </c>
      <c r="G122" s="65">
        <v>7228714458</v>
      </c>
      <c r="H122" s="65">
        <f t="shared" si="20"/>
        <v>17357482088.200001</v>
      </c>
      <c r="I122" s="67">
        <f t="shared" si="21"/>
        <v>-4.2403128878129914E-2</v>
      </c>
      <c r="J122" s="79" t="s">
        <v>103</v>
      </c>
      <c r="K122" s="67">
        <f t="shared" si="22"/>
        <v>-1.1567676035046381E-2</v>
      </c>
      <c r="L122" s="65"/>
      <c r="M122" s="65">
        <v>259860597</v>
      </c>
      <c r="N122" s="65">
        <v>259860597</v>
      </c>
      <c r="O122" s="69">
        <f t="shared" si="15"/>
        <v>0</v>
      </c>
      <c r="P122" s="65"/>
      <c r="Q122" s="65">
        <v>192773776521</v>
      </c>
      <c r="R122" s="65">
        <v>768781448880</v>
      </c>
      <c r="S122" s="65">
        <v>353940712176</v>
      </c>
      <c r="T122" s="65">
        <v>768781453489</v>
      </c>
      <c r="U122" s="67">
        <f t="shared" si="23"/>
        <v>-0.45535009144372851</v>
      </c>
      <c r="V122" s="68" t="s">
        <v>105</v>
      </c>
      <c r="W122" s="67">
        <f t="shared" si="24"/>
        <v>-5.9952018904851911E-9</v>
      </c>
      <c r="X122" s="68"/>
    </row>
    <row r="123" spans="1:24" s="72" customFormat="1">
      <c r="A123" s="73">
        <f t="shared" si="18"/>
        <v>2023</v>
      </c>
      <c r="B123" s="74" t="str">
        <f t="shared" si="19"/>
        <v>12</v>
      </c>
      <c r="C123" s="65">
        <v>11247479468</v>
      </c>
      <c r="D123" s="65">
        <v>4144185879</v>
      </c>
      <c r="E123" s="66">
        <f t="shared" si="14"/>
        <v>15391665347</v>
      </c>
      <c r="F123" s="65">
        <v>12417183077.93</v>
      </c>
      <c r="G123" s="65">
        <v>4438431460</v>
      </c>
      <c r="H123" s="65">
        <f t="shared" si="20"/>
        <v>16855614537.93</v>
      </c>
      <c r="I123" s="67">
        <f>(+C123/F123)-1</f>
        <v>-9.4200399767722098E-2</v>
      </c>
      <c r="J123" s="79" t="s">
        <v>104</v>
      </c>
      <c r="K123" s="67">
        <f>(D123/G123)-1</f>
        <v>-6.6294947584929043E-2</v>
      </c>
      <c r="L123" s="65" t="s">
        <v>94</v>
      </c>
      <c r="M123" s="65">
        <v>55946492485</v>
      </c>
      <c r="N123" s="65">
        <v>55946492486</v>
      </c>
      <c r="O123" s="69">
        <f t="shared" si="15"/>
        <v>-1.7874257629557633E-11</v>
      </c>
      <c r="P123" s="65"/>
      <c r="Q123" s="65">
        <v>198069966512</v>
      </c>
      <c r="R123" s="65">
        <v>823458976359</v>
      </c>
      <c r="S123" s="65">
        <v>355228510350</v>
      </c>
      <c r="T123" s="65">
        <v>823458980968</v>
      </c>
      <c r="U123" s="67">
        <f>(+Q123/S123)-1</f>
        <v>-0.44241534465562637</v>
      </c>
      <c r="V123" s="68" t="s">
        <v>105</v>
      </c>
      <c r="W123" s="67">
        <f>(+R123/T123)-1</f>
        <v>-5.5971215440209221E-9</v>
      </c>
      <c r="X123" s="68"/>
    </row>
    <row r="124" spans="1:24">
      <c r="B124" s="20"/>
    </row>
    <row r="125" spans="1:24">
      <c r="B125" s="20"/>
    </row>
    <row r="126" spans="1:24">
      <c r="B126" s="20"/>
      <c r="H126" s="54"/>
    </row>
    <row r="127" spans="1:24">
      <c r="B127" s="20"/>
    </row>
    <row r="128" spans="1:24">
      <c r="B128" s="20"/>
    </row>
    <row r="129" spans="2:8">
      <c r="B129" s="20"/>
      <c r="F129" s="59"/>
    </row>
    <row r="130" spans="2:8">
      <c r="B130" s="20"/>
      <c r="F130" s="54"/>
      <c r="G130" s="58"/>
      <c r="H130" s="54"/>
    </row>
    <row r="131" spans="2:8">
      <c r="B131" s="20"/>
    </row>
    <row r="132" spans="2:8">
      <c r="B132" s="20"/>
    </row>
    <row r="133" spans="2:8">
      <c r="B133" s="20"/>
    </row>
    <row r="134" spans="2:8">
      <c r="B134" s="20"/>
    </row>
    <row r="135" spans="2:8">
      <c r="B135" s="20"/>
    </row>
    <row r="136" spans="2:8">
      <c r="B136" s="20"/>
    </row>
    <row r="137" spans="2:8">
      <c r="B137" s="20"/>
    </row>
    <row r="138" spans="2:8">
      <c r="B138" s="20"/>
    </row>
    <row r="139" spans="2:8">
      <c r="B139" s="20"/>
    </row>
    <row r="140" spans="2:8">
      <c r="B140" s="20"/>
    </row>
    <row r="141" spans="2:8">
      <c r="B141" s="20"/>
    </row>
    <row r="142" spans="2:8">
      <c r="B142" s="20"/>
    </row>
    <row r="143" spans="2:8">
      <c r="B143" s="20"/>
    </row>
    <row r="144" spans="2:8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</sheetData>
  <autoFilter ref="A3:X126" xr:uid="{00000000-0001-0000-0000-000000000000}"/>
  <mergeCells count="1">
    <mergeCell ref="F2:H2"/>
  </mergeCells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F334-1DF2-40BD-8AF4-538049C1E5B5}">
  <sheetPr>
    <tabColor rgb="FFFFFF00"/>
  </sheetPr>
  <dimension ref="B2:D26"/>
  <sheetViews>
    <sheetView topLeftCell="D16" zoomScale="130" zoomScaleNormal="130" workbookViewId="0">
      <selection activeCell="D19" sqref="D19"/>
    </sheetView>
  </sheetViews>
  <sheetFormatPr baseColWidth="10" defaultColWidth="11.42578125" defaultRowHeight="15"/>
  <cols>
    <col min="1" max="1" width="4" style="5" customWidth="1"/>
    <col min="2" max="2" width="9.28515625" style="1" customWidth="1"/>
    <col min="3" max="3" width="20.7109375" style="5" customWidth="1"/>
    <col min="4" max="4" width="161.42578125" style="5" customWidth="1"/>
    <col min="5" max="16384" width="11.42578125" style="5"/>
  </cols>
  <sheetData>
    <row r="2" spans="2:4">
      <c r="B2" s="1" t="s">
        <v>39</v>
      </c>
    </row>
    <row r="3" spans="2:4" ht="21.75" customHeight="1">
      <c r="B3" s="2" t="s">
        <v>15</v>
      </c>
      <c r="C3" s="6" t="s">
        <v>13</v>
      </c>
      <c r="D3" s="7" t="s">
        <v>0</v>
      </c>
    </row>
    <row r="4" spans="2:4" ht="21.75" customHeight="1">
      <c r="B4" s="2" t="s">
        <v>16</v>
      </c>
      <c r="C4" s="6" t="s">
        <v>14</v>
      </c>
      <c r="D4" s="7" t="s">
        <v>1</v>
      </c>
    </row>
    <row r="5" spans="2:4" ht="29.25" customHeight="1">
      <c r="B5" s="2" t="s">
        <v>17</v>
      </c>
      <c r="C5" s="6"/>
      <c r="D5" s="13" t="s">
        <v>40</v>
      </c>
    </row>
    <row r="6" spans="2:4" ht="29.25" customHeight="1">
      <c r="B6" s="2" t="s">
        <v>18</v>
      </c>
      <c r="C6" s="6"/>
      <c r="D6" s="13" t="s">
        <v>41</v>
      </c>
    </row>
    <row r="7" spans="2:4" ht="29.25" customHeight="1">
      <c r="B7" s="2" t="s">
        <v>19</v>
      </c>
      <c r="C7" s="6"/>
      <c r="D7" s="8" t="s">
        <v>42</v>
      </c>
    </row>
    <row r="8" spans="2:4" ht="29.25" customHeight="1">
      <c r="B8" s="2" t="s">
        <v>20</v>
      </c>
      <c r="C8" s="56" t="s">
        <v>11</v>
      </c>
      <c r="D8" s="14" t="s">
        <v>46</v>
      </c>
    </row>
    <row r="9" spans="2:4" ht="29.25" customHeight="1">
      <c r="B9" s="2" t="s">
        <v>21</v>
      </c>
      <c r="C9" s="56"/>
      <c r="D9" s="14" t="s">
        <v>47</v>
      </c>
    </row>
    <row r="10" spans="2:4" ht="29.25" customHeight="1">
      <c r="B10" s="2" t="s">
        <v>22</v>
      </c>
      <c r="C10" s="56"/>
      <c r="D10" s="9" t="s">
        <v>12</v>
      </c>
    </row>
    <row r="11" spans="2:4" ht="29.25" customHeight="1">
      <c r="B11" s="2" t="s">
        <v>23</v>
      </c>
      <c r="C11" s="3" t="s">
        <v>43</v>
      </c>
      <c r="D11" s="10" t="s">
        <v>44</v>
      </c>
    </row>
    <row r="12" spans="2:4" ht="29.25" customHeight="1">
      <c r="B12" s="2" t="s">
        <v>24</v>
      </c>
      <c r="C12" s="3"/>
      <c r="D12" s="10" t="s">
        <v>2</v>
      </c>
    </row>
    <row r="13" spans="2:4" ht="29.25" customHeight="1">
      <c r="B13" s="2" t="s">
        <v>25</v>
      </c>
      <c r="C13" s="3" t="s">
        <v>48</v>
      </c>
      <c r="D13" s="10" t="s">
        <v>45</v>
      </c>
    </row>
    <row r="14" spans="2:4" ht="29.25" customHeight="1">
      <c r="B14" s="2" t="s">
        <v>26</v>
      </c>
      <c r="C14" s="6"/>
      <c r="D14" s="10" t="s">
        <v>2</v>
      </c>
    </row>
    <row r="15" spans="2:4" ht="29.25" customHeight="1">
      <c r="B15" s="2" t="s">
        <v>27</v>
      </c>
      <c r="C15" s="6"/>
      <c r="D15" s="8" t="s">
        <v>3</v>
      </c>
    </row>
    <row r="16" spans="2:4" ht="29.25" customHeight="1">
      <c r="B16" s="2" t="s">
        <v>28</v>
      </c>
      <c r="C16" s="6"/>
      <c r="D16" s="9" t="s">
        <v>4</v>
      </c>
    </row>
    <row r="17" spans="2:4" ht="29.25" customHeight="1">
      <c r="B17" s="2" t="s">
        <v>29</v>
      </c>
      <c r="C17" s="3" t="s">
        <v>49</v>
      </c>
      <c r="D17" s="11" t="s">
        <v>50</v>
      </c>
    </row>
    <row r="18" spans="2:4" ht="29.25" customHeight="1">
      <c r="B18" s="2" t="s">
        <v>30</v>
      </c>
      <c r="C18" s="6"/>
      <c r="D18" s="11" t="s">
        <v>2</v>
      </c>
    </row>
    <row r="19" spans="2:4" ht="29.25" customHeight="1">
      <c r="B19" s="2" t="s">
        <v>31</v>
      </c>
      <c r="C19" s="6"/>
      <c r="D19" s="12" t="s">
        <v>5</v>
      </c>
    </row>
    <row r="20" spans="2:4" ht="29.25" customHeight="1">
      <c r="B20" s="2" t="s">
        <v>32</v>
      </c>
      <c r="C20" s="6"/>
      <c r="D20" s="12" t="s">
        <v>6</v>
      </c>
    </row>
    <row r="21" spans="2:4" ht="29.25" customHeight="1">
      <c r="B21" s="2" t="s">
        <v>33</v>
      </c>
      <c r="C21" s="6"/>
      <c r="D21" s="9" t="s">
        <v>7</v>
      </c>
    </row>
    <row r="22" spans="2:4" ht="29.25" customHeight="1">
      <c r="B22" s="2" t="s">
        <v>34</v>
      </c>
      <c r="C22" s="6"/>
      <c r="D22" s="9" t="s">
        <v>8</v>
      </c>
    </row>
    <row r="23" spans="2:4" ht="29.25" customHeight="1">
      <c r="B23" s="2" t="s">
        <v>35</v>
      </c>
      <c r="C23" s="3" t="s">
        <v>51</v>
      </c>
      <c r="D23" s="10" t="s">
        <v>9</v>
      </c>
    </row>
    <row r="24" spans="2:4" ht="29.25" customHeight="1">
      <c r="B24" s="2" t="s">
        <v>36</v>
      </c>
      <c r="C24" s="6"/>
      <c r="D24" s="10" t="s">
        <v>2</v>
      </c>
    </row>
    <row r="25" spans="2:4" ht="29.25" customHeight="1">
      <c r="B25" s="2" t="s">
        <v>37</v>
      </c>
      <c r="C25" s="3" t="s">
        <v>52</v>
      </c>
      <c r="D25" s="10" t="s">
        <v>10</v>
      </c>
    </row>
    <row r="26" spans="2:4" ht="29.25" customHeight="1">
      <c r="B26" s="2" t="s">
        <v>38</v>
      </c>
      <c r="C26" s="6"/>
      <c r="D26" s="10" t="s">
        <v>2</v>
      </c>
    </row>
  </sheetData>
  <mergeCells count="1">
    <mergeCell ref="C8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F971F1-0CB4-4EEA-97E1-D6940F166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CF4B15-ED28-49EE-A039-BA2CA49D2F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(2)</vt:lpstr>
      <vt:lpstr>Plantilla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Gloria Patricia Linares Miranda</cp:lastModifiedBy>
  <dcterms:created xsi:type="dcterms:W3CDTF">2023-12-19T17:38:00Z</dcterms:created>
  <dcterms:modified xsi:type="dcterms:W3CDTF">2024-02-29T21:57:22Z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