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el\2020\Others\NAVISION Month Closing Project\"/>
    </mc:Choice>
  </mc:AlternateContent>
  <xr:revisionPtr revIDLastSave="0" documentId="13_ncr:1_{F4854642-177A-4109-A01A-6BD8C61A448F}" xr6:coauthVersionLast="45" xr6:coauthVersionMax="45" xr10:uidLastSave="{00000000-0000-0000-0000-000000000000}"/>
  <bookViews>
    <workbookView xWindow="-108" yWindow="-108" windowWidth="23256" windowHeight="12576" xr2:uid="{900BF91B-C8EA-45A6-9898-1AC803DE4911}"/>
  </bookViews>
  <sheets>
    <sheet name="Calculation Model" sheetId="1" r:id="rId1"/>
    <sheet name="TH" sheetId="3" r:id="rId2"/>
    <sheet name="NAV GL Entry" sheetId="4" r:id="rId3"/>
  </sheets>
  <definedNames>
    <definedName name="_xlnm._FilterDatabase" localSheetId="1" hidden="1">TH!$A$1:$E$120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0" i="3" l="1"/>
  <c r="D58" i="3"/>
  <c r="E58" i="3" s="1"/>
  <c r="F58" i="3" s="1"/>
  <c r="D64" i="3"/>
  <c r="E64" i="3" s="1"/>
  <c r="E122" i="3" l="1"/>
  <c r="F122" i="3" s="1"/>
  <c r="E123" i="3"/>
  <c r="F123" i="3" s="1"/>
  <c r="E121" i="3"/>
  <c r="F121" i="3" s="1"/>
  <c r="C2" i="3" s="1"/>
</calcChain>
</file>

<file path=xl/sharedStrings.xml><?xml version="1.0" encoding="utf-8"?>
<sst xmlns="http://schemas.openxmlformats.org/spreadsheetml/2006/main" count="538" uniqueCount="328">
  <si>
    <t>Totally we issue 7 kinds of invoice to HQ. </t>
  </si>
  <si>
    <t>INCO Invoice No</t>
  </si>
  <si>
    <t>INCO Invoice Type</t>
  </si>
  <si>
    <t>Expense Type</t>
  </si>
  <si>
    <t>Chart of Account</t>
  </si>
  <si>
    <r>
      <t xml:space="preserve">Invoice Amount </t>
    </r>
    <r>
      <rPr>
        <vertAlign val="superscript"/>
        <sz val="11"/>
        <color rgb="FFFF0000"/>
        <rFont val="Calibri"/>
        <family val="2"/>
      </rPr>
      <t>**</t>
    </r>
  </si>
  <si>
    <t>Dimension</t>
  </si>
  <si>
    <t xml:space="preserve">Sales - BU </t>
  </si>
  <si>
    <t>6601.01.* - 6601.01.(43+44+45+46+47+48)</t>
  </si>
  <si>
    <t>Value * 1.05</t>
  </si>
  <si>
    <t>BU Code</t>
  </si>
  <si>
    <t>Marcom - BU</t>
  </si>
  <si>
    <t>6601.01.(43+44+45+46+47+48)</t>
  </si>
  <si>
    <t>Value * 1.05 * 1.06</t>
  </si>
  <si>
    <t>Service - BU</t>
  </si>
  <si>
    <r>
      <t>Warranty</t>
    </r>
    <r>
      <rPr>
        <vertAlign val="superscript"/>
        <sz val="11"/>
        <color rgb="FFFF0000"/>
        <rFont val="Calibri"/>
        <family val="2"/>
      </rPr>
      <t xml:space="preserve"> *</t>
    </r>
  </si>
  <si>
    <t>6601.02.*</t>
  </si>
  <si>
    <t>Value * 1.05 * 1.13</t>
  </si>
  <si>
    <r>
      <t>Installation</t>
    </r>
    <r>
      <rPr>
        <vertAlign val="superscript"/>
        <sz val="11"/>
        <color rgb="FFFF0000"/>
        <rFont val="Calibri"/>
        <family val="2"/>
      </rPr>
      <t xml:space="preserve"> *</t>
    </r>
  </si>
  <si>
    <t>Value * 1.05 * 1.09</t>
  </si>
  <si>
    <r>
      <t>Other</t>
    </r>
    <r>
      <rPr>
        <vertAlign val="superscript"/>
        <sz val="11"/>
        <color rgb="FFFF0000"/>
        <rFont val="Calibri"/>
        <family val="2"/>
      </rPr>
      <t xml:space="preserve"> *</t>
    </r>
  </si>
  <si>
    <t>Sales - Corporate</t>
  </si>
  <si>
    <t>6602.01.* - 6602.01.41</t>
  </si>
  <si>
    <t>Marcom - Corporate</t>
  </si>
  <si>
    <t>6602.01.41</t>
  </si>
  <si>
    <t>Sales – MIS</t>
  </si>
  <si>
    <t>Sales – GSO</t>
  </si>
  <si>
    <t>Renenue Account</t>
  </si>
  <si>
    <t>6001.02.01.04.BU Code</t>
  </si>
  <si>
    <t>6001.02.01.05.BU Code</t>
  </si>
  <si>
    <t>6001.02.01.06.BU Code</t>
  </si>
  <si>
    <t>6001.02.01.98.BU Code</t>
  </si>
  <si>
    <t>6001.02.01.09.BU Code</t>
  </si>
  <si>
    <t>VAT Tax Account</t>
  </si>
  <si>
    <t>"=Value * 1.05"</t>
  </si>
  <si>
    <t>2221.03.90000</t>
  </si>
  <si>
    <t>"=value * 1.05.0.06"</t>
  </si>
  <si>
    <t>AR Account</t>
  </si>
  <si>
    <t>Follow Vendor Setup</t>
  </si>
  <si>
    <t>G_L Account No_</t>
  </si>
  <si>
    <t>Description 2</t>
  </si>
  <si>
    <t>AmountBetween</t>
  </si>
  <si>
    <t/>
  </si>
  <si>
    <t>90000</t>
  </si>
  <si>
    <t>34200</t>
  </si>
  <si>
    <t>1122.02.34200.C90430</t>
  </si>
  <si>
    <t>Accounts Receivable-I/C-TAYLOR HOBSON LIMITED-TH UK</t>
  </si>
  <si>
    <t>Tax Payable-VAT-Sales VAT</t>
  </si>
  <si>
    <t>6001.02.01.04.34200</t>
  </si>
  <si>
    <t>Main Operation Revenue-I/C-Overseas-Consultation-TH</t>
  </si>
  <si>
    <t>6001.02.01.05.34200</t>
  </si>
  <si>
    <t>Main Operation Revenue-I/C-Overseas-Installation-TH</t>
  </si>
  <si>
    <t>6001.02.01.06.34200</t>
  </si>
  <si>
    <t>Main Operation Revenue-I/C-Overseas-Maintanance-TH</t>
  </si>
  <si>
    <t>6001.02.01.09.34200</t>
  </si>
  <si>
    <t>Main Operation Revenue-I/C-Overseas-Marcom-TH</t>
  </si>
  <si>
    <t>6001.02.01.98.34200</t>
  </si>
  <si>
    <t>Main Operation Revenue-I/C-Overseas-Misc-TH</t>
  </si>
  <si>
    <t>6601.01.01.34200</t>
  </si>
  <si>
    <t>Selling Expense-Sales-Hourly-TH</t>
  </si>
  <si>
    <t>6601.01.02.34200</t>
  </si>
  <si>
    <t>Selling Expense-Sales-Salary-TH</t>
  </si>
  <si>
    <t>6601.01.03.34200</t>
  </si>
  <si>
    <t>Selling Expense-Sales-Severance Pay-TH</t>
  </si>
  <si>
    <t>6601.01.04.34200</t>
  </si>
  <si>
    <t>Selling Expense-Sales-Bonus-TH</t>
  </si>
  <si>
    <t>6601.01.05.34200</t>
  </si>
  <si>
    <t>Selling Expense-Sales-Commission-TH</t>
  </si>
  <si>
    <t>6601.01.06.34200</t>
  </si>
  <si>
    <t>Selling Expense-Sales-Overtime-TH</t>
  </si>
  <si>
    <t>6601.01.07.34200</t>
  </si>
  <si>
    <t>Selling Expense-Sales-Vacation Pay-TH</t>
  </si>
  <si>
    <t>6601.01.08.34200</t>
  </si>
  <si>
    <t>Selling Expense-Sales-Pension-TH</t>
  </si>
  <si>
    <t>6601.01.09.34200</t>
  </si>
  <si>
    <t>Selling Expense-Sales-Employee Benefits-TH</t>
  </si>
  <si>
    <t>6601.01.10.34200</t>
  </si>
  <si>
    <t>Selling Expense-Sales-Agency Management Fee-TH</t>
  </si>
  <si>
    <t>6601.01.11.34200</t>
  </si>
  <si>
    <t>Selling Expense-Sales-Building Maintanance-TH</t>
  </si>
  <si>
    <t>6601.01.12.34200</t>
  </si>
  <si>
    <t>Selling Expense-Sales-Eqiupment Maintanance-TH</t>
  </si>
  <si>
    <t>6601.01.13.34200</t>
  </si>
  <si>
    <t>Selling Expense-Sales-Misc Maintanance-TH</t>
  </si>
  <si>
    <t>6601.01.14.34200</t>
  </si>
  <si>
    <t>Selling Expense-Sales-Office Supply-TH</t>
  </si>
  <si>
    <t>6601.01.15.34200</t>
  </si>
  <si>
    <t>Selling Expense-Sales-Laboratory Supply-TH</t>
  </si>
  <si>
    <t>6601.01.16.34200</t>
  </si>
  <si>
    <t>Selling Expense-Sales-Eqiupment Lease-TH</t>
  </si>
  <si>
    <t>6601.01.17.34200</t>
  </si>
  <si>
    <t>Selling Expense-Sales-Telephone&amp;Line-TH</t>
  </si>
  <si>
    <t>6601.01.18.34200</t>
  </si>
  <si>
    <t>Selling Expense-Sales-Mobile Telephone-TH</t>
  </si>
  <si>
    <t>6601.01.19.34200</t>
  </si>
  <si>
    <t>Selling Expense-Sales-Utilities-TH</t>
  </si>
  <si>
    <t>6601.01.20.34200</t>
  </si>
  <si>
    <t>Selling Expense-Sales-Documents Postage-TH</t>
  </si>
  <si>
    <t>6601.01.21.34200</t>
  </si>
  <si>
    <t>Selling Expense-Sales-Freight-TH</t>
  </si>
  <si>
    <t>6601.01.22.34200</t>
  </si>
  <si>
    <t>Selling Expense-Sales-Air and Train Tickets-TH</t>
  </si>
  <si>
    <t>6601.01.23.34200</t>
  </si>
  <si>
    <t>Selling Expense-Sales-Taxi and Public Transportation-TH</t>
  </si>
  <si>
    <t>6601.01.24.34200</t>
  </si>
  <si>
    <t>Selling Expense-Sales-Gasoline-TH</t>
  </si>
  <si>
    <t>6601.01.25.34200</t>
  </si>
  <si>
    <t>Selling Expense-Sales-Lodge-TH</t>
  </si>
  <si>
    <t>6601.01.26.34200</t>
  </si>
  <si>
    <t>Selling Expense-Sales-Meals-TH</t>
  </si>
  <si>
    <t>6601.01.27.34200</t>
  </si>
  <si>
    <t>Selling Expense-Sales-Meeting-TH</t>
  </si>
  <si>
    <t>6601.01.28.34200</t>
  </si>
  <si>
    <t>Selling Expense-Sales-Entertainment-TH</t>
  </si>
  <si>
    <t>6601.01.29.34200</t>
  </si>
  <si>
    <t>Selling Expense-Sales-Product Libility Insurance-TH</t>
  </si>
  <si>
    <t>6601.01.30.34200</t>
  </si>
  <si>
    <t>Selling Expense-Sales-Employee Insurance-TH</t>
  </si>
  <si>
    <t>6601.01.31.34200</t>
  </si>
  <si>
    <t>Selling Expense-Sales-Property Insurance-TH</t>
  </si>
  <si>
    <t>6601.01.32.34200</t>
  </si>
  <si>
    <t>Selling Expense-Sales-Biding Service-TH</t>
  </si>
  <si>
    <t>6601.01.33.34200</t>
  </si>
  <si>
    <t>Selling Expense-Sales-Recruitment-TH</t>
  </si>
  <si>
    <t>6601.01.34.34200</t>
  </si>
  <si>
    <t>Selling Expense-Sales-Import&amp;Export-TH</t>
  </si>
  <si>
    <t>6601.01.35.34200</t>
  </si>
  <si>
    <t>Selling Expense-Sales-Tax Consultation-TH</t>
  </si>
  <si>
    <t>6601.01.36.34200</t>
  </si>
  <si>
    <t>Selling Expense-Sales-IT Consultation-TH</t>
  </si>
  <si>
    <t>6601.01.37.34200</t>
  </si>
  <si>
    <t>Selling Expense-Sales-Certification Service-TH</t>
  </si>
  <si>
    <t>6601.01.38.34200</t>
  </si>
  <si>
    <t>Selling Expense-Sales-Training-TH</t>
  </si>
  <si>
    <t>6601.01.39.34200</t>
  </si>
  <si>
    <t>Selling Expense-Sales-Misc Professional Service-TH</t>
  </si>
  <si>
    <t>6601.01.40.34200</t>
  </si>
  <si>
    <t>Selling Expense-Sales-Legal Consultation-TH</t>
  </si>
  <si>
    <t>6601.01.41.34200</t>
  </si>
  <si>
    <t>Selling Expense-Sales-Agent Commission-TH</t>
  </si>
  <si>
    <t>6601.01.42.34200</t>
  </si>
  <si>
    <t>Selling Expense-Sales-Bad Debt-TH</t>
  </si>
  <si>
    <t>6601.01.43.34200</t>
  </si>
  <si>
    <t>Selling Expense-Sales-Advertising-TH</t>
  </si>
  <si>
    <t>6601.01.44.34200</t>
  </si>
  <si>
    <t>Selling Expense-Sales-Exhibition&amp;Trade Show-TH</t>
  </si>
  <si>
    <t>6601.01.45.34200</t>
  </si>
  <si>
    <t>Selling Expense-Sales-Senimar&amp;Workshop-TH</t>
  </si>
  <si>
    <t>6601.01.46.34200</t>
  </si>
  <si>
    <t>Selling Expense-Sales-E-Marketing-TH</t>
  </si>
  <si>
    <t>6601.01.47.34200</t>
  </si>
  <si>
    <t>Selling Expense-Sales-Souvenir&amp;Printing-TH</t>
  </si>
  <si>
    <t>6601.01.48.34200</t>
  </si>
  <si>
    <t>Selling Expense-Sales-Misc Promotion Fee-TH</t>
  </si>
  <si>
    <t>6601.01.49.34200</t>
  </si>
  <si>
    <t>Selling Expense-Sales-Warrent-TH</t>
  </si>
  <si>
    <t>6601.01.50.34200</t>
  </si>
  <si>
    <t>Selling Expense-Sales-Rent-TH</t>
  </si>
  <si>
    <t>6601.01.51.34200</t>
  </si>
  <si>
    <t>Selling Expense-Sales-Depreciation-TH</t>
  </si>
  <si>
    <t>6601.01.52.34200</t>
  </si>
  <si>
    <t>Selling Expense-Sales-Software Amortization-TH</t>
  </si>
  <si>
    <t>6601.01.53.34200</t>
  </si>
  <si>
    <t>Selling Expense-Sales-Inventory Adjustment-TH</t>
  </si>
  <si>
    <t>6601.01.89.34200</t>
  </si>
  <si>
    <t>Selling Expense-Sales-Misc-TH</t>
  </si>
  <si>
    <t>6601.01.91.34200</t>
  </si>
  <si>
    <t>Selling Expense-Sales-Allocate In-TH</t>
  </si>
  <si>
    <t>6601.01.92.34200</t>
  </si>
  <si>
    <t>Selling Expense-Sales-Allocate Out-TH</t>
  </si>
  <si>
    <t>6601.02.01.34200</t>
  </si>
  <si>
    <t>Selling Expense-Service-Hourly-TH</t>
  </si>
  <si>
    <t>6601.02.02.34200</t>
  </si>
  <si>
    <t>Selling Expense-Service-Salary-TH</t>
  </si>
  <si>
    <t>6601.02.03.34200</t>
  </si>
  <si>
    <t>Selling Expense-Service-Severance Pay-TH</t>
  </si>
  <si>
    <t>6601.02.04.34200</t>
  </si>
  <si>
    <t>Selling Expense-Service-Bonus-TH</t>
  </si>
  <si>
    <t>6601.02.05.34200</t>
  </si>
  <si>
    <t>Selling Expense-Service-Commission-TH</t>
  </si>
  <si>
    <t>6601.02.06.34200</t>
  </si>
  <si>
    <t>Selling Expense-Service-Overtime-TH</t>
  </si>
  <si>
    <t>6601.02.07.34200</t>
  </si>
  <si>
    <t>Selling Expense-Service-Vacation Pay-TH</t>
  </si>
  <si>
    <t>6601.02.08.34200</t>
  </si>
  <si>
    <t>Selling Expense-Service-Pension-TH</t>
  </si>
  <si>
    <t>6601.02.09.34200</t>
  </si>
  <si>
    <t>Selling Expense-Service-Employee Benefits-TH</t>
  </si>
  <si>
    <t>6601.02.10.34200</t>
  </si>
  <si>
    <t>Selling Expense-Service-Agency Management Fee-TH</t>
  </si>
  <si>
    <t>6601.02.11.34200</t>
  </si>
  <si>
    <t>Selling Expense-Service-Building Maintanance-TH</t>
  </si>
  <si>
    <t>6601.02.12.34200</t>
  </si>
  <si>
    <t>Selling Expense-Service-Eqiupment Maintanance-TH</t>
  </si>
  <si>
    <t>6601.02.13.34200</t>
  </si>
  <si>
    <t>Selling Expense-Service-Misc Maintanance-TH</t>
  </si>
  <si>
    <t>6601.02.14.34200</t>
  </si>
  <si>
    <t>Selling Expense-Service-Office Supply-TH</t>
  </si>
  <si>
    <t>6601.02.15.34200</t>
  </si>
  <si>
    <t>Selling Expense-Service-Laboratory Supply-TH</t>
  </si>
  <si>
    <t>6601.02.16.34200</t>
  </si>
  <si>
    <t>Selling Expense-Service-Eqiupment Lease-TH</t>
  </si>
  <si>
    <t>6601.02.17.34200</t>
  </si>
  <si>
    <t>Selling Expense-Service-Telephone&amp;Line-TH</t>
  </si>
  <si>
    <t>6601.02.18.34200</t>
  </si>
  <si>
    <t>Selling Expense-Service-Mobile Telephone-TH</t>
  </si>
  <si>
    <t>6601.02.19.34200</t>
  </si>
  <si>
    <t>Selling Expense-Service-Utilities-TH</t>
  </si>
  <si>
    <t>6601.02.20.34200</t>
  </si>
  <si>
    <t>Selling Expense-Service-Documents Postage-TH</t>
  </si>
  <si>
    <t>6601.02.21.34200</t>
  </si>
  <si>
    <t>Selling Expense-Service-Freight-TH</t>
  </si>
  <si>
    <t>6601.02.22.34200</t>
  </si>
  <si>
    <t>Selling Expense-Service-Air and Train Tickets-TH</t>
  </si>
  <si>
    <t>6601.02.23.34200</t>
  </si>
  <si>
    <t>Selling Expense-Service-Taxi and Public Transportation-TH</t>
  </si>
  <si>
    <t>6601.02.24.34200</t>
  </si>
  <si>
    <t>Selling Expense-Service-Gasoline-TH</t>
  </si>
  <si>
    <t>6601.02.25.34200</t>
  </si>
  <si>
    <t>Selling Expense-Service-Lodge-TH</t>
  </si>
  <si>
    <t>6601.02.26.34200</t>
  </si>
  <si>
    <t>Selling Expense-Service-Meals-TH</t>
  </si>
  <si>
    <t>6601.02.27.34200</t>
  </si>
  <si>
    <t>Selling Expense-Service-Meeting-TH</t>
  </si>
  <si>
    <t>6601.02.28.34200</t>
  </si>
  <si>
    <t>Selling Expense-Service-Entertainment-TH</t>
  </si>
  <si>
    <t>6601.02.29.34200</t>
  </si>
  <si>
    <t>Selling Expense-Service-Product Libility Insurance-TH</t>
  </si>
  <si>
    <t>6601.02.30.34200</t>
  </si>
  <si>
    <t>Selling Expense-Service-Employee Insurance-TH</t>
  </si>
  <si>
    <t>6601.02.31.34200</t>
  </si>
  <si>
    <t>Selling Expense-Service-Property Insurance-TH</t>
  </si>
  <si>
    <t>6601.02.32.34200</t>
  </si>
  <si>
    <t>Selling Expense-Service-Biding Service-TH</t>
  </si>
  <si>
    <t>6601.02.33.34200</t>
  </si>
  <si>
    <t>Selling Expense-Service-Recruitment-TH</t>
  </si>
  <si>
    <t>6601.02.34.34200</t>
  </si>
  <si>
    <t>Selling Expense-Service-Import&amp;Export-TH</t>
  </si>
  <si>
    <t>6601.02.35.34200</t>
  </si>
  <si>
    <t>Selling Expense-Service-Tax Consultation-TH</t>
  </si>
  <si>
    <t>6601.02.36.34200</t>
  </si>
  <si>
    <t>Selling Expense-Service-IT Consultation-TH</t>
  </si>
  <si>
    <t>6601.02.37.34200</t>
  </si>
  <si>
    <t>Selling Expense-Service-Certification Service-TH</t>
  </si>
  <si>
    <t>6601.02.38.34200</t>
  </si>
  <si>
    <t>Selling Expense-Service-Training-TH</t>
  </si>
  <si>
    <t>6601.02.39.34200</t>
  </si>
  <si>
    <t>Selling Expense-Service-Misc Professional Service-TH</t>
  </si>
  <si>
    <t>6601.02.40.34200</t>
  </si>
  <si>
    <t>Selling Expense-Service-Legal Consultation-TH</t>
  </si>
  <si>
    <t>6601.02.41.34200</t>
  </si>
  <si>
    <t>Selling Expense-Service-Agent Commission-TH</t>
  </si>
  <si>
    <t>6601.02.42.34200</t>
  </si>
  <si>
    <t>Selling Expense-Service-Bad Debt-TH</t>
  </si>
  <si>
    <t>6601.02.43.34200</t>
  </si>
  <si>
    <t>Selling Expense-Service-Advertising-TH</t>
  </si>
  <si>
    <t>6601.02.44.34200</t>
  </si>
  <si>
    <t>Selling Expense-Service-Exhibition&amp;Trade Show-TH</t>
  </si>
  <si>
    <t>6601.02.45.34200</t>
  </si>
  <si>
    <t>Selling Expense-Service-Senimar&amp;Workshop-TH</t>
  </si>
  <si>
    <t>6601.02.46.34200</t>
  </si>
  <si>
    <t>Selling Expense-Service-E-Marketing-TH</t>
  </si>
  <si>
    <t>6601.02.47.34200</t>
  </si>
  <si>
    <t>Selling Expense-Service-Souvenir&amp;Printing-TH</t>
  </si>
  <si>
    <t>6601.02.48.34200</t>
  </si>
  <si>
    <t>Selling Expense-Service-Misc Promotion Fee-TH</t>
  </si>
  <si>
    <t>6601.02.49.34200</t>
  </si>
  <si>
    <t>Selling Expense-Service-Warrent-TH</t>
  </si>
  <si>
    <t>6601.02.50.34200</t>
  </si>
  <si>
    <t>Selling Expense-Service-Rent-TH</t>
  </si>
  <si>
    <t>6601.02.51.34200</t>
  </si>
  <si>
    <t>Selling Expense-Service-Depreciation-TH</t>
  </si>
  <si>
    <t>6601.02.52.34200</t>
  </si>
  <si>
    <t>Selling Expense-Service-Software Amortization-TH</t>
  </si>
  <si>
    <t>6601.02.53.34200</t>
  </si>
  <si>
    <t>Selling Expense-Service-Inventory Adjustment-TH</t>
  </si>
  <si>
    <t>6601.02.89.34200</t>
  </si>
  <si>
    <t>Selling Expense-Service-Misc-TH</t>
  </si>
  <si>
    <t>6601.02.91.34200</t>
  </si>
  <si>
    <t>Selling Expense-Service-Allocate In-TH</t>
  </si>
  <si>
    <t>6601.02.92.34200</t>
  </si>
  <si>
    <t>Selling Expense-Service-Allocate Out-TH</t>
  </si>
  <si>
    <t>Hour% - Warrant</t>
  </si>
  <si>
    <t xml:space="preserve">                Installation</t>
  </si>
  <si>
    <t xml:space="preserve">                Others</t>
  </si>
  <si>
    <t>Revenue</t>
  </si>
  <si>
    <t>Sales VAT</t>
  </si>
  <si>
    <t>Debit Amount</t>
  </si>
  <si>
    <t>Credit Amount</t>
  </si>
  <si>
    <t>Posting Date</t>
  </si>
  <si>
    <t>Document Date</t>
  </si>
  <si>
    <t>Document Type</t>
  </si>
  <si>
    <t>Document No.</t>
  </si>
  <si>
    <t>G/L Account No.</t>
  </si>
  <si>
    <t>G/L Account Name</t>
  </si>
  <si>
    <t>Description</t>
  </si>
  <si>
    <t>Gen. Posting Type</t>
  </si>
  <si>
    <t>Gen. Bus. Posting Group</t>
  </si>
  <si>
    <t>Gen. Prod. Posting Group</t>
  </si>
  <si>
    <t>Amount</t>
  </si>
  <si>
    <t>Bal. Account Type</t>
  </si>
  <si>
    <t>Bal. Account No.</t>
  </si>
  <si>
    <t>Voucher No.</t>
  </si>
  <si>
    <t>Department code Code</t>
  </si>
  <si>
    <t>Prepared</t>
  </si>
  <si>
    <t>Business Unit Code</t>
  </si>
  <si>
    <t>Entry No.</t>
  </si>
  <si>
    <t>Concur Batch No.</t>
  </si>
  <si>
    <t>Report Key</t>
  </si>
  <si>
    <t>Concur Employee ID</t>
  </si>
  <si>
    <t>Bussines unit Code</t>
  </si>
  <si>
    <t>External Document No.</t>
  </si>
  <si>
    <t>Invoice</t>
  </si>
  <si>
    <t>PRJ100000166</t>
  </si>
  <si>
    <t>应交税费-增值税-销项税额</t>
  </si>
  <si>
    <t>IN-ACES-2002023-3M</t>
  </si>
  <si>
    <t>G/L Account</t>
  </si>
  <si>
    <t>AMETEK-AD\DACHEN</t>
  </si>
  <si>
    <t>主营业务收入-关联方-海外-市场推广-TH</t>
  </si>
  <si>
    <t>应收账款-关联方-TAYLOR HOBSON LIMITED-TH UK</t>
  </si>
  <si>
    <t>IN-ACES-2002023-3O</t>
  </si>
  <si>
    <t>AMETEK-AD\LILIU</t>
  </si>
  <si>
    <t>主营业务收入-关联方-海外-其他服务-TH</t>
  </si>
  <si>
    <t>IN-ACES-2002023-2</t>
  </si>
  <si>
    <t>主营业务收入-关联方-海外-维修服务-TH</t>
  </si>
  <si>
    <t>主营业务收入-关联方-海外-资询服务-TH</t>
  </si>
  <si>
    <t>IN-ACES-2002023-1</t>
  </si>
  <si>
    <t>We do not have installation hours for TH in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</si>
</sst>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perscript"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indexed="8"/>
      <name val="宋体"/>
      <family val="3"/>
      <charset val="13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0" fillId="2" borderId="0" xfId="1" applyFont="1" applyFill="1" applyAlignment="1">
      <alignment vertical="center"/>
    </xf>
    <xf numFmtId="43" fontId="0" fillId="2" borderId="0" xfId="0" applyNumberFormat="1" applyFill="1" applyAlignment="1">
      <alignment vertical="center"/>
    </xf>
    <xf numFmtId="43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43" fontId="0" fillId="3" borderId="0" xfId="1" applyFont="1" applyFill="1" applyAlignment="1">
      <alignment vertical="center"/>
    </xf>
    <xf numFmtId="43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3" fontId="0" fillId="4" borderId="0" xfId="1" applyFont="1" applyFill="1" applyAlignment="1">
      <alignment vertical="center"/>
    </xf>
    <xf numFmtId="43" fontId="0" fillId="4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0" fontId="0" fillId="4" borderId="0" xfId="2" applyNumberFormat="1" applyFont="1" applyFill="1" applyAlignment="1">
      <alignment vertical="center"/>
    </xf>
    <xf numFmtId="43" fontId="0" fillId="5" borderId="0" xfId="0" applyNumberFormat="1" applyFill="1" applyAlignment="1">
      <alignment vertical="center"/>
    </xf>
    <xf numFmtId="43" fontId="6" fillId="5" borderId="0" xfId="1" applyFont="1" applyFill="1" applyAlignment="1">
      <alignment vertical="center"/>
    </xf>
    <xf numFmtId="14" fontId="0" fillId="0" borderId="0" xfId="0" applyNumberFormat="1"/>
    <xf numFmtId="43" fontId="0" fillId="0" borderId="0" xfId="1" applyFont="1"/>
    <xf numFmtId="43" fontId="0" fillId="4" borderId="0" xfId="1" applyFont="1" applyFill="1"/>
    <xf numFmtId="43" fontId="0" fillId="2" borderId="0" xfId="1" applyFont="1" applyFill="1"/>
    <xf numFmtId="43" fontId="0" fillId="3" borderId="0" xfId="1" applyFont="1" applyFill="1"/>
    <xf numFmtId="43" fontId="0" fillId="5" borderId="0" xfId="1" applyFont="1" applyFill="1"/>
  </cellXfs>
  <cellStyles count="4">
    <cellStyle name="Comma" xfId="1" builtinId="3"/>
    <cellStyle name="Normal" xfId="0" builtinId="0"/>
    <cellStyle name="Percent" xfId="2" builtinId="5"/>
    <cellStyle name="千位分隔 10 2" xfId="3" xr:uid="{CE0D4356-F8DC-4F66-9D91-793B8AA552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7321-F538-40B4-AD24-C279A85CDB7C}">
  <dimension ref="A1:I12"/>
  <sheetViews>
    <sheetView tabSelected="1" topLeftCell="B1" workbookViewId="0">
      <selection activeCell="D15" sqref="D15"/>
    </sheetView>
  </sheetViews>
  <sheetFormatPr defaultRowHeight="14.4" x14ac:dyDescent="0.3"/>
  <cols>
    <col min="1" max="1" width="35.21875" bestFit="1" customWidth="1"/>
    <col min="2" max="2" width="18" bestFit="1" customWidth="1"/>
    <col min="3" max="3" width="12.44140625" bestFit="1" customWidth="1"/>
    <col min="4" max="4" width="36.5546875" bestFit="1" customWidth="1"/>
    <col min="5" max="5" width="18.6640625" customWidth="1"/>
    <col min="6" max="6" width="9.88671875" bestFit="1" customWidth="1"/>
    <col min="7" max="7" width="22.77734375" customWidth="1"/>
    <col min="8" max="8" width="19.6640625" customWidth="1"/>
    <col min="9" max="9" width="18" bestFit="1" customWidth="1"/>
  </cols>
  <sheetData>
    <row r="1" spans="1:9" x14ac:dyDescent="0.3">
      <c r="A1" s="1"/>
    </row>
    <row r="2" spans="1:9" x14ac:dyDescent="0.3">
      <c r="A2" s="1" t="s">
        <v>0</v>
      </c>
      <c r="G2" s="8" t="s">
        <v>34</v>
      </c>
      <c r="H2" t="s">
        <v>36</v>
      </c>
    </row>
    <row r="3" spans="1:9" ht="16.2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2" t="s">
        <v>27</v>
      </c>
      <c r="H3" s="2" t="s">
        <v>33</v>
      </c>
      <c r="I3" s="2" t="s">
        <v>37</v>
      </c>
    </row>
    <row r="4" spans="1:9" x14ac:dyDescent="0.3">
      <c r="A4" s="6">
        <v>1</v>
      </c>
      <c r="B4" s="7" t="s">
        <v>7</v>
      </c>
      <c r="C4" s="7"/>
      <c r="D4" s="7" t="s">
        <v>8</v>
      </c>
      <c r="E4" s="7" t="s">
        <v>9</v>
      </c>
      <c r="F4" s="6" t="s">
        <v>10</v>
      </c>
      <c r="G4" s="3" t="s">
        <v>28</v>
      </c>
      <c r="H4" s="3"/>
      <c r="I4" s="12" t="s">
        <v>38</v>
      </c>
    </row>
    <row r="5" spans="1:9" x14ac:dyDescent="0.3">
      <c r="A5" s="6">
        <v>2</v>
      </c>
      <c r="B5" s="7" t="s">
        <v>11</v>
      </c>
      <c r="C5" s="7"/>
      <c r="D5" s="7" t="s">
        <v>12</v>
      </c>
      <c r="E5" s="7" t="s">
        <v>13</v>
      </c>
      <c r="F5" s="6" t="s">
        <v>10</v>
      </c>
      <c r="G5" s="3" t="s">
        <v>32</v>
      </c>
      <c r="H5" s="3" t="s">
        <v>35</v>
      </c>
      <c r="I5" s="13"/>
    </row>
    <row r="6" spans="1:9" ht="16.2" x14ac:dyDescent="0.3">
      <c r="A6" s="10">
        <v>3</v>
      </c>
      <c r="B6" s="11" t="s">
        <v>14</v>
      </c>
      <c r="C6" s="6" t="s">
        <v>15</v>
      </c>
      <c r="D6" s="11" t="s">
        <v>16</v>
      </c>
      <c r="E6" s="7" t="s">
        <v>17</v>
      </c>
      <c r="F6" s="10" t="s">
        <v>10</v>
      </c>
      <c r="G6" s="3" t="s">
        <v>30</v>
      </c>
      <c r="H6" s="3" t="s">
        <v>35</v>
      </c>
      <c r="I6" s="13"/>
    </row>
    <row r="7" spans="1:9" ht="16.2" x14ac:dyDescent="0.3">
      <c r="A7" s="10"/>
      <c r="B7" s="11"/>
      <c r="C7" s="6" t="s">
        <v>18</v>
      </c>
      <c r="D7" s="11"/>
      <c r="E7" s="7" t="s">
        <v>19</v>
      </c>
      <c r="F7" s="10"/>
      <c r="G7" s="3" t="s">
        <v>29</v>
      </c>
      <c r="H7" s="3" t="s">
        <v>35</v>
      </c>
      <c r="I7" s="13"/>
    </row>
    <row r="8" spans="1:9" ht="16.2" x14ac:dyDescent="0.3">
      <c r="A8" s="10"/>
      <c r="B8" s="11"/>
      <c r="C8" s="6" t="s">
        <v>20</v>
      </c>
      <c r="D8" s="11"/>
      <c r="E8" s="7" t="s">
        <v>13</v>
      </c>
      <c r="F8" s="10"/>
      <c r="G8" s="4" t="s">
        <v>31</v>
      </c>
      <c r="H8" s="3" t="s">
        <v>35</v>
      </c>
      <c r="I8" s="13"/>
    </row>
    <row r="9" spans="1:9" x14ac:dyDescent="0.3">
      <c r="A9" s="6">
        <v>4</v>
      </c>
      <c r="B9" s="7" t="s">
        <v>21</v>
      </c>
      <c r="C9" s="7"/>
      <c r="D9" s="7" t="s">
        <v>22</v>
      </c>
      <c r="E9" s="7" t="s">
        <v>9</v>
      </c>
      <c r="F9" s="6">
        <v>90000</v>
      </c>
      <c r="G9" s="3" t="s">
        <v>28</v>
      </c>
      <c r="H9" s="3"/>
      <c r="I9" s="13"/>
    </row>
    <row r="10" spans="1:9" x14ac:dyDescent="0.3">
      <c r="A10" s="6">
        <v>5</v>
      </c>
      <c r="B10" s="7" t="s">
        <v>23</v>
      </c>
      <c r="C10" s="7"/>
      <c r="D10" s="7" t="s">
        <v>24</v>
      </c>
      <c r="E10" s="7" t="s">
        <v>13</v>
      </c>
      <c r="F10" s="6">
        <v>90000</v>
      </c>
      <c r="G10" s="3" t="s">
        <v>32</v>
      </c>
      <c r="H10" s="3" t="s">
        <v>35</v>
      </c>
      <c r="I10" s="13"/>
    </row>
    <row r="11" spans="1:9" x14ac:dyDescent="0.3">
      <c r="A11" s="6">
        <v>6</v>
      </c>
      <c r="B11" s="7" t="s">
        <v>25</v>
      </c>
      <c r="C11" s="7"/>
      <c r="D11" s="7" t="s">
        <v>22</v>
      </c>
      <c r="E11" s="7" t="s">
        <v>9</v>
      </c>
      <c r="F11" s="6">
        <v>93000</v>
      </c>
      <c r="G11" s="3" t="s">
        <v>28</v>
      </c>
      <c r="H11" s="3"/>
      <c r="I11" s="13"/>
    </row>
    <row r="12" spans="1:9" x14ac:dyDescent="0.3">
      <c r="A12" s="6">
        <v>7</v>
      </c>
      <c r="B12" s="7" t="s">
        <v>26</v>
      </c>
      <c r="C12" s="7"/>
      <c r="D12" s="7" t="s">
        <v>22</v>
      </c>
      <c r="E12" s="7" t="s">
        <v>9</v>
      </c>
      <c r="F12" s="6">
        <v>94000</v>
      </c>
      <c r="G12" s="3" t="s">
        <v>28</v>
      </c>
      <c r="H12" s="3"/>
      <c r="I12" s="14"/>
    </row>
  </sheetData>
  <mergeCells count="5">
    <mergeCell ref="A6:A8"/>
    <mergeCell ref="B6:B8"/>
    <mergeCell ref="D6:D8"/>
    <mergeCell ref="F6:F8"/>
    <mergeCell ref="I4:I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60A-712A-42B2-A382-9ACD7A34B813}">
  <dimension ref="A1:G123"/>
  <sheetViews>
    <sheetView workbookViewId="0">
      <selection activeCell="B133" sqref="B133"/>
    </sheetView>
  </sheetViews>
  <sheetFormatPr defaultColWidth="9.109375" defaultRowHeight="14.4" x14ac:dyDescent="0.3"/>
  <cols>
    <col min="1" max="1" width="23.109375" style="1" customWidth="1"/>
    <col min="2" max="2" width="63.88671875" style="1" customWidth="1"/>
    <col min="3" max="3" width="18" style="9" bestFit="1" customWidth="1"/>
    <col min="4" max="4" width="18.33203125" style="1" customWidth="1"/>
    <col min="5" max="5" width="17.44140625" style="1" bestFit="1" customWidth="1"/>
    <col min="6" max="6" width="14" style="1" customWidth="1"/>
    <col min="7" max="7" width="44.21875" style="1" bestFit="1" customWidth="1"/>
    <col min="8" max="8" width="13.44140625" style="1" bestFit="1" customWidth="1"/>
    <col min="9" max="16384" width="9.109375" style="1"/>
  </cols>
  <sheetData>
    <row r="1" spans="1:6" x14ac:dyDescent="0.3">
      <c r="A1" s="1" t="s">
        <v>39</v>
      </c>
      <c r="B1" s="1" t="s">
        <v>40</v>
      </c>
      <c r="C1" s="9" t="s">
        <v>41</v>
      </c>
      <c r="E1" s="1" t="s">
        <v>285</v>
      </c>
      <c r="F1" s="1" t="s">
        <v>286</v>
      </c>
    </row>
    <row r="2" spans="1:6" x14ac:dyDescent="0.3">
      <c r="A2" s="1" t="s">
        <v>35</v>
      </c>
      <c r="B2" s="1" t="s">
        <v>47</v>
      </c>
      <c r="C2" s="28">
        <f>-(F58+F121+F122+F123)</f>
        <v>-17696.44221259842</v>
      </c>
    </row>
    <row r="3" spans="1:6" x14ac:dyDescent="0.3">
      <c r="A3" s="1" t="s">
        <v>45</v>
      </c>
      <c r="B3" s="1" t="s">
        <v>46</v>
      </c>
      <c r="C3" s="9">
        <v>-573476.77</v>
      </c>
    </row>
    <row r="4" spans="1:6" x14ac:dyDescent="0.3">
      <c r="A4" s="15" t="s">
        <v>48</v>
      </c>
      <c r="B4" s="15" t="s">
        <v>49</v>
      </c>
      <c r="C4" s="16">
        <v>-513099.9</v>
      </c>
    </row>
    <row r="5" spans="1:6" x14ac:dyDescent="0.3">
      <c r="A5" s="15" t="s">
        <v>50</v>
      </c>
      <c r="B5" s="15" t="s">
        <v>51</v>
      </c>
      <c r="C5" s="16"/>
    </row>
    <row r="6" spans="1:6" x14ac:dyDescent="0.3">
      <c r="A6" s="22" t="s">
        <v>52</v>
      </c>
      <c r="B6" s="22" t="s">
        <v>53</v>
      </c>
      <c r="C6" s="23">
        <v>-461.28</v>
      </c>
    </row>
    <row r="7" spans="1:6" x14ac:dyDescent="0.3">
      <c r="A7" s="19" t="s">
        <v>54</v>
      </c>
      <c r="B7" s="19" t="s">
        <v>55</v>
      </c>
      <c r="C7" s="20">
        <v>-2415</v>
      </c>
    </row>
    <row r="8" spans="1:6" x14ac:dyDescent="0.3">
      <c r="A8" s="22" t="s">
        <v>56</v>
      </c>
      <c r="B8" s="22" t="s">
        <v>57</v>
      </c>
      <c r="C8" s="23">
        <v>-291526.27</v>
      </c>
    </row>
    <row r="9" spans="1:6" x14ac:dyDescent="0.3">
      <c r="A9" s="15" t="s">
        <v>58</v>
      </c>
      <c r="B9" s="15" t="s">
        <v>59</v>
      </c>
      <c r="C9" s="16">
        <v>0</v>
      </c>
    </row>
    <row r="10" spans="1:6" x14ac:dyDescent="0.3">
      <c r="A10" s="15" t="s">
        <v>60</v>
      </c>
      <c r="B10" s="15" t="s">
        <v>61</v>
      </c>
      <c r="C10" s="16">
        <v>354642.37</v>
      </c>
    </row>
    <row r="11" spans="1:6" x14ac:dyDescent="0.3">
      <c r="A11" s="15" t="s">
        <v>62</v>
      </c>
      <c r="B11" s="15" t="s">
        <v>63</v>
      </c>
      <c r="C11" s="16">
        <v>0</v>
      </c>
    </row>
    <row r="12" spans="1:6" x14ac:dyDescent="0.3">
      <c r="A12" s="15" t="s">
        <v>64</v>
      </c>
      <c r="B12" s="15" t="s">
        <v>65</v>
      </c>
      <c r="C12" s="16">
        <v>218311.13</v>
      </c>
    </row>
    <row r="13" spans="1:6" x14ac:dyDescent="0.3">
      <c r="A13" s="15" t="s">
        <v>66</v>
      </c>
      <c r="B13" s="15" t="s">
        <v>67</v>
      </c>
      <c r="C13" s="16">
        <v>-315510.40000000002</v>
      </c>
    </row>
    <row r="14" spans="1:6" x14ac:dyDescent="0.3">
      <c r="A14" s="15" t="s">
        <v>68</v>
      </c>
      <c r="B14" s="15" t="s">
        <v>69</v>
      </c>
      <c r="C14" s="16">
        <v>0</v>
      </c>
    </row>
    <row r="15" spans="1:6" x14ac:dyDescent="0.3">
      <c r="A15" s="15" t="s">
        <v>70</v>
      </c>
      <c r="B15" s="15" t="s">
        <v>71</v>
      </c>
      <c r="C15" s="16">
        <v>0</v>
      </c>
    </row>
    <row r="16" spans="1:6" x14ac:dyDescent="0.3">
      <c r="A16" s="15" t="s">
        <v>72</v>
      </c>
      <c r="B16" s="15" t="s">
        <v>73</v>
      </c>
      <c r="C16" s="16">
        <v>92902.33</v>
      </c>
    </row>
    <row r="17" spans="1:3" x14ac:dyDescent="0.3">
      <c r="A17" s="15" t="s">
        <v>74</v>
      </c>
      <c r="B17" s="15" t="s">
        <v>75</v>
      </c>
      <c r="C17" s="16">
        <v>2600</v>
      </c>
    </row>
    <row r="18" spans="1:3" x14ac:dyDescent="0.3">
      <c r="A18" s="15" t="s">
        <v>76</v>
      </c>
      <c r="B18" s="15" t="s">
        <v>77</v>
      </c>
      <c r="C18" s="16">
        <v>8773.2000000000007</v>
      </c>
    </row>
    <row r="19" spans="1:3" x14ac:dyDescent="0.3">
      <c r="A19" s="15" t="s">
        <v>78</v>
      </c>
      <c r="B19" s="15" t="s">
        <v>79</v>
      </c>
      <c r="C19" s="16">
        <v>0</v>
      </c>
    </row>
    <row r="20" spans="1:3" x14ac:dyDescent="0.3">
      <c r="A20" s="15" t="s">
        <v>80</v>
      </c>
      <c r="B20" s="15" t="s">
        <v>81</v>
      </c>
      <c r="C20" s="16">
        <v>0</v>
      </c>
    </row>
    <row r="21" spans="1:3" x14ac:dyDescent="0.3">
      <c r="A21" s="15" t="s">
        <v>82</v>
      </c>
      <c r="B21" s="15" t="s">
        <v>83</v>
      </c>
      <c r="C21" s="16">
        <v>0</v>
      </c>
    </row>
    <row r="22" spans="1:3" x14ac:dyDescent="0.3">
      <c r="A22" s="15" t="s">
        <v>84</v>
      </c>
      <c r="B22" s="15" t="s">
        <v>85</v>
      </c>
      <c r="C22" s="16">
        <v>1108</v>
      </c>
    </row>
    <row r="23" spans="1:3" x14ac:dyDescent="0.3">
      <c r="A23" s="15" t="s">
        <v>86</v>
      </c>
      <c r="B23" s="15" t="s">
        <v>87</v>
      </c>
      <c r="C23" s="16">
        <v>0</v>
      </c>
    </row>
    <row r="24" spans="1:3" x14ac:dyDescent="0.3">
      <c r="A24" s="15" t="s">
        <v>88</v>
      </c>
      <c r="B24" s="15" t="s">
        <v>89</v>
      </c>
      <c r="C24" s="16">
        <v>0</v>
      </c>
    </row>
    <row r="25" spans="1:3" x14ac:dyDescent="0.3">
      <c r="A25" s="15" t="s">
        <v>90</v>
      </c>
      <c r="B25" s="15" t="s">
        <v>91</v>
      </c>
      <c r="C25" s="16">
        <v>897.33</v>
      </c>
    </row>
    <row r="26" spans="1:3" x14ac:dyDescent="0.3">
      <c r="A26" s="15" t="s">
        <v>92</v>
      </c>
      <c r="B26" s="15" t="s">
        <v>93</v>
      </c>
      <c r="C26" s="16">
        <v>3211.06</v>
      </c>
    </row>
    <row r="27" spans="1:3" x14ac:dyDescent="0.3">
      <c r="A27" s="15" t="s">
        <v>94</v>
      </c>
      <c r="B27" s="15" t="s">
        <v>95</v>
      </c>
      <c r="C27" s="16">
        <v>0</v>
      </c>
    </row>
    <row r="28" spans="1:3" x14ac:dyDescent="0.3">
      <c r="A28" s="15" t="s">
        <v>96</v>
      </c>
      <c r="B28" s="15" t="s">
        <v>97</v>
      </c>
      <c r="C28" s="16">
        <v>4442.3100000000004</v>
      </c>
    </row>
    <row r="29" spans="1:3" x14ac:dyDescent="0.3">
      <c r="A29" s="15" t="s">
        <v>98</v>
      </c>
      <c r="B29" s="15" t="s">
        <v>99</v>
      </c>
      <c r="C29" s="16">
        <v>0</v>
      </c>
    </row>
    <row r="30" spans="1:3" x14ac:dyDescent="0.3">
      <c r="A30" s="15" t="s">
        <v>100</v>
      </c>
      <c r="B30" s="15" t="s">
        <v>101</v>
      </c>
      <c r="C30" s="16">
        <v>-28516.799999999999</v>
      </c>
    </row>
    <row r="31" spans="1:3" x14ac:dyDescent="0.3">
      <c r="A31" s="15" t="s">
        <v>102</v>
      </c>
      <c r="B31" s="15" t="s">
        <v>103</v>
      </c>
      <c r="C31" s="16">
        <v>6050.46</v>
      </c>
    </row>
    <row r="32" spans="1:3" x14ac:dyDescent="0.3">
      <c r="A32" s="15" t="s">
        <v>104</v>
      </c>
      <c r="B32" s="15" t="s">
        <v>105</v>
      </c>
      <c r="C32" s="16">
        <v>4918</v>
      </c>
    </row>
    <row r="33" spans="1:3" x14ac:dyDescent="0.3">
      <c r="A33" s="15" t="s">
        <v>106</v>
      </c>
      <c r="B33" s="15" t="s">
        <v>107</v>
      </c>
      <c r="C33" s="16">
        <v>6475.42</v>
      </c>
    </row>
    <row r="34" spans="1:3" x14ac:dyDescent="0.3">
      <c r="A34" s="15" t="s">
        <v>108</v>
      </c>
      <c r="B34" s="15" t="s">
        <v>109</v>
      </c>
      <c r="C34" s="16">
        <v>4474.28</v>
      </c>
    </row>
    <row r="35" spans="1:3" x14ac:dyDescent="0.3">
      <c r="A35" s="15" t="s">
        <v>110</v>
      </c>
      <c r="B35" s="15" t="s">
        <v>111</v>
      </c>
      <c r="C35" s="16">
        <v>15950</v>
      </c>
    </row>
    <row r="36" spans="1:3" x14ac:dyDescent="0.3">
      <c r="A36" s="15" t="s">
        <v>112</v>
      </c>
      <c r="B36" s="15" t="s">
        <v>113</v>
      </c>
      <c r="C36" s="16">
        <v>11121.68</v>
      </c>
    </row>
    <row r="37" spans="1:3" x14ac:dyDescent="0.3">
      <c r="A37" s="15" t="s">
        <v>114</v>
      </c>
      <c r="B37" s="15" t="s">
        <v>115</v>
      </c>
      <c r="C37" s="16">
        <v>0</v>
      </c>
    </row>
    <row r="38" spans="1:3" x14ac:dyDescent="0.3">
      <c r="A38" s="15" t="s">
        <v>116</v>
      </c>
      <c r="B38" s="15" t="s">
        <v>117</v>
      </c>
      <c r="C38" s="16">
        <v>644.67999999999995</v>
      </c>
    </row>
    <row r="39" spans="1:3" x14ac:dyDescent="0.3">
      <c r="A39" s="15" t="s">
        <v>118</v>
      </c>
      <c r="B39" s="15" t="s">
        <v>119</v>
      </c>
      <c r="C39" s="16">
        <v>0</v>
      </c>
    </row>
    <row r="40" spans="1:3" x14ac:dyDescent="0.3">
      <c r="A40" s="15" t="s">
        <v>120</v>
      </c>
      <c r="B40" s="15" t="s">
        <v>121</v>
      </c>
      <c r="C40" s="16">
        <v>0</v>
      </c>
    </row>
    <row r="41" spans="1:3" x14ac:dyDescent="0.3">
      <c r="A41" s="15" t="s">
        <v>122</v>
      </c>
      <c r="B41" s="15" t="s">
        <v>123</v>
      </c>
      <c r="C41" s="16">
        <v>0</v>
      </c>
    </row>
    <row r="42" spans="1:3" x14ac:dyDescent="0.3">
      <c r="A42" s="15" t="s">
        <v>124</v>
      </c>
      <c r="B42" s="15" t="s">
        <v>125</v>
      </c>
      <c r="C42" s="16">
        <v>9185.4699999999993</v>
      </c>
    </row>
    <row r="43" spans="1:3" x14ac:dyDescent="0.3">
      <c r="A43" s="15" t="s">
        <v>126</v>
      </c>
      <c r="B43" s="15" t="s">
        <v>127</v>
      </c>
      <c r="C43" s="16">
        <v>0</v>
      </c>
    </row>
    <row r="44" spans="1:3" x14ac:dyDescent="0.3">
      <c r="A44" s="15" t="s">
        <v>128</v>
      </c>
      <c r="B44" s="15" t="s">
        <v>129</v>
      </c>
      <c r="C44" s="16">
        <v>0</v>
      </c>
    </row>
    <row r="45" spans="1:3" x14ac:dyDescent="0.3">
      <c r="A45" s="15" t="s">
        <v>130</v>
      </c>
      <c r="B45" s="15" t="s">
        <v>131</v>
      </c>
      <c r="C45" s="16">
        <v>0</v>
      </c>
    </row>
    <row r="46" spans="1:3" x14ac:dyDescent="0.3">
      <c r="A46" s="15" t="s">
        <v>132</v>
      </c>
      <c r="B46" s="15" t="s">
        <v>133</v>
      </c>
      <c r="C46" s="16">
        <v>49800</v>
      </c>
    </row>
    <row r="47" spans="1:3" x14ac:dyDescent="0.3">
      <c r="A47" s="15" t="s">
        <v>134</v>
      </c>
      <c r="B47" s="15" t="s">
        <v>135</v>
      </c>
      <c r="C47" s="16">
        <v>0</v>
      </c>
    </row>
    <row r="48" spans="1:3" x14ac:dyDescent="0.3">
      <c r="A48" s="15" t="s">
        <v>136</v>
      </c>
      <c r="B48" s="15" t="s">
        <v>137</v>
      </c>
      <c r="C48" s="16">
        <v>0</v>
      </c>
    </row>
    <row r="49" spans="1:6" x14ac:dyDescent="0.3">
      <c r="A49" s="15" t="s">
        <v>138</v>
      </c>
      <c r="B49" s="15" t="s">
        <v>139</v>
      </c>
      <c r="C49" s="16">
        <v>0</v>
      </c>
    </row>
    <row r="50" spans="1:6" x14ac:dyDescent="0.3">
      <c r="A50" s="15" t="s">
        <v>140</v>
      </c>
      <c r="B50" s="15" t="s">
        <v>141</v>
      </c>
      <c r="C50" s="16">
        <v>0</v>
      </c>
    </row>
    <row r="51" spans="1:6" x14ac:dyDescent="0.3">
      <c r="A51" s="15" t="s">
        <v>142</v>
      </c>
      <c r="B51" s="15" t="s">
        <v>143</v>
      </c>
      <c r="C51" s="16">
        <v>0</v>
      </c>
    </row>
    <row r="52" spans="1:6" x14ac:dyDescent="0.3">
      <c r="A52" s="15" t="s">
        <v>144</v>
      </c>
      <c r="B52" s="15" t="s">
        <v>145</v>
      </c>
      <c r="C52" s="16">
        <v>0</v>
      </c>
    </row>
    <row r="53" spans="1:6" x14ac:dyDescent="0.3">
      <c r="A53" s="19" t="s">
        <v>146</v>
      </c>
      <c r="B53" s="19" t="s">
        <v>147</v>
      </c>
      <c r="C53" s="20">
        <v>2300</v>
      </c>
      <c r="D53" s="18"/>
      <c r="E53" s="18"/>
    </row>
    <row r="54" spans="1:6" x14ac:dyDescent="0.3">
      <c r="A54" s="19" t="s">
        <v>148</v>
      </c>
      <c r="B54" s="19" t="s">
        <v>149</v>
      </c>
      <c r="C54" s="20">
        <v>0</v>
      </c>
    </row>
    <row r="55" spans="1:6" x14ac:dyDescent="0.3">
      <c r="A55" s="19" t="s">
        <v>150</v>
      </c>
      <c r="B55" s="19" t="s">
        <v>151</v>
      </c>
      <c r="C55" s="20">
        <v>0</v>
      </c>
    </row>
    <row r="56" spans="1:6" x14ac:dyDescent="0.3">
      <c r="A56" s="19" t="s">
        <v>152</v>
      </c>
      <c r="B56" s="19" t="s">
        <v>153</v>
      </c>
      <c r="C56" s="20">
        <v>0</v>
      </c>
    </row>
    <row r="57" spans="1:6" x14ac:dyDescent="0.3">
      <c r="A57" s="19" t="s">
        <v>154</v>
      </c>
      <c r="B57" s="19" t="s">
        <v>155</v>
      </c>
      <c r="C57" s="20">
        <v>0</v>
      </c>
    </row>
    <row r="58" spans="1:6" x14ac:dyDescent="0.3">
      <c r="A58" s="19" t="s">
        <v>156</v>
      </c>
      <c r="B58" s="19" t="s">
        <v>157</v>
      </c>
      <c r="C58" s="20">
        <v>0</v>
      </c>
      <c r="D58" s="21">
        <f>SUM(C53:C58)</f>
        <v>2300</v>
      </c>
      <c r="E58" s="21">
        <f>D58*1.05</f>
        <v>2415</v>
      </c>
      <c r="F58" s="27">
        <f>E58*0.06</f>
        <v>144.9</v>
      </c>
    </row>
    <row r="59" spans="1:6" x14ac:dyDescent="0.3">
      <c r="A59" s="15" t="s">
        <v>158</v>
      </c>
      <c r="B59" s="15" t="s">
        <v>159</v>
      </c>
      <c r="C59" s="16">
        <v>1327.62</v>
      </c>
    </row>
    <row r="60" spans="1:6" x14ac:dyDescent="0.3">
      <c r="A60" s="15" t="s">
        <v>160</v>
      </c>
      <c r="B60" s="15" t="s">
        <v>161</v>
      </c>
      <c r="C60" s="16">
        <v>0</v>
      </c>
    </row>
    <row r="61" spans="1:6" x14ac:dyDescent="0.3">
      <c r="A61" s="15" t="s">
        <v>162</v>
      </c>
      <c r="B61" s="15" t="s">
        <v>163</v>
      </c>
      <c r="C61" s="16">
        <v>0</v>
      </c>
    </row>
    <row r="62" spans="1:6" x14ac:dyDescent="0.3">
      <c r="A62" s="15" t="s">
        <v>164</v>
      </c>
      <c r="B62" s="15" t="s">
        <v>165</v>
      </c>
      <c r="C62" s="16">
        <v>73.64</v>
      </c>
    </row>
    <row r="63" spans="1:6" x14ac:dyDescent="0.3">
      <c r="A63" s="15" t="s">
        <v>166</v>
      </c>
      <c r="B63" s="15" t="s">
        <v>167</v>
      </c>
      <c r="C63" s="16">
        <v>35784.78</v>
      </c>
    </row>
    <row r="64" spans="1:6" x14ac:dyDescent="0.3">
      <c r="A64" s="15" t="s">
        <v>168</v>
      </c>
      <c r="B64" s="15" t="s">
        <v>169</v>
      </c>
      <c r="C64" s="16">
        <v>0</v>
      </c>
      <c r="D64" s="17">
        <f>SUM(C9:C52)+SUM(C59:C64)</f>
        <v>488666.56</v>
      </c>
      <c r="E64" s="17">
        <f>D64*1.05</f>
        <v>513099.88800000004</v>
      </c>
      <c r="F64" s="18"/>
    </row>
    <row r="65" spans="1:3" x14ac:dyDescent="0.3">
      <c r="A65" s="22" t="s">
        <v>170</v>
      </c>
      <c r="B65" s="22" t="s">
        <v>171</v>
      </c>
      <c r="C65" s="23">
        <v>0</v>
      </c>
    </row>
    <row r="66" spans="1:3" x14ac:dyDescent="0.3">
      <c r="A66" s="22" t="s">
        <v>172</v>
      </c>
      <c r="B66" s="22" t="s">
        <v>173</v>
      </c>
      <c r="C66" s="23">
        <v>119215.82</v>
      </c>
    </row>
    <row r="67" spans="1:3" x14ac:dyDescent="0.3">
      <c r="A67" s="22" t="s">
        <v>174</v>
      </c>
      <c r="B67" s="22" t="s">
        <v>175</v>
      </c>
      <c r="C67" s="23">
        <v>0</v>
      </c>
    </row>
    <row r="68" spans="1:3" x14ac:dyDescent="0.3">
      <c r="A68" s="22" t="s">
        <v>176</v>
      </c>
      <c r="B68" s="22" t="s">
        <v>177</v>
      </c>
      <c r="C68" s="23">
        <v>3386.85</v>
      </c>
    </row>
    <row r="69" spans="1:3" x14ac:dyDescent="0.3">
      <c r="A69" s="22" t="s">
        <v>178</v>
      </c>
      <c r="B69" s="22" t="s">
        <v>179</v>
      </c>
      <c r="C69" s="23">
        <v>0</v>
      </c>
    </row>
    <row r="70" spans="1:3" x14ac:dyDescent="0.3">
      <c r="A70" s="22" t="s">
        <v>180</v>
      </c>
      <c r="B70" s="22" t="s">
        <v>181</v>
      </c>
      <c r="C70" s="23">
        <v>0</v>
      </c>
    </row>
    <row r="71" spans="1:3" x14ac:dyDescent="0.3">
      <c r="A71" s="22" t="s">
        <v>182</v>
      </c>
      <c r="B71" s="22" t="s">
        <v>183</v>
      </c>
      <c r="C71" s="23">
        <v>0</v>
      </c>
    </row>
    <row r="72" spans="1:3" x14ac:dyDescent="0.3">
      <c r="A72" s="22" t="s">
        <v>184</v>
      </c>
      <c r="B72" s="22" t="s">
        <v>185</v>
      </c>
      <c r="C72" s="23">
        <v>43324.65</v>
      </c>
    </row>
    <row r="73" spans="1:3" x14ac:dyDescent="0.3">
      <c r="A73" s="22" t="s">
        <v>186</v>
      </c>
      <c r="B73" s="22" t="s">
        <v>187</v>
      </c>
      <c r="C73" s="23">
        <v>1400</v>
      </c>
    </row>
    <row r="74" spans="1:3" x14ac:dyDescent="0.3">
      <c r="A74" s="22" t="s">
        <v>188</v>
      </c>
      <c r="B74" s="22" t="s">
        <v>189</v>
      </c>
      <c r="C74" s="23">
        <v>3381.25</v>
      </c>
    </row>
    <row r="75" spans="1:3" x14ac:dyDescent="0.3">
      <c r="A75" s="22" t="s">
        <v>190</v>
      </c>
      <c r="B75" s="22" t="s">
        <v>191</v>
      </c>
      <c r="C75" s="23">
        <v>0</v>
      </c>
    </row>
    <row r="76" spans="1:3" x14ac:dyDescent="0.3">
      <c r="A76" s="22" t="s">
        <v>192</v>
      </c>
      <c r="B76" s="22" t="s">
        <v>193</v>
      </c>
      <c r="C76" s="23">
        <v>0</v>
      </c>
    </row>
    <row r="77" spans="1:3" x14ac:dyDescent="0.3">
      <c r="A77" s="22" t="s">
        <v>194</v>
      </c>
      <c r="B77" s="22" t="s">
        <v>195</v>
      </c>
      <c r="C77" s="23">
        <v>0</v>
      </c>
    </row>
    <row r="78" spans="1:3" x14ac:dyDescent="0.3">
      <c r="A78" s="22" t="s">
        <v>196</v>
      </c>
      <c r="B78" s="22" t="s">
        <v>197</v>
      </c>
      <c r="C78" s="23">
        <v>169.99</v>
      </c>
    </row>
    <row r="79" spans="1:3" x14ac:dyDescent="0.3">
      <c r="A79" s="22" t="s">
        <v>198</v>
      </c>
      <c r="B79" s="22" t="s">
        <v>199</v>
      </c>
      <c r="C79" s="23">
        <v>0</v>
      </c>
    </row>
    <row r="80" spans="1:3" x14ac:dyDescent="0.3">
      <c r="A80" s="22" t="s">
        <v>200</v>
      </c>
      <c r="B80" s="22" t="s">
        <v>201</v>
      </c>
      <c r="C80" s="23">
        <v>0</v>
      </c>
    </row>
    <row r="81" spans="1:3" x14ac:dyDescent="0.3">
      <c r="A81" s="22" t="s">
        <v>202</v>
      </c>
      <c r="B81" s="22" t="s">
        <v>203</v>
      </c>
      <c r="C81" s="23">
        <v>0</v>
      </c>
    </row>
    <row r="82" spans="1:3" x14ac:dyDescent="0.3">
      <c r="A82" s="22" t="s">
        <v>204</v>
      </c>
      <c r="B82" s="22" t="s">
        <v>205</v>
      </c>
      <c r="C82" s="23">
        <v>1736.61</v>
      </c>
    </row>
    <row r="83" spans="1:3" x14ac:dyDescent="0.3">
      <c r="A83" s="22" t="s">
        <v>206</v>
      </c>
      <c r="B83" s="22" t="s">
        <v>207</v>
      </c>
      <c r="C83" s="23">
        <v>0</v>
      </c>
    </row>
    <row r="84" spans="1:3" x14ac:dyDescent="0.3">
      <c r="A84" s="22" t="s">
        <v>208</v>
      </c>
      <c r="B84" s="22" t="s">
        <v>209</v>
      </c>
      <c r="C84" s="23">
        <v>9222.5499999999993</v>
      </c>
    </row>
    <row r="85" spans="1:3" x14ac:dyDescent="0.3">
      <c r="A85" s="22" t="s">
        <v>210</v>
      </c>
      <c r="B85" s="22" t="s">
        <v>211</v>
      </c>
      <c r="C85" s="23">
        <v>31913.4</v>
      </c>
    </row>
    <row r="86" spans="1:3" x14ac:dyDescent="0.3">
      <c r="A86" s="22" t="s">
        <v>212</v>
      </c>
      <c r="B86" s="22" t="s">
        <v>213</v>
      </c>
      <c r="C86" s="23">
        <v>-43500.05</v>
      </c>
    </row>
    <row r="87" spans="1:3" x14ac:dyDescent="0.3">
      <c r="A87" s="22" t="s">
        <v>214</v>
      </c>
      <c r="B87" s="22" t="s">
        <v>215</v>
      </c>
      <c r="C87" s="23">
        <v>10037.26</v>
      </c>
    </row>
    <row r="88" spans="1:3" x14ac:dyDescent="0.3">
      <c r="A88" s="22" t="s">
        <v>216</v>
      </c>
      <c r="B88" s="22" t="s">
        <v>217</v>
      </c>
      <c r="C88" s="23">
        <v>7078</v>
      </c>
    </row>
    <row r="89" spans="1:3" x14ac:dyDescent="0.3">
      <c r="A89" s="22" t="s">
        <v>218</v>
      </c>
      <c r="B89" s="22" t="s">
        <v>219</v>
      </c>
      <c r="C89" s="23">
        <v>21288.84</v>
      </c>
    </row>
    <row r="90" spans="1:3" x14ac:dyDescent="0.3">
      <c r="A90" s="22" t="s">
        <v>220</v>
      </c>
      <c r="B90" s="22" t="s">
        <v>221</v>
      </c>
      <c r="C90" s="23">
        <v>8192.3700000000008</v>
      </c>
    </row>
    <row r="91" spans="1:3" x14ac:dyDescent="0.3">
      <c r="A91" s="22" t="s">
        <v>222</v>
      </c>
      <c r="B91" s="22" t="s">
        <v>223</v>
      </c>
      <c r="C91" s="23">
        <v>0</v>
      </c>
    </row>
    <row r="92" spans="1:3" x14ac:dyDescent="0.3">
      <c r="A92" s="22" t="s">
        <v>224</v>
      </c>
      <c r="B92" s="22" t="s">
        <v>225</v>
      </c>
      <c r="C92" s="23">
        <v>0</v>
      </c>
    </row>
    <row r="93" spans="1:3" x14ac:dyDescent="0.3">
      <c r="A93" s="22" t="s">
        <v>226</v>
      </c>
      <c r="B93" s="22" t="s">
        <v>227</v>
      </c>
      <c r="C93" s="23">
        <v>0</v>
      </c>
    </row>
    <row r="94" spans="1:3" x14ac:dyDescent="0.3">
      <c r="A94" s="22" t="s">
        <v>228</v>
      </c>
      <c r="B94" s="22" t="s">
        <v>229</v>
      </c>
      <c r="C94" s="23">
        <v>279.07</v>
      </c>
    </row>
    <row r="95" spans="1:3" x14ac:dyDescent="0.3">
      <c r="A95" s="22" t="s">
        <v>230</v>
      </c>
      <c r="B95" s="22" t="s">
        <v>231</v>
      </c>
      <c r="C95" s="23">
        <v>0</v>
      </c>
    </row>
    <row r="96" spans="1:3" x14ac:dyDescent="0.3">
      <c r="A96" s="22" t="s">
        <v>232</v>
      </c>
      <c r="B96" s="22" t="s">
        <v>233</v>
      </c>
      <c r="C96" s="23">
        <v>0</v>
      </c>
    </row>
    <row r="97" spans="1:3" x14ac:dyDescent="0.3">
      <c r="A97" s="22" t="s">
        <v>234</v>
      </c>
      <c r="B97" s="22" t="s">
        <v>235</v>
      </c>
      <c r="C97" s="23">
        <v>0</v>
      </c>
    </row>
    <row r="98" spans="1:3" x14ac:dyDescent="0.3">
      <c r="A98" s="22" t="s">
        <v>236</v>
      </c>
      <c r="B98" s="22" t="s">
        <v>237</v>
      </c>
      <c r="C98" s="23">
        <v>38127.46</v>
      </c>
    </row>
    <row r="99" spans="1:3" x14ac:dyDescent="0.3">
      <c r="A99" s="22" t="s">
        <v>238</v>
      </c>
      <c r="B99" s="22" t="s">
        <v>239</v>
      </c>
      <c r="C99" s="23">
        <v>0</v>
      </c>
    </row>
    <row r="100" spans="1:3" x14ac:dyDescent="0.3">
      <c r="A100" s="22" t="s">
        <v>240</v>
      </c>
      <c r="B100" s="22" t="s">
        <v>241</v>
      </c>
      <c r="C100" s="23">
        <v>0</v>
      </c>
    </row>
    <row r="101" spans="1:3" x14ac:dyDescent="0.3">
      <c r="A101" s="22" t="s">
        <v>242</v>
      </c>
      <c r="B101" s="22" t="s">
        <v>243</v>
      </c>
      <c r="C101" s="23">
        <v>0</v>
      </c>
    </row>
    <row r="102" spans="1:3" x14ac:dyDescent="0.3">
      <c r="A102" s="22" t="s">
        <v>244</v>
      </c>
      <c r="B102" s="22" t="s">
        <v>245</v>
      </c>
      <c r="C102" s="23">
        <v>0</v>
      </c>
    </row>
    <row r="103" spans="1:3" x14ac:dyDescent="0.3">
      <c r="A103" s="22" t="s">
        <v>246</v>
      </c>
      <c r="B103" s="22" t="s">
        <v>247</v>
      </c>
      <c r="C103" s="23">
        <v>0</v>
      </c>
    </row>
    <row r="104" spans="1:3" x14ac:dyDescent="0.3">
      <c r="A104" s="22" t="s">
        <v>248</v>
      </c>
      <c r="B104" s="22" t="s">
        <v>249</v>
      </c>
      <c r="C104" s="23">
        <v>0</v>
      </c>
    </row>
    <row r="105" spans="1:3" x14ac:dyDescent="0.3">
      <c r="A105" s="22" t="s">
        <v>250</v>
      </c>
      <c r="B105" s="22" t="s">
        <v>251</v>
      </c>
      <c r="C105" s="23">
        <v>0</v>
      </c>
    </row>
    <row r="106" spans="1:3" x14ac:dyDescent="0.3">
      <c r="A106" s="22" t="s">
        <v>252</v>
      </c>
      <c r="B106" s="22" t="s">
        <v>253</v>
      </c>
      <c r="C106" s="23">
        <v>0</v>
      </c>
    </row>
    <row r="107" spans="1:3" x14ac:dyDescent="0.3">
      <c r="A107" s="22" t="s">
        <v>254</v>
      </c>
      <c r="B107" s="22" t="s">
        <v>255</v>
      </c>
      <c r="C107" s="23">
        <v>0</v>
      </c>
    </row>
    <row r="108" spans="1:3" x14ac:dyDescent="0.3">
      <c r="A108" s="22" t="s">
        <v>256</v>
      </c>
      <c r="B108" s="22" t="s">
        <v>257</v>
      </c>
      <c r="C108" s="23">
        <v>0</v>
      </c>
    </row>
    <row r="109" spans="1:3" x14ac:dyDescent="0.3">
      <c r="A109" s="22" t="s">
        <v>258</v>
      </c>
      <c r="B109" s="22" t="s">
        <v>259</v>
      </c>
      <c r="C109" s="23">
        <v>0</v>
      </c>
    </row>
    <row r="110" spans="1:3" x14ac:dyDescent="0.3">
      <c r="A110" s="22" t="s">
        <v>260</v>
      </c>
      <c r="B110" s="22" t="s">
        <v>261</v>
      </c>
      <c r="C110" s="23">
        <v>0</v>
      </c>
    </row>
    <row r="111" spans="1:3" x14ac:dyDescent="0.3">
      <c r="A111" s="22" t="s">
        <v>262</v>
      </c>
      <c r="B111" s="22" t="s">
        <v>263</v>
      </c>
      <c r="C111" s="23">
        <v>0</v>
      </c>
    </row>
    <row r="112" spans="1:3" x14ac:dyDescent="0.3">
      <c r="A112" s="22" t="s">
        <v>264</v>
      </c>
      <c r="B112" s="22" t="s">
        <v>265</v>
      </c>
      <c r="C112" s="23">
        <v>0</v>
      </c>
    </row>
    <row r="113" spans="1:7" x14ac:dyDescent="0.3">
      <c r="A113" s="22" t="s">
        <v>266</v>
      </c>
      <c r="B113" s="22" t="s">
        <v>267</v>
      </c>
      <c r="C113" s="23">
        <v>0</v>
      </c>
    </row>
    <row r="114" spans="1:7" x14ac:dyDescent="0.3">
      <c r="A114" s="22" t="s">
        <v>268</v>
      </c>
      <c r="B114" s="22" t="s">
        <v>269</v>
      </c>
      <c r="C114" s="23">
        <v>0</v>
      </c>
    </row>
    <row r="115" spans="1:7" x14ac:dyDescent="0.3">
      <c r="A115" s="22" t="s">
        <v>270</v>
      </c>
      <c r="B115" s="22" t="s">
        <v>271</v>
      </c>
      <c r="C115" s="23">
        <v>6313.75</v>
      </c>
    </row>
    <row r="116" spans="1:7" x14ac:dyDescent="0.3">
      <c r="A116" s="22" t="s">
        <v>272</v>
      </c>
      <c r="B116" s="22" t="s">
        <v>273</v>
      </c>
      <c r="C116" s="23">
        <v>0</v>
      </c>
    </row>
    <row r="117" spans="1:7" x14ac:dyDescent="0.3">
      <c r="A117" s="22" t="s">
        <v>274</v>
      </c>
      <c r="B117" s="22" t="s">
        <v>275</v>
      </c>
      <c r="C117" s="23">
        <v>0</v>
      </c>
    </row>
    <row r="118" spans="1:7" x14ac:dyDescent="0.3">
      <c r="A118" s="22" t="s">
        <v>276</v>
      </c>
      <c r="B118" s="22" t="s">
        <v>277</v>
      </c>
      <c r="C118" s="23">
        <v>3149.04</v>
      </c>
    </row>
    <row r="119" spans="1:7" x14ac:dyDescent="0.3">
      <c r="A119" s="22" t="s">
        <v>278</v>
      </c>
      <c r="B119" s="22" t="s">
        <v>279</v>
      </c>
      <c r="C119" s="23">
        <v>14245.14</v>
      </c>
    </row>
    <row r="120" spans="1:7" x14ac:dyDescent="0.3">
      <c r="A120" s="22" t="s">
        <v>280</v>
      </c>
      <c r="B120" s="22" t="s">
        <v>281</v>
      </c>
      <c r="C120" s="23">
        <v>0</v>
      </c>
      <c r="D120" s="24">
        <f>SUM(C65:C120)</f>
        <v>278961.99999999994</v>
      </c>
      <c r="E120" s="18"/>
    </row>
    <row r="121" spans="1:7" x14ac:dyDescent="0.3">
      <c r="B121" s="25"/>
      <c r="C121" s="22" t="s">
        <v>282</v>
      </c>
      <c r="D121" s="26">
        <v>1.5748031496062992E-3</v>
      </c>
      <c r="E121" s="24">
        <f>$D$120*1.05*D121</f>
        <v>461.27574803149599</v>
      </c>
      <c r="F121" s="27">
        <f>E121*0.13</f>
        <v>59.965847244094483</v>
      </c>
    </row>
    <row r="122" spans="1:7" x14ac:dyDescent="0.3">
      <c r="C122" s="22" t="s">
        <v>283</v>
      </c>
      <c r="D122" s="26"/>
      <c r="E122" s="24">
        <f t="shared" ref="E122:E123" si="0">$D$120*1.05*D122</f>
        <v>0</v>
      </c>
      <c r="F122" s="27">
        <f>E122*0.09</f>
        <v>0</v>
      </c>
      <c r="G122" s="1" t="s">
        <v>327</v>
      </c>
    </row>
    <row r="123" spans="1:7" x14ac:dyDescent="0.3">
      <c r="C123" s="22" t="s">
        <v>284</v>
      </c>
      <c r="D123" s="26">
        <v>0.99527559055118109</v>
      </c>
      <c r="E123" s="24">
        <f t="shared" si="0"/>
        <v>291526.27275590546</v>
      </c>
      <c r="F123" s="27">
        <f>E123*0.06</f>
        <v>17491.576365354325</v>
      </c>
    </row>
  </sheetData>
  <autoFilter ref="A1:E120" xr:uid="{99A2F84C-88C0-4C3C-B086-4BC3E8258C23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4DC9-E4FD-4CDB-A915-03A7255033D8}">
  <dimension ref="A1:Z12"/>
  <sheetViews>
    <sheetView workbookViewId="0">
      <selection activeCell="F18" sqref="F18"/>
    </sheetView>
  </sheetViews>
  <sheetFormatPr defaultRowHeight="14.4" x14ac:dyDescent="0.3"/>
  <cols>
    <col min="1" max="1" width="9.5546875" style="29" bestFit="1" customWidth="1"/>
    <col min="2" max="2" width="14" style="29" bestFit="1" customWidth="1"/>
    <col min="4" max="4" width="12.88671875" bestFit="1" customWidth="1"/>
    <col min="5" max="5" width="20" bestFit="1" customWidth="1"/>
    <col min="6" max="6" width="45.77734375" customWidth="1"/>
    <col min="7" max="7" width="20" customWidth="1"/>
    <col min="8" max="10" width="8.88671875" style="30"/>
    <col min="11" max="11" width="11.109375" style="30" bestFit="1" customWidth="1"/>
    <col min="12" max="12" width="11.21875" style="30" customWidth="1"/>
    <col min="13" max="13" width="11.6640625" style="30" bestFit="1" customWidth="1"/>
    <col min="14" max="14" width="15.6640625" bestFit="1" customWidth="1"/>
    <col min="18" max="18" width="18.77734375" bestFit="1" customWidth="1"/>
  </cols>
  <sheetData>
    <row r="1" spans="1:26" x14ac:dyDescent="0.3">
      <c r="A1" s="29" t="s">
        <v>289</v>
      </c>
      <c r="B1" s="29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s="30" t="s">
        <v>296</v>
      </c>
      <c r="I1" s="30" t="s">
        <v>297</v>
      </c>
      <c r="J1" s="30" t="s">
        <v>298</v>
      </c>
      <c r="K1" s="30" t="s">
        <v>287</v>
      </c>
      <c r="L1" s="30" t="s">
        <v>288</v>
      </c>
      <c r="M1" s="30" t="s">
        <v>299</v>
      </c>
      <c r="N1" t="s">
        <v>300</v>
      </c>
      <c r="O1" t="s">
        <v>301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</v>
      </c>
      <c r="X1" t="s">
        <v>309</v>
      </c>
      <c r="Y1" t="s">
        <v>310</v>
      </c>
      <c r="Z1" t="s">
        <v>311</v>
      </c>
    </row>
    <row r="2" spans="1:26" x14ac:dyDescent="0.3">
      <c r="A2" s="29">
        <v>43890</v>
      </c>
      <c r="B2" s="29">
        <v>43890</v>
      </c>
      <c r="C2" t="s">
        <v>312</v>
      </c>
      <c r="D2" t="s">
        <v>313</v>
      </c>
      <c r="E2" t="s">
        <v>35</v>
      </c>
      <c r="F2" t="s">
        <v>314</v>
      </c>
      <c r="G2" t="s">
        <v>315</v>
      </c>
      <c r="H2" s="30" t="s">
        <v>42</v>
      </c>
      <c r="I2" s="30" t="s">
        <v>42</v>
      </c>
      <c r="J2" s="30" t="s">
        <v>42</v>
      </c>
      <c r="K2" s="30">
        <v>0</v>
      </c>
      <c r="L2" s="34">
        <v>144.9</v>
      </c>
      <c r="M2" s="30">
        <v>-144.9</v>
      </c>
      <c r="N2" t="s">
        <v>316</v>
      </c>
      <c r="O2" t="s">
        <v>42</v>
      </c>
      <c r="P2" t="s">
        <v>42</v>
      </c>
      <c r="Q2" t="s">
        <v>42</v>
      </c>
      <c r="R2" t="s">
        <v>317</v>
      </c>
      <c r="S2" t="s">
        <v>42</v>
      </c>
      <c r="T2">
        <v>1300595</v>
      </c>
      <c r="U2" t="s">
        <v>42</v>
      </c>
      <c r="V2">
        <v>0</v>
      </c>
      <c r="W2" t="s">
        <v>42</v>
      </c>
      <c r="X2" t="s">
        <v>42</v>
      </c>
      <c r="Y2" t="s">
        <v>43</v>
      </c>
      <c r="Z2" t="s">
        <v>42</v>
      </c>
    </row>
    <row r="3" spans="1:26" x14ac:dyDescent="0.3">
      <c r="A3" s="29">
        <v>43890</v>
      </c>
      <c r="B3" s="29">
        <v>43890</v>
      </c>
      <c r="C3" t="s">
        <v>312</v>
      </c>
      <c r="D3" t="s">
        <v>313</v>
      </c>
      <c r="E3" t="s">
        <v>54</v>
      </c>
      <c r="F3" t="s">
        <v>318</v>
      </c>
      <c r="G3" t="s">
        <v>315</v>
      </c>
      <c r="H3" s="30" t="s">
        <v>42</v>
      </c>
      <c r="I3" s="30" t="s">
        <v>42</v>
      </c>
      <c r="J3" s="30" t="s">
        <v>42</v>
      </c>
      <c r="K3" s="30">
        <v>0</v>
      </c>
      <c r="L3" s="33">
        <v>2415</v>
      </c>
      <c r="M3" s="30">
        <v>-2415</v>
      </c>
      <c r="N3" t="s">
        <v>316</v>
      </c>
      <c r="O3" t="s">
        <v>42</v>
      </c>
      <c r="P3" t="s">
        <v>42</v>
      </c>
      <c r="Q3" t="s">
        <v>42</v>
      </c>
      <c r="R3" t="s">
        <v>317</v>
      </c>
      <c r="S3" t="s">
        <v>42</v>
      </c>
      <c r="T3">
        <v>1300594</v>
      </c>
      <c r="U3" t="s">
        <v>42</v>
      </c>
      <c r="V3">
        <v>0</v>
      </c>
      <c r="W3" t="s">
        <v>42</v>
      </c>
      <c r="X3" t="s">
        <v>42</v>
      </c>
      <c r="Y3" t="s">
        <v>44</v>
      </c>
      <c r="Z3" t="s">
        <v>42</v>
      </c>
    </row>
    <row r="4" spans="1:26" x14ac:dyDescent="0.3">
      <c r="A4" s="29">
        <v>43890</v>
      </c>
      <c r="B4" s="29">
        <v>43890</v>
      </c>
      <c r="C4" t="s">
        <v>312</v>
      </c>
      <c r="D4" t="s">
        <v>313</v>
      </c>
      <c r="E4" t="s">
        <v>45</v>
      </c>
      <c r="F4" t="s">
        <v>319</v>
      </c>
      <c r="G4" t="s">
        <v>315</v>
      </c>
      <c r="H4" s="30" t="s">
        <v>42</v>
      </c>
      <c r="I4" s="30" t="s">
        <v>42</v>
      </c>
      <c r="J4" s="30" t="s">
        <v>42</v>
      </c>
      <c r="K4" s="30">
        <v>2559.9</v>
      </c>
      <c r="L4" s="30">
        <v>0</v>
      </c>
      <c r="M4" s="30">
        <v>2559.9</v>
      </c>
      <c r="N4" t="s">
        <v>316</v>
      </c>
      <c r="O4" t="s">
        <v>42</v>
      </c>
      <c r="P4" t="s">
        <v>42</v>
      </c>
      <c r="Q4" t="s">
        <v>42</v>
      </c>
      <c r="R4" t="s">
        <v>317</v>
      </c>
      <c r="S4" t="s">
        <v>42</v>
      </c>
      <c r="T4">
        <v>1300593</v>
      </c>
      <c r="U4" t="s">
        <v>42</v>
      </c>
      <c r="V4">
        <v>0</v>
      </c>
      <c r="W4" t="s">
        <v>42</v>
      </c>
      <c r="X4" t="s">
        <v>42</v>
      </c>
      <c r="Y4" t="s">
        <v>44</v>
      </c>
      <c r="Z4" t="s">
        <v>42</v>
      </c>
    </row>
    <row r="5" spans="1:26" x14ac:dyDescent="0.3">
      <c r="A5" s="29">
        <v>43890</v>
      </c>
      <c r="B5" s="29">
        <v>43890</v>
      </c>
      <c r="C5" t="s">
        <v>312</v>
      </c>
      <c r="D5" t="s">
        <v>313</v>
      </c>
      <c r="E5" t="s">
        <v>45</v>
      </c>
      <c r="F5" t="s">
        <v>319</v>
      </c>
      <c r="G5" t="s">
        <v>320</v>
      </c>
      <c r="H5" s="30" t="s">
        <v>42</v>
      </c>
      <c r="I5" s="30" t="s">
        <v>42</v>
      </c>
      <c r="J5" s="30" t="s">
        <v>42</v>
      </c>
      <c r="K5" s="30">
        <v>309017.82</v>
      </c>
      <c r="L5" s="30">
        <v>0</v>
      </c>
      <c r="M5" s="30">
        <v>309017.82</v>
      </c>
      <c r="N5" t="s">
        <v>316</v>
      </c>
      <c r="O5" t="s">
        <v>42</v>
      </c>
      <c r="P5" t="s">
        <v>42</v>
      </c>
      <c r="Q5" t="s">
        <v>42</v>
      </c>
      <c r="R5" t="s">
        <v>317</v>
      </c>
      <c r="S5" t="s">
        <v>42</v>
      </c>
      <c r="T5">
        <v>1300592</v>
      </c>
      <c r="U5" t="s">
        <v>42</v>
      </c>
      <c r="V5">
        <v>0</v>
      </c>
      <c r="W5" t="s">
        <v>42</v>
      </c>
      <c r="X5" t="s">
        <v>42</v>
      </c>
      <c r="Y5" t="s">
        <v>44</v>
      </c>
      <c r="Z5" t="s">
        <v>42</v>
      </c>
    </row>
    <row r="6" spans="1:26" x14ac:dyDescent="0.3">
      <c r="A6" s="29">
        <v>43890</v>
      </c>
      <c r="B6" s="29">
        <v>43890</v>
      </c>
      <c r="C6" t="s">
        <v>312</v>
      </c>
      <c r="D6" t="s">
        <v>313</v>
      </c>
      <c r="E6" t="s">
        <v>35</v>
      </c>
      <c r="F6" t="s">
        <v>314</v>
      </c>
      <c r="G6" t="s">
        <v>320</v>
      </c>
      <c r="H6" s="30" t="s">
        <v>42</v>
      </c>
      <c r="I6" s="30" t="s">
        <v>42</v>
      </c>
      <c r="J6" s="30" t="s">
        <v>42</v>
      </c>
      <c r="K6" s="30">
        <v>0</v>
      </c>
      <c r="L6" s="34">
        <v>17491.55</v>
      </c>
      <c r="M6" s="30">
        <v>-17491.55</v>
      </c>
      <c r="N6" t="s">
        <v>316</v>
      </c>
      <c r="O6" t="s">
        <v>42</v>
      </c>
      <c r="P6" t="s">
        <v>42</v>
      </c>
      <c r="Q6" t="s">
        <v>42</v>
      </c>
      <c r="R6" t="s">
        <v>321</v>
      </c>
      <c r="S6" t="s">
        <v>42</v>
      </c>
      <c r="T6">
        <v>1300591</v>
      </c>
      <c r="U6" t="s">
        <v>42</v>
      </c>
      <c r="V6">
        <v>0</v>
      </c>
      <c r="W6" t="s">
        <v>42</v>
      </c>
      <c r="X6" t="s">
        <v>42</v>
      </c>
      <c r="Y6" t="s">
        <v>43</v>
      </c>
      <c r="Z6" t="s">
        <v>42</v>
      </c>
    </row>
    <row r="7" spans="1:26" x14ac:dyDescent="0.3">
      <c r="A7" s="29">
        <v>43890</v>
      </c>
      <c r="B7" s="29">
        <v>43890</v>
      </c>
      <c r="C7" t="s">
        <v>312</v>
      </c>
      <c r="D7" t="s">
        <v>313</v>
      </c>
      <c r="E7" t="s">
        <v>56</v>
      </c>
      <c r="F7" t="s">
        <v>322</v>
      </c>
      <c r="G7" t="s">
        <v>320</v>
      </c>
      <c r="H7" s="30" t="s">
        <v>42</v>
      </c>
      <c r="I7" s="30" t="s">
        <v>42</v>
      </c>
      <c r="J7" s="30" t="s">
        <v>42</v>
      </c>
      <c r="K7" s="30">
        <v>0</v>
      </c>
      <c r="L7" s="31">
        <v>291526.27</v>
      </c>
      <c r="M7" s="30">
        <v>-291526.27</v>
      </c>
      <c r="N7" t="s">
        <v>316</v>
      </c>
      <c r="O7" t="s">
        <v>42</v>
      </c>
      <c r="P7" t="s">
        <v>42</v>
      </c>
      <c r="Q7" t="s">
        <v>42</v>
      </c>
      <c r="R7" t="s">
        <v>321</v>
      </c>
      <c r="S7" t="s">
        <v>42</v>
      </c>
      <c r="T7">
        <v>1300590</v>
      </c>
      <c r="U7" t="s">
        <v>42</v>
      </c>
      <c r="V7">
        <v>0</v>
      </c>
      <c r="W7" t="s">
        <v>42</v>
      </c>
      <c r="X7" t="s">
        <v>42</v>
      </c>
      <c r="Y7" t="s">
        <v>44</v>
      </c>
      <c r="Z7" t="s">
        <v>42</v>
      </c>
    </row>
    <row r="8" spans="1:26" x14ac:dyDescent="0.3">
      <c r="A8" s="29">
        <v>43890</v>
      </c>
      <c r="B8" s="29">
        <v>43890</v>
      </c>
      <c r="C8" t="s">
        <v>312</v>
      </c>
      <c r="D8" t="s">
        <v>313</v>
      </c>
      <c r="E8" t="s">
        <v>35</v>
      </c>
      <c r="F8" t="s">
        <v>314</v>
      </c>
      <c r="G8" t="s">
        <v>323</v>
      </c>
      <c r="H8" s="30" t="s">
        <v>42</v>
      </c>
      <c r="I8" s="30" t="s">
        <v>42</v>
      </c>
      <c r="J8" s="30" t="s">
        <v>42</v>
      </c>
      <c r="K8" s="30">
        <v>0</v>
      </c>
      <c r="L8" s="34">
        <v>59.98</v>
      </c>
      <c r="M8" s="30">
        <v>-59.98</v>
      </c>
      <c r="N8" t="s">
        <v>316</v>
      </c>
      <c r="O8" t="s">
        <v>42</v>
      </c>
      <c r="P8" t="s">
        <v>42</v>
      </c>
      <c r="Q8" t="s">
        <v>42</v>
      </c>
      <c r="R8" t="s">
        <v>321</v>
      </c>
      <c r="S8" t="s">
        <v>42</v>
      </c>
      <c r="T8">
        <v>1300589</v>
      </c>
      <c r="U8" t="s">
        <v>42</v>
      </c>
      <c r="V8">
        <v>0</v>
      </c>
      <c r="W8" t="s">
        <v>42</v>
      </c>
      <c r="X8" t="s">
        <v>42</v>
      </c>
      <c r="Y8" t="s">
        <v>43</v>
      </c>
      <c r="Z8" t="s">
        <v>42</v>
      </c>
    </row>
    <row r="9" spans="1:26" x14ac:dyDescent="0.3">
      <c r="A9" s="29">
        <v>43890</v>
      </c>
      <c r="B9" s="29">
        <v>43890</v>
      </c>
      <c r="C9" t="s">
        <v>312</v>
      </c>
      <c r="D9" t="s">
        <v>313</v>
      </c>
      <c r="E9" t="s">
        <v>52</v>
      </c>
      <c r="F9" t="s">
        <v>324</v>
      </c>
      <c r="G9" t="s">
        <v>323</v>
      </c>
      <c r="H9" s="30" t="s">
        <v>42</v>
      </c>
      <c r="I9" s="30" t="s">
        <v>42</v>
      </c>
      <c r="J9" s="30" t="s">
        <v>42</v>
      </c>
      <c r="K9" s="30">
        <v>0</v>
      </c>
      <c r="L9" s="31">
        <v>461.28</v>
      </c>
      <c r="M9" s="30">
        <v>-461.28</v>
      </c>
      <c r="N9" t="s">
        <v>316</v>
      </c>
      <c r="O9" t="s">
        <v>42</v>
      </c>
      <c r="P9" t="s">
        <v>42</v>
      </c>
      <c r="Q9" t="s">
        <v>42</v>
      </c>
      <c r="R9" t="s">
        <v>321</v>
      </c>
      <c r="S9" t="s">
        <v>42</v>
      </c>
      <c r="T9">
        <v>1300588</v>
      </c>
      <c r="U9" t="s">
        <v>42</v>
      </c>
      <c r="V9">
        <v>0</v>
      </c>
      <c r="W9" t="s">
        <v>42</v>
      </c>
      <c r="X9" t="s">
        <v>42</v>
      </c>
      <c r="Y9" t="s">
        <v>44</v>
      </c>
      <c r="Z9" t="s">
        <v>42</v>
      </c>
    </row>
    <row r="10" spans="1:26" x14ac:dyDescent="0.3">
      <c r="A10" s="29">
        <v>43890</v>
      </c>
      <c r="B10" s="29">
        <v>43890</v>
      </c>
      <c r="C10" t="s">
        <v>312</v>
      </c>
      <c r="D10" t="s">
        <v>313</v>
      </c>
      <c r="E10" t="s">
        <v>45</v>
      </c>
      <c r="F10" t="s">
        <v>319</v>
      </c>
      <c r="G10" t="s">
        <v>323</v>
      </c>
      <c r="H10" s="30" t="s">
        <v>42</v>
      </c>
      <c r="I10" s="30" t="s">
        <v>42</v>
      </c>
      <c r="J10" s="30" t="s">
        <v>42</v>
      </c>
      <c r="K10" s="30">
        <v>521.26</v>
      </c>
      <c r="L10" s="30">
        <v>0</v>
      </c>
      <c r="M10" s="30">
        <v>521.26</v>
      </c>
      <c r="N10" t="s">
        <v>316</v>
      </c>
      <c r="O10" t="s">
        <v>42</v>
      </c>
      <c r="P10" t="s">
        <v>42</v>
      </c>
      <c r="Q10" t="s">
        <v>42</v>
      </c>
      <c r="R10" t="s">
        <v>321</v>
      </c>
      <c r="S10" t="s">
        <v>42</v>
      </c>
      <c r="T10">
        <v>1300587</v>
      </c>
      <c r="U10" t="s">
        <v>42</v>
      </c>
      <c r="V10">
        <v>0</v>
      </c>
      <c r="W10" t="s">
        <v>42</v>
      </c>
      <c r="X10" t="s">
        <v>42</v>
      </c>
      <c r="Y10" t="s">
        <v>44</v>
      </c>
      <c r="Z10" t="s">
        <v>42</v>
      </c>
    </row>
    <row r="11" spans="1:26" x14ac:dyDescent="0.3">
      <c r="A11" s="29">
        <v>43890</v>
      </c>
      <c r="B11" s="29">
        <v>43890</v>
      </c>
      <c r="C11" t="s">
        <v>312</v>
      </c>
      <c r="D11" t="s">
        <v>313</v>
      </c>
      <c r="E11" t="s">
        <v>48</v>
      </c>
      <c r="F11" t="s">
        <v>325</v>
      </c>
      <c r="G11" t="s">
        <v>326</v>
      </c>
      <c r="H11" s="30" t="s">
        <v>42</v>
      </c>
      <c r="I11" s="30" t="s">
        <v>42</v>
      </c>
      <c r="J11" s="30" t="s">
        <v>42</v>
      </c>
      <c r="K11" s="30">
        <v>0</v>
      </c>
      <c r="L11" s="32">
        <v>513099.9</v>
      </c>
      <c r="M11" s="30">
        <v>-513099.9</v>
      </c>
      <c r="N11" t="s">
        <v>316</v>
      </c>
      <c r="O11" t="s">
        <v>42</v>
      </c>
      <c r="P11" t="s">
        <v>42</v>
      </c>
      <c r="Q11" t="s">
        <v>42</v>
      </c>
      <c r="R11" t="s">
        <v>321</v>
      </c>
      <c r="S11" t="s">
        <v>42</v>
      </c>
      <c r="T11">
        <v>1300586</v>
      </c>
      <c r="U11" t="s">
        <v>42</v>
      </c>
      <c r="V11">
        <v>0</v>
      </c>
      <c r="W11" t="s">
        <v>42</v>
      </c>
      <c r="X11" t="s">
        <v>42</v>
      </c>
      <c r="Y11" t="s">
        <v>44</v>
      </c>
      <c r="Z11" t="s">
        <v>42</v>
      </c>
    </row>
    <row r="12" spans="1:26" x14ac:dyDescent="0.3">
      <c r="A12" s="29">
        <v>43890</v>
      </c>
      <c r="B12" s="29">
        <v>43890</v>
      </c>
      <c r="C12" t="s">
        <v>312</v>
      </c>
      <c r="D12" t="s">
        <v>313</v>
      </c>
      <c r="E12" t="s">
        <v>45</v>
      </c>
      <c r="F12" t="s">
        <v>319</v>
      </c>
      <c r="G12" t="s">
        <v>326</v>
      </c>
      <c r="H12" s="30" t="s">
        <v>42</v>
      </c>
      <c r="I12" s="30" t="s">
        <v>42</v>
      </c>
      <c r="J12" s="30" t="s">
        <v>42</v>
      </c>
      <c r="K12" s="30">
        <v>513099.9</v>
      </c>
      <c r="L12" s="30">
        <v>0</v>
      </c>
      <c r="M12" s="30">
        <v>513099.9</v>
      </c>
      <c r="N12" t="s">
        <v>316</v>
      </c>
      <c r="O12" t="s">
        <v>42</v>
      </c>
      <c r="P12" t="s">
        <v>42</v>
      </c>
      <c r="Q12" t="s">
        <v>42</v>
      </c>
      <c r="R12" t="s">
        <v>321</v>
      </c>
      <c r="S12" t="s">
        <v>42</v>
      </c>
      <c r="T12">
        <v>1300585</v>
      </c>
      <c r="U12" t="s">
        <v>42</v>
      </c>
      <c r="V12">
        <v>0</v>
      </c>
      <c r="W12" t="s">
        <v>42</v>
      </c>
      <c r="X12" t="s">
        <v>42</v>
      </c>
      <c r="Y12" t="s">
        <v>44</v>
      </c>
      <c r="Z12" t="s">
        <v>42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Model</vt:lpstr>
      <vt:lpstr>TH</vt:lpstr>
      <vt:lpstr>NAV GL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Jiang</dc:creator>
  <cp:lastModifiedBy>Michael Jiang</cp:lastModifiedBy>
  <dcterms:created xsi:type="dcterms:W3CDTF">2020-03-08T04:52:39Z</dcterms:created>
  <dcterms:modified xsi:type="dcterms:W3CDTF">2020-03-08T09:06:58Z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