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xr:revisionPtr revIDLastSave="0" documentId="8_{E7A43AAC-C56E-466D-9DA3-A613FE758987}" xr6:coauthVersionLast="47" xr6:coauthVersionMax="47" xr10:uidLastSave="{00000000-0000-0000-0000-000000000000}"/>
  <bookViews>
    <workbookView xWindow="0" yWindow="0" windowWidth="16384" windowHeight="8192" tabRatio="500" firstSheet="3" activeTab="3" xr2:uid="{00000000-000D-0000-FFFF-FFFF00000000}"/>
  </bookViews>
  <sheets>
    <sheet name="Burndown Chart s1" sheetId="1" r:id="rId1"/>
    <sheet name="Burndown Chart s2" sheetId="2" r:id="rId2"/>
    <sheet name="Burndown Chart s3" sheetId="3" r:id="rId3"/>
    <sheet name="Burndown Chart s4" sheetId="6" r:id="rId4"/>
    <sheet name="Task Dependecies" sheetId="4" r:id="rId5"/>
    <sheet name="Gant Chart" sheetId="5" r:id="rId6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" i="6" l="1"/>
  <c r="J16" i="6"/>
  <c r="H16" i="6"/>
  <c r="E16" i="6"/>
  <c r="D17" i="6"/>
  <c r="K16" i="6"/>
  <c r="G16" i="6"/>
  <c r="F16" i="6"/>
  <c r="H26" i="4"/>
  <c r="H30" i="4"/>
  <c r="H31" i="4"/>
  <c r="H32" i="4"/>
  <c r="H33" i="4"/>
  <c r="H34" i="4"/>
  <c r="H35" i="4"/>
  <c r="H36" i="4"/>
  <c r="D21" i="2"/>
  <c r="D15" i="3"/>
  <c r="E15" i="3"/>
  <c r="F15" i="3" s="1"/>
  <c r="G15" i="3" s="1"/>
  <c r="H15" i="3" s="1"/>
  <c r="I15" i="3" s="1"/>
  <c r="J15" i="3" s="1"/>
  <c r="K15" i="3" s="1"/>
  <c r="F14" i="3"/>
  <c r="G14" i="3"/>
  <c r="H14" i="3"/>
  <c r="I14" i="3"/>
  <c r="J14" i="3"/>
  <c r="K14" i="3"/>
  <c r="E14" i="3"/>
  <c r="E21" i="2"/>
  <c r="F21" i="2" s="1"/>
  <c r="G21" i="2" s="1"/>
  <c r="H21" i="2" s="1"/>
  <c r="I21" i="2" s="1"/>
  <c r="J21" i="2" s="1"/>
  <c r="K21" i="2" s="1"/>
  <c r="E11" i="1"/>
  <c r="K20" i="2"/>
  <c r="F20" i="2"/>
  <c r="G20" i="2"/>
  <c r="H20" i="2"/>
  <c r="I20" i="2"/>
  <c r="J20" i="2"/>
  <c r="E20" i="2"/>
  <c r="H29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D12" i="1"/>
  <c r="K11" i="1"/>
  <c r="J11" i="1"/>
  <c r="I11" i="1"/>
  <c r="H11" i="1"/>
  <c r="G11" i="1"/>
  <c r="F11" i="1"/>
  <c r="D18" i="6" l="1"/>
  <c r="K18" i="6" s="1"/>
  <c r="E17" i="6"/>
  <c r="F17" i="6" s="1"/>
  <c r="G17" i="6" s="1"/>
  <c r="H17" i="6" s="1"/>
  <c r="I17" i="6" s="1"/>
  <c r="J17" i="6" s="1"/>
  <c r="K17" i="6" s="1"/>
  <c r="D13" i="1"/>
  <c r="E12" i="1"/>
  <c r="F12" i="1" s="1"/>
  <c r="G12" i="1" s="1"/>
  <c r="H12" i="1" s="1"/>
  <c r="I12" i="1" s="1"/>
  <c r="J12" i="1" s="1"/>
  <c r="K12" i="1" s="1"/>
  <c r="D22" i="2"/>
  <c r="D16" i="3"/>
  <c r="J18" i="6" l="1"/>
  <c r="I18" i="6"/>
  <c r="H18" i="6"/>
  <c r="G18" i="6"/>
  <c r="F18" i="6"/>
  <c r="E18" i="6"/>
  <c r="K16" i="3"/>
  <c r="J16" i="3"/>
  <c r="I16" i="3"/>
  <c r="H16" i="3"/>
  <c r="G16" i="3"/>
  <c r="F16" i="3"/>
  <c r="E16" i="3"/>
  <c r="K22" i="2"/>
  <c r="J22" i="2"/>
  <c r="I22" i="2"/>
  <c r="H22" i="2"/>
  <c r="G22" i="2"/>
  <c r="F22" i="2"/>
  <c r="E22" i="2"/>
  <c r="K13" i="1"/>
  <c r="J13" i="1"/>
  <c r="I13" i="1"/>
  <c r="H13" i="1"/>
  <c r="G13" i="1"/>
  <c r="F13" i="1"/>
  <c r="E13" i="1"/>
</calcChain>
</file>

<file path=xl/sharedStrings.xml><?xml version="1.0" encoding="utf-8"?>
<sst xmlns="http://schemas.openxmlformats.org/spreadsheetml/2006/main" count="206" uniqueCount="90">
  <si>
    <t>Semana1 Burndown Chart</t>
  </si>
  <si>
    <t>Task ID</t>
  </si>
  <si>
    <t>Task Description</t>
  </si>
  <si>
    <t>Initial Estimate time (Hours)</t>
  </si>
  <si>
    <t>Day 1</t>
  </si>
  <si>
    <t>Day 2</t>
  </si>
  <si>
    <t>Day 3</t>
  </si>
  <si>
    <t>Day 4</t>
  </si>
  <si>
    <t>Day 5</t>
  </si>
  <si>
    <t>Day 6</t>
  </si>
  <si>
    <t>Day 7</t>
  </si>
  <si>
    <t>1 day = 2/3 horas de trabalho max</t>
  </si>
  <si>
    <t>BPMN Register Accout</t>
  </si>
  <si>
    <t>BPMN Post Content</t>
  </si>
  <si>
    <t xml:space="preserve">NOTA: adicionar horas das tarefas das outras pessoas, fazer este preenchimento das horas na última reunião da semana </t>
  </si>
  <si>
    <t>BPMN get notification</t>
  </si>
  <si>
    <t>BPMN Adicionar Contacto</t>
  </si>
  <si>
    <t>BPMN Send a Message</t>
  </si>
  <si>
    <t>Completed Effort</t>
  </si>
  <si>
    <t>Remaining Effort</t>
  </si>
  <si>
    <t>Ideal Burndown</t>
  </si>
  <si>
    <t>Semana2 Burndown Chart</t>
  </si>
  <si>
    <t xml:space="preserve">Frontend Adicionar User </t>
  </si>
  <si>
    <t>Frontend Adicionar Contacto</t>
  </si>
  <si>
    <t xml:space="preserve">Backend Adicionar User </t>
  </si>
  <si>
    <t>Backend Adicionar Contacto</t>
  </si>
  <si>
    <t>BPMN interagir posts</t>
  </si>
  <si>
    <t>BPMN colocar competências</t>
  </si>
  <si>
    <t>BPMN pesquisar posts ou contas</t>
  </si>
  <si>
    <t>BPMN create and reply listing</t>
  </si>
  <si>
    <t>BPMN criar ver e interagir com eventos</t>
  </si>
  <si>
    <t>BPMN criar grupos</t>
  </si>
  <si>
    <t>BPMN Descobrir novos grupos</t>
  </si>
  <si>
    <t>BPMN falar com AI…</t>
  </si>
  <si>
    <t>BPMN fazer post do teu CV anonymous</t>
  </si>
  <si>
    <t>BPMN mandar gif nos comentários</t>
  </si>
  <si>
    <t>Semana3 Burndown Chart</t>
  </si>
  <si>
    <t>Functional Requirements – Task 2, 10, 11</t>
  </si>
  <si>
    <t>Functional Requirements – Task 1, 16, 17</t>
  </si>
  <si>
    <t>Functional Requirements – Task 3, 18, 19</t>
  </si>
  <si>
    <t>Functional Requirements – Task 4, 12, 13</t>
  </si>
  <si>
    <t>Functional Requirements da Task 5, 14, 15</t>
  </si>
  <si>
    <t>Non-Functional Requirements</t>
  </si>
  <si>
    <t>Semana4 Burndown Chart</t>
  </si>
  <si>
    <t>Frontend Enviar Mensagem</t>
  </si>
  <si>
    <t>Frontend Notificações</t>
  </si>
  <si>
    <t>Frontend Criar Post</t>
  </si>
  <si>
    <t>Backend Enviar Mensagem</t>
  </si>
  <si>
    <t>Backend Notificações</t>
  </si>
  <si>
    <t>Backend Criar Post</t>
  </si>
  <si>
    <t>Criação do Gant Chart</t>
  </si>
  <si>
    <t>TASK DEPENDENCIES</t>
  </si>
  <si>
    <t>NOTA: Quero retificar o tempo que demoramos em cada tarefa, apesar de demorar uma semana tudo porque vamos fazendo as duas tarefas em simultâneo, deviamos por exemplo dizer que na semana 2 demoramos 3 dias a fazer o BPMN e depois os outros 4 dias a fazer a tarefa de começar a implementar</t>
  </si>
  <si>
    <t>TaskID</t>
  </si>
  <si>
    <t xml:space="preserve">Task Name </t>
  </si>
  <si>
    <t>Dependecy</t>
  </si>
  <si>
    <t>Duration (Days)</t>
  </si>
  <si>
    <t>Responsável</t>
  </si>
  <si>
    <t>Task Start</t>
  </si>
  <si>
    <t>Task End</t>
  </si>
  <si>
    <t>TECNOLOGIAS: react, node.js, supabase</t>
  </si>
  <si>
    <t>-</t>
  </si>
  <si>
    <t>Francisco Mendes</t>
  </si>
  <si>
    <t>Beatriz</t>
  </si>
  <si>
    <t>NOTA: Chega colocar a duração e a data de inicio que o final da tarefa é preenchido automático</t>
  </si>
  <si>
    <t>Vicente</t>
  </si>
  <si>
    <t>Francisco Jorge</t>
  </si>
  <si>
    <t xml:space="preserve">Daniel </t>
  </si>
  <si>
    <t>Task 1</t>
  </si>
  <si>
    <t>Vicente, Daniel</t>
  </si>
  <si>
    <t>Task 4, 6</t>
  </si>
  <si>
    <t>Beatriz, Francisco Jorge, Francisco Mendes</t>
  </si>
  <si>
    <t>Task 4, 8</t>
  </si>
  <si>
    <t>BPMN falar com AI...</t>
  </si>
  <si>
    <t>Functional Requirements da Task 2, 10, 11</t>
  </si>
  <si>
    <t>Task 2, 10, 11</t>
  </si>
  <si>
    <t>Functional Requirements da Task 1, 16, 17</t>
  </si>
  <si>
    <t>Task 1, 16, 17</t>
  </si>
  <si>
    <t>##</t>
  </si>
  <si>
    <t>Functional Requirements da Task 3, 18, 19</t>
  </si>
  <si>
    <t>Task 3, 18, 19</t>
  </si>
  <si>
    <t>Functional Requirements da Task 4, 12, 13</t>
  </si>
  <si>
    <t>Task 4, 12, 13</t>
  </si>
  <si>
    <t>Task 5, 14, 15</t>
  </si>
  <si>
    <t>Todos</t>
  </si>
  <si>
    <t>Task 6, 7</t>
  </si>
  <si>
    <t xml:space="preserve">- </t>
  </si>
  <si>
    <t>Task 6</t>
  </si>
  <si>
    <t>Task 8, 9</t>
  </si>
  <si>
    <t>NOTA: Fazer baseado na tabela das task dependecies, podemos fazer no 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</si>
</sst>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mm/yy;@"/>
    <numFmt numFmtId="165" formatCode="0.0"/>
    <numFmt numFmtId="166" formatCode="d\-mmm"/>
  </numFmts>
  <fonts count="7">
    <font>
      <sz val="11"/>
      <color theme="1"/>
      <name val="Calibri"/>
      <charset val="134"/>
    </font>
    <font>
      <sz val="20"/>
      <color theme="0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8"/>
      <color theme="1"/>
      <name val="Calibri"/>
      <family val="2"/>
      <charset val="1"/>
    </font>
    <font>
      <sz val="11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rgb="FF595959"/>
      </patternFill>
    </fill>
    <fill>
      <patternFill patternType="solid">
        <fgColor theme="5" tint="0.59987182226020086"/>
        <bgColor rgb="FFF4B183"/>
      </patternFill>
    </fill>
    <fill>
      <patternFill patternType="solid">
        <fgColor theme="0" tint="-4.9989318521683403E-2"/>
        <bgColor rgb="FFE2F0D9"/>
      </patternFill>
    </fill>
    <fill>
      <patternFill patternType="solid">
        <fgColor theme="0" tint="-0.14999847407452621"/>
        <bgColor rgb="FFC5E0B4"/>
      </patternFill>
    </fill>
    <fill>
      <patternFill patternType="solid">
        <fgColor theme="0"/>
        <bgColor rgb="FFF2F2F2"/>
      </patternFill>
    </fill>
    <fill>
      <patternFill patternType="solid">
        <fgColor theme="7" tint="0.79989013336588644"/>
        <bgColor rgb="FFF2F2F2"/>
      </patternFill>
    </fill>
    <fill>
      <patternFill patternType="solid">
        <fgColor theme="4" tint="0.59987182226020086"/>
        <bgColor rgb="FF99CCFF"/>
      </patternFill>
    </fill>
    <fill>
      <patternFill patternType="solid">
        <fgColor theme="9" tint="0.59987182226020086"/>
        <bgColor rgb="FFD9D9D9"/>
      </patternFill>
    </fill>
    <fill>
      <patternFill patternType="solid">
        <fgColor theme="5" tint="0.39988402966399123"/>
        <bgColor rgb="FFF8CBAD"/>
      </patternFill>
    </fill>
    <fill>
      <patternFill patternType="solid">
        <fgColor theme="9" tint="0.79989013336588644"/>
        <bgColor rgb="FFF2F2F2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2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0" borderId="0" xfId="0" applyFont="1"/>
    <xf numFmtId="0" fontId="0" fillId="4" borderId="6" xfId="0" applyFill="1" applyBorder="1"/>
    <xf numFmtId="0" fontId="3" fillId="4" borderId="4" xfId="0" applyFont="1" applyFill="1" applyBorder="1"/>
    <xf numFmtId="0" fontId="0" fillId="5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4" borderId="8" xfId="0" applyFill="1" applyBorder="1"/>
    <xf numFmtId="0" fontId="3" fillId="4" borderId="9" xfId="0" applyFont="1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2" xfId="0" applyBorder="1"/>
    <xf numFmtId="0" fontId="0" fillId="8" borderId="13" xfId="0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8" borderId="14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0" fontId="0" fillId="4" borderId="8" xfId="0" applyFill="1" applyBorder="1" applyAlignment="1">
      <alignment horizontal="right" wrapText="1"/>
    </xf>
    <xf numFmtId="0" fontId="4" fillId="4" borderId="9" xfId="0" applyFont="1" applyFill="1" applyBorder="1" applyAlignment="1">
      <alignment wrapText="1"/>
    </xf>
    <xf numFmtId="0" fontId="4" fillId="4" borderId="9" xfId="0" applyFont="1" applyFill="1" applyBorder="1" applyAlignment="1">
      <alignment horizontal="left" wrapText="1"/>
    </xf>
    <xf numFmtId="0" fontId="0" fillId="0" borderId="17" xfId="0" applyBorder="1"/>
    <xf numFmtId="0" fontId="3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6" fontId="3" fillId="4" borderId="4" xfId="0" applyNumberFormat="1" applyFont="1" applyFill="1" applyBorder="1" applyAlignment="1">
      <alignment horizontal="center"/>
    </xf>
    <xf numFmtId="166" fontId="0" fillId="4" borderId="22" xfId="0" applyNumberForma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6" fontId="0" fillId="4" borderId="9" xfId="0" applyNumberFormat="1" applyFill="1" applyBorder="1" applyAlignment="1">
      <alignment horizontal="center"/>
    </xf>
    <xf numFmtId="0" fontId="0" fillId="6" borderId="8" xfId="0" applyFill="1" applyBorder="1"/>
    <xf numFmtId="0" fontId="3" fillId="6" borderId="9" xfId="0" applyFont="1" applyFill="1" applyBorder="1"/>
    <xf numFmtId="0" fontId="3" fillId="6" borderId="9" xfId="0" applyFont="1" applyFill="1" applyBorder="1" applyAlignment="1">
      <alignment horizontal="center"/>
    </xf>
    <xf numFmtId="166" fontId="0" fillId="6" borderId="9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3" fillId="6" borderId="9" xfId="0" applyFont="1" applyFill="1" applyBorder="1" applyAlignment="1">
      <alignment horizontal="center" vertical="top" wrapText="1"/>
    </xf>
    <xf numFmtId="0" fontId="3" fillId="6" borderId="9" xfId="0" applyFont="1" applyFill="1" applyBorder="1" applyAlignment="1">
      <alignment horizontal="center" wrapText="1"/>
    </xf>
    <xf numFmtId="0" fontId="0" fillId="6" borderId="23" xfId="0" applyFill="1" applyBorder="1"/>
    <xf numFmtId="0" fontId="3" fillId="6" borderId="24" xfId="0" applyFont="1" applyFill="1" applyBorder="1"/>
    <xf numFmtId="0" fontId="3" fillId="6" borderId="24" xfId="0" applyFont="1" applyFill="1" applyBorder="1" applyAlignment="1">
      <alignment horizontal="center"/>
    </xf>
    <xf numFmtId="166" fontId="0" fillId="6" borderId="24" xfId="0" applyNumberFormat="1" applyFill="1" applyBorder="1" applyAlignment="1">
      <alignment horizontal="center"/>
    </xf>
    <xf numFmtId="0" fontId="0" fillId="4" borderId="23" xfId="0" applyFill="1" applyBorder="1"/>
    <xf numFmtId="0" fontId="4" fillId="4" borderId="9" xfId="0" applyFont="1" applyFill="1" applyBorder="1" applyAlignment="1">
      <alignment horizontal="center"/>
    </xf>
    <xf numFmtId="166" fontId="6" fillId="4" borderId="9" xfId="0" applyNumberFormat="1" applyFont="1" applyFill="1" applyBorder="1" applyAlignment="1">
      <alignment horizontal="center"/>
    </xf>
    <xf numFmtId="0" fontId="4" fillId="4" borderId="9" xfId="0" applyFont="1" applyFill="1" applyBorder="1"/>
    <xf numFmtId="0" fontId="0" fillId="0" borderId="0" xfId="0" applyBorder="1"/>
    <xf numFmtId="164" fontId="2" fillId="3" borderId="25" xfId="0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165" fontId="0" fillId="8" borderId="29" xfId="0" applyNumberFormat="1" applyFill="1" applyBorder="1" applyAlignment="1">
      <alignment horizontal="center"/>
    </xf>
    <xf numFmtId="165" fontId="0" fillId="9" borderId="26" xfId="0" applyNumberFormat="1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165" fontId="0" fillId="8" borderId="27" xfId="0" applyNumberFormat="1" applyFill="1" applyBorder="1" applyAlignment="1">
      <alignment horizontal="center"/>
    </xf>
    <xf numFmtId="165" fontId="0" fillId="8" borderId="31" xfId="0" applyNumberFormat="1" applyFill="1" applyBorder="1" applyAlignment="1">
      <alignment horizontal="center"/>
    </xf>
    <xf numFmtId="165" fontId="0" fillId="9" borderId="32" xfId="0" applyNumberFormat="1" applyFill="1" applyBorder="1" applyAlignment="1">
      <alignment horizontal="center"/>
    </xf>
    <xf numFmtId="165" fontId="0" fillId="9" borderId="33" xfId="0" applyNumberFormat="1" applyFill="1" applyBorder="1" applyAlignment="1">
      <alignment horizontal="center"/>
    </xf>
    <xf numFmtId="0" fontId="0" fillId="0" borderId="8" xfId="0" applyFill="1" applyBorder="1"/>
    <xf numFmtId="0" fontId="3" fillId="0" borderId="9" xfId="0" applyFont="1" applyFill="1" applyBorder="1"/>
    <xf numFmtId="0" fontId="3" fillId="0" borderId="9" xfId="0" applyFont="1" applyFill="1" applyBorder="1" applyAlignment="1">
      <alignment horizontal="center"/>
    </xf>
    <xf numFmtId="0" fontId="0" fillId="0" borderId="15" xfId="0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166" fontId="0" fillId="0" borderId="22" xfId="0" applyNumberFormat="1" applyFill="1" applyBorder="1" applyAlignment="1">
      <alignment horizontal="center"/>
    </xf>
    <xf numFmtId="166" fontId="6" fillId="0" borderId="9" xfId="0" applyNumberFormat="1" applyFont="1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166" fontId="0" fillId="0" borderId="34" xfId="0" applyNumberFormat="1" applyFill="1" applyBorder="1" applyAlignment="1">
      <alignment horizontal="center"/>
    </xf>
    <xf numFmtId="0" fontId="2" fillId="7" borderId="6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5" fillId="10" borderId="18" xfId="0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4C7E7"/>
      <rgbColor rgb="FF808080"/>
      <rgbColor rgb="FF5B9BD5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 s1'!$B$11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'Burndown Chart s1'!$C$11:$K$11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9-4ACA-BF3E-231A00F45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016967"/>
        <c:axId val="1471019015"/>
      </c:barChart>
      <c:lineChart>
        <c:grouping val="standard"/>
        <c:varyColors val="0"/>
        <c:ser>
          <c:idx val="1"/>
          <c:order val="1"/>
          <c:tx>
            <c:strRef>
              <c:f>'Burndown Chart s1'!$B$12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'Burndown Chart s1'!$C$12:$K$12</c:f>
              <c:numCache>
                <c:formatCode>General</c:formatCode>
                <c:ptCount val="9"/>
                <c:pt idx="1">
                  <c:v>30</c:v>
                </c:pt>
                <c:pt idx="2" formatCode="0.0">
                  <c:v>30</c:v>
                </c:pt>
                <c:pt idx="3" formatCode="0.0">
                  <c:v>30</c:v>
                </c:pt>
                <c:pt idx="4" formatCode="0.0">
                  <c:v>25</c:v>
                </c:pt>
                <c:pt idx="5" formatCode="0.0">
                  <c:v>18</c:v>
                </c:pt>
                <c:pt idx="6" formatCode="0.0">
                  <c:v>8</c:v>
                </c:pt>
                <c:pt idx="7" formatCode="0.0">
                  <c:v>4</c:v>
                </c:pt>
                <c:pt idx="8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9-4ACA-BF3E-231A00F458CA}"/>
            </c:ext>
          </c:extLst>
        </c:ser>
        <c:ser>
          <c:idx val="2"/>
          <c:order val="2"/>
          <c:tx>
            <c:strRef>
              <c:f>'Burndown Chart s1'!$B$13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'Burndown Chart s1'!$C$13:$K$13</c:f>
              <c:numCache>
                <c:formatCode>General</c:formatCode>
                <c:ptCount val="9"/>
                <c:pt idx="1">
                  <c:v>30</c:v>
                </c:pt>
                <c:pt idx="2" formatCode="0.0">
                  <c:v>25.714285714285715</c:v>
                </c:pt>
                <c:pt idx="3" formatCode="0.0">
                  <c:v>21.428571428571431</c:v>
                </c:pt>
                <c:pt idx="4" formatCode="0.0">
                  <c:v>17.142857142857142</c:v>
                </c:pt>
                <c:pt idx="5" formatCode="0.0">
                  <c:v>12.857142857142858</c:v>
                </c:pt>
                <c:pt idx="6" formatCode="0.0">
                  <c:v>8.571428571428573</c:v>
                </c:pt>
                <c:pt idx="7" formatCode="0.0">
                  <c:v>4.2857142857142847</c:v>
                </c:pt>
                <c:pt idx="8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B9-4ACA-BF3E-231A00F45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16967"/>
        <c:axId val="1471019015"/>
      </c:lineChart>
      <c:catAx>
        <c:axId val="1471016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19015"/>
        <c:crosses val="autoZero"/>
        <c:auto val="1"/>
        <c:lblAlgn val="ctr"/>
        <c:lblOffset val="100"/>
        <c:noMultiLvlLbl val="0"/>
      </c:catAx>
      <c:valAx>
        <c:axId val="1471019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1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 s2'!$B$20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  <a:prstDash val="solid"/>
            </a:ln>
            <a:effectLst/>
          </c:spPr>
          <c:invertIfNegative val="0"/>
          <c:val>
            <c:numRef>
              <c:f>'Burndown Chart s2'!$C$20:$K$20</c:f>
              <c:numCache>
                <c:formatCode>General</c:formatCode>
                <c:ptCount val="9"/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6-4D71-AE3B-8462CD46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016967"/>
        <c:axId val="1471019015"/>
      </c:barChart>
      <c:lineChart>
        <c:grouping val="standard"/>
        <c:varyColors val="0"/>
        <c:ser>
          <c:idx val="1"/>
          <c:order val="1"/>
          <c:tx>
            <c:strRef>
              <c:f>'Burndown Chart s2'!$B$21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'Burndown Chart s2'!$C$21:$K$21</c:f>
              <c:numCache>
                <c:formatCode>General</c:formatCode>
                <c:ptCount val="9"/>
                <c:pt idx="1">
                  <c:v>52</c:v>
                </c:pt>
                <c:pt idx="2" formatCode="0.0">
                  <c:v>46</c:v>
                </c:pt>
                <c:pt idx="3" formatCode="0.0">
                  <c:v>38</c:v>
                </c:pt>
                <c:pt idx="4" formatCode="0.0">
                  <c:v>31</c:v>
                </c:pt>
                <c:pt idx="5" formatCode="0.0">
                  <c:v>26</c:v>
                </c:pt>
                <c:pt idx="6" formatCode="0.0">
                  <c:v>20</c:v>
                </c:pt>
                <c:pt idx="7" formatCode="0.0">
                  <c:v>16</c:v>
                </c:pt>
                <c:pt idx="8" formatCode="0.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6-4D71-AE3B-8462CD46772E}"/>
            </c:ext>
          </c:extLst>
        </c:ser>
        <c:ser>
          <c:idx val="2"/>
          <c:order val="2"/>
          <c:tx>
            <c:strRef>
              <c:f>'Burndown Chart s2'!$B$22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'Burndown Chart s2'!$C$22:$K$22</c:f>
              <c:numCache>
                <c:formatCode>General</c:formatCode>
                <c:ptCount val="9"/>
                <c:pt idx="1">
                  <c:v>52</c:v>
                </c:pt>
                <c:pt idx="2" formatCode="0.0">
                  <c:v>44.571428571428569</c:v>
                </c:pt>
                <c:pt idx="3" formatCode="0.0">
                  <c:v>37.142857142857139</c:v>
                </c:pt>
                <c:pt idx="4" formatCode="0.0">
                  <c:v>29.714285714285715</c:v>
                </c:pt>
                <c:pt idx="5" formatCode="0.0">
                  <c:v>22.285714285714285</c:v>
                </c:pt>
                <c:pt idx="6" formatCode="0.0">
                  <c:v>14.857142857142854</c:v>
                </c:pt>
                <c:pt idx="7" formatCode="0.0">
                  <c:v>7.4285714285714306</c:v>
                </c:pt>
                <c:pt idx="8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6-4D71-AE3B-8462CD46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16967"/>
        <c:axId val="1471019015"/>
      </c:lineChart>
      <c:catAx>
        <c:axId val="1471016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19015"/>
        <c:crosses val="autoZero"/>
        <c:auto val="1"/>
        <c:lblAlgn val="ctr"/>
        <c:lblOffset val="100"/>
        <c:noMultiLvlLbl val="0"/>
      </c:catAx>
      <c:valAx>
        <c:axId val="1471019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1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 s3'!$B$14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'Burndown Chart s3'!$C$14:$K$14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B-49B8-A6FE-FD01EEAC8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016967"/>
        <c:axId val="1471019015"/>
      </c:barChart>
      <c:lineChart>
        <c:grouping val="standard"/>
        <c:varyColors val="0"/>
        <c:ser>
          <c:idx val="1"/>
          <c:order val="1"/>
          <c:tx>
            <c:strRef>
              <c:f>'Burndown Chart s3'!$B$15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'Burndown Chart s3'!$C$15:$K$15</c:f>
              <c:numCache>
                <c:formatCode>General</c:formatCode>
                <c:ptCount val="9"/>
                <c:pt idx="1">
                  <c:v>48</c:v>
                </c:pt>
                <c:pt idx="2" formatCode="0.0">
                  <c:v>48</c:v>
                </c:pt>
                <c:pt idx="3" formatCode="0.0">
                  <c:v>46</c:v>
                </c:pt>
                <c:pt idx="4" formatCode="0.0">
                  <c:v>44</c:v>
                </c:pt>
                <c:pt idx="5" formatCode="0.0">
                  <c:v>39</c:v>
                </c:pt>
                <c:pt idx="6" formatCode="0.0">
                  <c:v>33</c:v>
                </c:pt>
                <c:pt idx="7" formatCode="0.0">
                  <c:v>23</c:v>
                </c:pt>
                <c:pt idx="8" formatCode="0.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B-49B8-A6FE-FD01EEAC8116}"/>
            </c:ext>
          </c:extLst>
        </c:ser>
        <c:ser>
          <c:idx val="2"/>
          <c:order val="2"/>
          <c:tx>
            <c:strRef>
              <c:f>'Burndown Chart s3'!$B$16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'Burndown Chart s3'!$C$16:$K$16</c:f>
              <c:numCache>
                <c:formatCode>General</c:formatCode>
                <c:ptCount val="9"/>
                <c:pt idx="1">
                  <c:v>48</c:v>
                </c:pt>
                <c:pt idx="2" formatCode="0.0">
                  <c:v>41.142857142857146</c:v>
                </c:pt>
                <c:pt idx="3" formatCode="0.0">
                  <c:v>34.285714285714285</c:v>
                </c:pt>
                <c:pt idx="4" formatCode="0.0">
                  <c:v>27.428571428571431</c:v>
                </c:pt>
                <c:pt idx="5" formatCode="0.0">
                  <c:v>20.571428571428573</c:v>
                </c:pt>
                <c:pt idx="6" formatCode="0.0">
                  <c:v>13.714285714285715</c:v>
                </c:pt>
                <c:pt idx="7" formatCode="0.0">
                  <c:v>6.8571428571428612</c:v>
                </c:pt>
                <c:pt idx="8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B-49B8-A6FE-FD01EEAC8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16967"/>
        <c:axId val="1471019015"/>
      </c:lineChart>
      <c:catAx>
        <c:axId val="1471016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19015"/>
        <c:crosses val="autoZero"/>
        <c:auto val="1"/>
        <c:lblAlgn val="ctr"/>
        <c:lblOffset val="100"/>
        <c:noMultiLvlLbl val="0"/>
      </c:catAx>
      <c:valAx>
        <c:axId val="1471019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1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Semana4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 s4'!$B$16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'Burndown Chart s4'!$C$16:$K$16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D-4C5A-B86A-0824745E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016967"/>
        <c:axId val="1471019015"/>
      </c:barChart>
      <c:lineChart>
        <c:grouping val="standard"/>
        <c:varyColors val="0"/>
        <c:ser>
          <c:idx val="1"/>
          <c:order val="1"/>
          <c:tx>
            <c:strRef>
              <c:f>'Burndown Chart s4'!$B$17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'Burndown Chart s4'!$C$17:$K$17</c:f>
              <c:numCache>
                <c:formatCode>General</c:formatCode>
                <c:ptCount val="9"/>
                <c:pt idx="1">
                  <c:v>51</c:v>
                </c:pt>
                <c:pt idx="2" formatCode="0.0">
                  <c:v>51</c:v>
                </c:pt>
                <c:pt idx="3" formatCode="0.0">
                  <c:v>51</c:v>
                </c:pt>
                <c:pt idx="4" formatCode="0.0">
                  <c:v>51</c:v>
                </c:pt>
                <c:pt idx="5" formatCode="0.0">
                  <c:v>51</c:v>
                </c:pt>
                <c:pt idx="6" formatCode="0.0">
                  <c:v>51</c:v>
                </c:pt>
                <c:pt idx="7" formatCode="0.0">
                  <c:v>51</c:v>
                </c:pt>
                <c:pt idx="8" formatCode="0.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D-4C5A-B86A-0824745EA42F}"/>
            </c:ext>
          </c:extLst>
        </c:ser>
        <c:ser>
          <c:idx val="2"/>
          <c:order val="2"/>
          <c:tx>
            <c:strRef>
              <c:f>'Burndown Chart s4'!$B$18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'Burndown Chart s4'!$C$18:$K$18</c:f>
              <c:numCache>
                <c:formatCode>General</c:formatCode>
                <c:ptCount val="9"/>
                <c:pt idx="1">
                  <c:v>51</c:v>
                </c:pt>
                <c:pt idx="2" formatCode="0.0">
                  <c:v>43.714285714285715</c:v>
                </c:pt>
                <c:pt idx="3" formatCode="0.0">
                  <c:v>36.428571428571431</c:v>
                </c:pt>
                <c:pt idx="4" formatCode="0.0">
                  <c:v>29.142857142857142</c:v>
                </c:pt>
                <c:pt idx="5" formatCode="0.0">
                  <c:v>21.857142857142858</c:v>
                </c:pt>
                <c:pt idx="6" formatCode="0.0">
                  <c:v>14.571428571428569</c:v>
                </c:pt>
                <c:pt idx="7" formatCode="0.0">
                  <c:v>7.2857142857142847</c:v>
                </c:pt>
                <c:pt idx="8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D-4C5A-B86A-0824745EA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16967"/>
        <c:axId val="1471019015"/>
      </c:lineChart>
      <c:catAx>
        <c:axId val="1471016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19015"/>
        <c:crosses val="autoZero"/>
        <c:auto val="1"/>
        <c:lblAlgn val="ctr"/>
        <c:lblOffset val="100"/>
        <c:noMultiLvlLbl val="0"/>
      </c:catAx>
      <c:valAx>
        <c:axId val="1471019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1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15</xdr:row>
      <xdr:rowOff>85725</xdr:rowOff>
    </xdr:from>
    <xdr:to>
      <xdr:col>9</xdr:col>
      <xdr:colOff>485775</xdr:colOff>
      <xdr:row>45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923215-59D1-861D-D320-E0249053E639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23</xdr:row>
      <xdr:rowOff>161925</xdr:rowOff>
    </xdr:from>
    <xdr:to>
      <xdr:col>9</xdr:col>
      <xdr:colOff>466725</xdr:colOff>
      <xdr:row>53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39D139-3B4A-457D-A11D-158F4BF1FD9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17</xdr:row>
      <xdr:rowOff>152400</xdr:rowOff>
    </xdr:from>
    <xdr:to>
      <xdr:col>10</xdr:col>
      <xdr:colOff>47625</xdr:colOff>
      <xdr:row>47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9DB283-782C-4B78-952B-E4AC71AF104E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19</xdr:row>
      <xdr:rowOff>152400</xdr:rowOff>
    </xdr:from>
    <xdr:to>
      <xdr:col>10</xdr:col>
      <xdr:colOff>47625</xdr:colOff>
      <xdr:row>49</xdr:row>
      <xdr:rowOff>133350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C84B3AF-CC0A-4FA0-AA2E-C486D285F489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topLeftCell="B1" zoomScale="110" zoomScaleNormal="110" workbookViewId="0">
      <selection activeCell="L8" sqref="L8"/>
    </sheetView>
  </sheetViews>
  <sheetFormatPr defaultColWidth="9" defaultRowHeight="15"/>
  <cols>
    <col min="2" max="2" width="7.125" customWidth="1"/>
    <col min="3" max="3" width="73.125" customWidth="1"/>
    <col min="4" max="4" width="16.875" customWidth="1"/>
    <col min="5" max="11" width="10" customWidth="1"/>
  </cols>
  <sheetData>
    <row r="2" spans="2:14" ht="24.4">
      <c r="B2" s="71" t="s">
        <v>0</v>
      </c>
      <c r="C2" s="71"/>
      <c r="D2" s="71"/>
      <c r="E2" s="71"/>
      <c r="F2" s="71"/>
      <c r="G2" s="71"/>
      <c r="H2" s="71"/>
      <c r="I2" s="71"/>
      <c r="J2" s="71"/>
      <c r="K2" s="71"/>
    </row>
    <row r="3" spans="2:14"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2:14" ht="15" customHeight="1">
      <c r="B4" s="73" t="s">
        <v>1</v>
      </c>
      <c r="C4" s="74" t="s">
        <v>2</v>
      </c>
      <c r="D4" s="75" t="s">
        <v>3</v>
      </c>
      <c r="E4" s="1">
        <v>45928</v>
      </c>
      <c r="F4" s="1">
        <v>45929</v>
      </c>
      <c r="G4" s="1">
        <v>45930</v>
      </c>
      <c r="H4" s="1">
        <v>45931</v>
      </c>
      <c r="I4" s="1">
        <v>45932</v>
      </c>
      <c r="J4" s="1">
        <v>45933</v>
      </c>
      <c r="K4" s="1">
        <v>45934</v>
      </c>
    </row>
    <row r="5" spans="2:14">
      <c r="B5" s="73"/>
      <c r="C5" s="74"/>
      <c r="D5" s="75"/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N5" s="3" t="s">
        <v>11</v>
      </c>
    </row>
    <row r="6" spans="2:14">
      <c r="B6" s="4">
        <v>1</v>
      </c>
      <c r="C6" s="5" t="s">
        <v>12</v>
      </c>
      <c r="D6" s="6">
        <v>6</v>
      </c>
      <c r="E6" s="7">
        <v>0</v>
      </c>
      <c r="F6" s="7">
        <v>0</v>
      </c>
      <c r="G6" s="7">
        <v>2</v>
      </c>
      <c r="H6" s="7">
        <v>1</v>
      </c>
      <c r="I6" s="7">
        <v>1</v>
      </c>
      <c r="J6" s="7">
        <v>0</v>
      </c>
      <c r="K6" s="7">
        <v>2</v>
      </c>
    </row>
    <row r="7" spans="2:14">
      <c r="B7" s="8">
        <v>2</v>
      </c>
      <c r="C7" s="9" t="s">
        <v>13</v>
      </c>
      <c r="D7" s="6">
        <v>6</v>
      </c>
      <c r="E7" s="7">
        <v>0</v>
      </c>
      <c r="F7" s="7">
        <v>0</v>
      </c>
      <c r="G7" s="7">
        <v>0</v>
      </c>
      <c r="H7" s="7">
        <v>2</v>
      </c>
      <c r="I7" s="7">
        <v>3</v>
      </c>
      <c r="J7" s="7">
        <v>1</v>
      </c>
      <c r="K7" s="7">
        <v>0</v>
      </c>
      <c r="N7" s="3" t="s">
        <v>14</v>
      </c>
    </row>
    <row r="8" spans="2:14">
      <c r="B8" s="8">
        <v>3</v>
      </c>
      <c r="C8" s="9" t="s">
        <v>15</v>
      </c>
      <c r="D8" s="6">
        <v>6</v>
      </c>
      <c r="E8" s="7">
        <v>0</v>
      </c>
      <c r="F8" s="7">
        <v>0</v>
      </c>
      <c r="G8" s="7">
        <v>3</v>
      </c>
      <c r="H8" s="7">
        <v>2</v>
      </c>
      <c r="I8" s="7">
        <v>1</v>
      </c>
      <c r="J8" s="7">
        <v>0</v>
      </c>
      <c r="K8" s="7">
        <v>0</v>
      </c>
    </row>
    <row r="9" spans="2:14">
      <c r="B9" s="8">
        <v>4</v>
      </c>
      <c r="C9" s="9" t="s">
        <v>16</v>
      </c>
      <c r="D9" s="6">
        <v>6</v>
      </c>
      <c r="E9" s="7">
        <v>0</v>
      </c>
      <c r="F9" s="7">
        <v>0</v>
      </c>
      <c r="G9" s="7">
        <v>0</v>
      </c>
      <c r="H9" s="7">
        <v>2</v>
      </c>
      <c r="I9" s="7">
        <v>3</v>
      </c>
      <c r="J9" s="7">
        <v>1</v>
      </c>
      <c r="K9" s="7">
        <v>0</v>
      </c>
    </row>
    <row r="10" spans="2:14">
      <c r="B10" s="8">
        <v>5</v>
      </c>
      <c r="C10" s="9" t="s">
        <v>17</v>
      </c>
      <c r="D10" s="6">
        <v>6</v>
      </c>
      <c r="E10" s="7">
        <v>0</v>
      </c>
      <c r="F10" s="7">
        <v>0</v>
      </c>
      <c r="G10" s="7">
        <v>0</v>
      </c>
      <c r="H10" s="7">
        <v>0</v>
      </c>
      <c r="I10" s="7">
        <v>2</v>
      </c>
      <c r="J10" s="7">
        <v>2</v>
      </c>
      <c r="K10" s="7">
        <v>2</v>
      </c>
    </row>
    <row r="11" spans="2:14" ht="15" customHeight="1">
      <c r="B11" s="68" t="s">
        <v>18</v>
      </c>
      <c r="C11" s="68"/>
      <c r="D11" s="10">
        <v>0</v>
      </c>
      <c r="E11" s="11">
        <f>SUM(E6:E10)</f>
        <v>0</v>
      </c>
      <c r="F11" s="11">
        <f>SUM(F6:F10)</f>
        <v>0</v>
      </c>
      <c r="G11" s="11">
        <f>SUM(G6:G10)</f>
        <v>5</v>
      </c>
      <c r="H11" s="11">
        <f>SUM(H6:H10)</f>
        <v>7</v>
      </c>
      <c r="I11" s="11">
        <f>SUM(I6:I10)</f>
        <v>10</v>
      </c>
      <c r="J11" s="11">
        <f>SUM(J6:J10)</f>
        <v>4</v>
      </c>
      <c r="K11" s="11">
        <f>SUM(K6:K10)</f>
        <v>4</v>
      </c>
      <c r="L11" s="12"/>
    </row>
    <row r="12" spans="2:14">
      <c r="B12" s="69" t="s">
        <v>19</v>
      </c>
      <c r="C12" s="69"/>
      <c r="D12" s="13">
        <f>SUM(D6:D11)</f>
        <v>30</v>
      </c>
      <c r="E12" s="14">
        <f>D12-SUM(E6:E10)</f>
        <v>30</v>
      </c>
      <c r="F12" s="15">
        <f>E12-SUM(F6:F10)</f>
        <v>30</v>
      </c>
      <c r="G12" s="15">
        <f>F12-SUM(G6:G10)</f>
        <v>25</v>
      </c>
      <c r="H12" s="15">
        <f>G12-SUM(H6:H10)</f>
        <v>18</v>
      </c>
      <c r="I12" s="15">
        <f>H12-SUM(I6:I10)</f>
        <v>8</v>
      </c>
      <c r="J12" s="16">
        <f>I12-SUM(J6:J10)</f>
        <v>4</v>
      </c>
      <c r="K12" s="16">
        <f>J12-SUM(K6:K10)</f>
        <v>0</v>
      </c>
    </row>
    <row r="13" spans="2:14">
      <c r="B13" s="70" t="s">
        <v>20</v>
      </c>
      <c r="C13" s="70"/>
      <c r="D13" s="17">
        <f>D12</f>
        <v>30</v>
      </c>
      <c r="E13" s="18">
        <f>$D$13-($D$13/7*1)</f>
        <v>25.714285714285715</v>
      </c>
      <c r="F13" s="19">
        <f>$D$13-($D$13/7*2)</f>
        <v>21.428571428571431</v>
      </c>
      <c r="G13" s="19">
        <f>$D$13-($D$13/7*3)</f>
        <v>17.142857142857142</v>
      </c>
      <c r="H13" s="19">
        <f>$D$13-($D$13/7*4)</f>
        <v>12.857142857142858</v>
      </c>
      <c r="I13" s="19">
        <f>$D$13-($D$13/7*5)</f>
        <v>8.571428571428573</v>
      </c>
      <c r="J13" s="19">
        <f>$D$13-($D$13/7*6)</f>
        <v>4.2857142857142847</v>
      </c>
      <c r="K13" s="19">
        <f>$D$13-($D$13/7*7)</f>
        <v>0</v>
      </c>
    </row>
  </sheetData>
  <mergeCells count="8">
    <mergeCell ref="B11:C11"/>
    <mergeCell ref="B12:C12"/>
    <mergeCell ref="B13:C13"/>
    <mergeCell ref="B2:K2"/>
    <mergeCell ref="B3:K3"/>
    <mergeCell ref="B4:B5"/>
    <mergeCell ref="C4:C5"/>
    <mergeCell ref="D4:D5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2"/>
  <sheetViews>
    <sheetView topLeftCell="A4" zoomScale="110" zoomScaleNormal="110" workbookViewId="0">
      <selection activeCell="L18" sqref="L18"/>
    </sheetView>
  </sheetViews>
  <sheetFormatPr defaultColWidth="9" defaultRowHeight="15"/>
  <cols>
    <col min="2" max="2" width="7.125" customWidth="1"/>
    <col min="3" max="3" width="73.125" customWidth="1"/>
    <col min="4" max="4" width="15.625" customWidth="1"/>
    <col min="5" max="11" width="10" customWidth="1"/>
  </cols>
  <sheetData>
    <row r="2" spans="2:11" ht="24.4">
      <c r="B2" s="71" t="s">
        <v>21</v>
      </c>
      <c r="C2" s="71"/>
      <c r="D2" s="71"/>
      <c r="E2" s="71"/>
      <c r="F2" s="71"/>
      <c r="G2" s="71"/>
      <c r="H2" s="71"/>
      <c r="I2" s="71"/>
      <c r="J2" s="71"/>
      <c r="K2" s="71"/>
    </row>
    <row r="3" spans="2:11"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2:11" ht="15" customHeight="1">
      <c r="B4" s="73" t="s">
        <v>1</v>
      </c>
      <c r="C4" s="74" t="s">
        <v>2</v>
      </c>
      <c r="D4" s="75" t="s">
        <v>3</v>
      </c>
      <c r="E4" s="1">
        <v>45935</v>
      </c>
      <c r="F4" s="1">
        <v>45936</v>
      </c>
      <c r="G4" s="1">
        <v>45937</v>
      </c>
      <c r="H4" s="1">
        <v>45938</v>
      </c>
      <c r="I4" s="1">
        <v>45939</v>
      </c>
      <c r="J4" s="1">
        <v>45940</v>
      </c>
      <c r="K4" s="47">
        <v>45941</v>
      </c>
    </row>
    <row r="5" spans="2:11">
      <c r="B5" s="73"/>
      <c r="C5" s="74"/>
      <c r="D5" s="75"/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48" t="s">
        <v>10</v>
      </c>
    </row>
    <row r="6" spans="2:11">
      <c r="B6" s="20">
        <v>6</v>
      </c>
      <c r="C6" s="21" t="s">
        <v>22</v>
      </c>
      <c r="D6" s="6">
        <v>8</v>
      </c>
      <c r="E6" s="7"/>
      <c r="F6" s="7"/>
      <c r="G6" s="7"/>
      <c r="H6" s="7">
        <v>3</v>
      </c>
      <c r="I6" s="7">
        <v>3</v>
      </c>
      <c r="J6" s="7">
        <v>2</v>
      </c>
      <c r="K6" s="49"/>
    </row>
    <row r="7" spans="2:11">
      <c r="B7" s="20">
        <v>7</v>
      </c>
      <c r="C7" s="21" t="s">
        <v>23</v>
      </c>
      <c r="D7" s="6">
        <v>8</v>
      </c>
      <c r="E7" s="7"/>
      <c r="F7" s="7"/>
      <c r="G7" s="7"/>
      <c r="H7" s="7"/>
      <c r="I7" s="7"/>
      <c r="J7" s="7"/>
      <c r="K7" s="49"/>
    </row>
    <row r="8" spans="2:11">
      <c r="B8" s="20">
        <v>8</v>
      </c>
      <c r="C8" s="22" t="s">
        <v>24</v>
      </c>
      <c r="D8" s="6">
        <v>8</v>
      </c>
      <c r="E8" s="7"/>
      <c r="F8" s="7"/>
      <c r="G8" s="7">
        <v>1</v>
      </c>
      <c r="H8" s="7">
        <v>2</v>
      </c>
      <c r="I8" s="7">
        <v>3</v>
      </c>
      <c r="J8" s="7">
        <v>2</v>
      </c>
      <c r="K8" s="49"/>
    </row>
    <row r="9" spans="2:11">
      <c r="B9" s="20">
        <v>9</v>
      </c>
      <c r="C9" s="22" t="s">
        <v>25</v>
      </c>
      <c r="D9" s="6">
        <v>8</v>
      </c>
      <c r="E9" s="7"/>
      <c r="F9" s="7"/>
      <c r="G9" s="7"/>
      <c r="H9" s="7"/>
      <c r="I9" s="7"/>
      <c r="J9" s="7"/>
      <c r="K9" s="49"/>
    </row>
    <row r="10" spans="2:11">
      <c r="B10" s="20">
        <v>10</v>
      </c>
      <c r="C10" s="22" t="s">
        <v>26</v>
      </c>
      <c r="D10" s="6">
        <v>2</v>
      </c>
      <c r="E10" s="7"/>
      <c r="F10" s="7"/>
      <c r="G10" s="7">
        <v>2</v>
      </c>
      <c r="H10" s="7"/>
      <c r="I10" s="7"/>
      <c r="J10" s="7"/>
      <c r="K10" s="49"/>
    </row>
    <row r="11" spans="2:11">
      <c r="B11" s="20">
        <v>11</v>
      </c>
      <c r="C11" s="22" t="s">
        <v>27</v>
      </c>
      <c r="D11" s="6">
        <v>2</v>
      </c>
      <c r="E11" s="7"/>
      <c r="F11" s="7">
        <v>2</v>
      </c>
      <c r="G11" s="7"/>
      <c r="H11" s="7"/>
      <c r="I11" s="7"/>
      <c r="J11" s="7"/>
      <c r="K11" s="49"/>
    </row>
    <row r="12" spans="2:11">
      <c r="B12" s="20">
        <v>12</v>
      </c>
      <c r="C12" s="22" t="s">
        <v>28</v>
      </c>
      <c r="D12" s="6">
        <v>2</v>
      </c>
      <c r="E12" s="7"/>
      <c r="F12" s="7"/>
      <c r="G12" s="7">
        <v>2</v>
      </c>
      <c r="H12" s="7"/>
      <c r="I12" s="7"/>
      <c r="J12" s="7"/>
      <c r="K12" s="49"/>
    </row>
    <row r="13" spans="2:11">
      <c r="B13" s="20">
        <v>13</v>
      </c>
      <c r="C13" s="22" t="s">
        <v>29</v>
      </c>
      <c r="D13" s="6">
        <v>2</v>
      </c>
      <c r="E13" s="7">
        <v>2</v>
      </c>
      <c r="F13" s="7"/>
      <c r="G13" s="7"/>
      <c r="H13" s="7"/>
      <c r="I13" s="7"/>
      <c r="J13" s="7"/>
      <c r="K13" s="49"/>
    </row>
    <row r="14" spans="2:11">
      <c r="B14" s="20">
        <v>14</v>
      </c>
      <c r="C14" s="22" t="s">
        <v>30</v>
      </c>
      <c r="D14" s="6">
        <v>2</v>
      </c>
      <c r="E14" s="7"/>
      <c r="F14" s="7">
        <v>2</v>
      </c>
      <c r="G14" s="7"/>
      <c r="H14" s="7"/>
      <c r="I14" s="7"/>
      <c r="J14" s="7"/>
      <c r="K14" s="49"/>
    </row>
    <row r="15" spans="2:11">
      <c r="B15" s="20">
        <v>15</v>
      </c>
      <c r="C15" s="22" t="s">
        <v>31</v>
      </c>
      <c r="D15" s="6">
        <v>2</v>
      </c>
      <c r="E15" s="7"/>
      <c r="F15" s="7"/>
      <c r="G15" s="7">
        <v>2</v>
      </c>
      <c r="H15" s="7"/>
      <c r="I15" s="7"/>
      <c r="J15" s="7"/>
      <c r="K15" s="49"/>
    </row>
    <row r="16" spans="2:11">
      <c r="B16" s="20">
        <v>16</v>
      </c>
      <c r="C16" s="22" t="s">
        <v>32</v>
      </c>
      <c r="D16" s="6">
        <v>2</v>
      </c>
      <c r="E16" s="7">
        <v>2</v>
      </c>
      <c r="F16" s="7"/>
      <c r="G16" s="7"/>
      <c r="H16" s="7"/>
      <c r="I16" s="7"/>
      <c r="J16" s="7"/>
      <c r="K16" s="49"/>
    </row>
    <row r="17" spans="2:12">
      <c r="B17" s="20">
        <v>17</v>
      </c>
      <c r="C17" s="22" t="s">
        <v>33</v>
      </c>
      <c r="D17" s="6">
        <v>2</v>
      </c>
      <c r="E17" s="7"/>
      <c r="F17" s="7">
        <v>2</v>
      </c>
      <c r="G17" s="7"/>
      <c r="H17" s="7"/>
      <c r="I17" s="7"/>
      <c r="J17" s="7"/>
      <c r="K17" s="49"/>
    </row>
    <row r="18" spans="2:12">
      <c r="B18" s="20">
        <v>18</v>
      </c>
      <c r="C18" s="22" t="s">
        <v>34</v>
      </c>
      <c r="D18" s="6">
        <v>2</v>
      </c>
      <c r="E18" s="7"/>
      <c r="F18" s="7">
        <v>2</v>
      </c>
      <c r="G18" s="7"/>
      <c r="H18" s="7"/>
      <c r="I18" s="7"/>
      <c r="J18" s="7"/>
      <c r="K18" s="49"/>
    </row>
    <row r="19" spans="2:12">
      <c r="B19" s="20">
        <v>19</v>
      </c>
      <c r="C19" s="22" t="s">
        <v>35</v>
      </c>
      <c r="D19" s="6">
        <v>2</v>
      </c>
      <c r="E19" s="7">
        <v>2</v>
      </c>
      <c r="F19" s="7"/>
      <c r="G19" s="7"/>
      <c r="H19" s="7"/>
      <c r="I19" s="7"/>
      <c r="J19" s="7"/>
      <c r="K19" s="49"/>
    </row>
    <row r="20" spans="2:12" ht="15" customHeight="1">
      <c r="B20" s="68" t="s">
        <v>18</v>
      </c>
      <c r="C20" s="68"/>
      <c r="D20" s="10">
        <v>0</v>
      </c>
      <c r="E20" s="11">
        <f>SUM(E6:E19)</f>
        <v>6</v>
      </c>
      <c r="F20" s="11">
        <f t="shared" ref="F20:J20" si="0">SUM(F6:F19)</f>
        <v>8</v>
      </c>
      <c r="G20" s="11">
        <f t="shared" si="0"/>
        <v>7</v>
      </c>
      <c r="H20" s="11">
        <f t="shared" si="0"/>
        <v>5</v>
      </c>
      <c r="I20" s="11">
        <f t="shared" si="0"/>
        <v>6</v>
      </c>
      <c r="J20" s="11">
        <f t="shared" si="0"/>
        <v>4</v>
      </c>
      <c r="K20" s="50">
        <f>SUM(K6:K19)</f>
        <v>0</v>
      </c>
      <c r="L20" s="46"/>
    </row>
    <row r="21" spans="2:12">
      <c r="B21" s="69" t="s">
        <v>19</v>
      </c>
      <c r="C21" s="69"/>
      <c r="D21" s="13">
        <f>SUM(D6:D20)</f>
        <v>52</v>
      </c>
      <c r="E21" s="14">
        <f>D21-SUM(E6:E19)</f>
        <v>46</v>
      </c>
      <c r="F21" s="14">
        <f t="shared" ref="F21:J21" si="1">E21-SUM(F6:F19)</f>
        <v>38</v>
      </c>
      <c r="G21" s="14">
        <f t="shared" si="1"/>
        <v>31</v>
      </c>
      <c r="H21" s="14">
        <f t="shared" si="1"/>
        <v>26</v>
      </c>
      <c r="I21" s="14">
        <f t="shared" si="1"/>
        <v>20</v>
      </c>
      <c r="J21" s="14">
        <f t="shared" si="1"/>
        <v>16</v>
      </c>
      <c r="K21" s="51">
        <f>J21-SUM(K6:K19)</f>
        <v>16</v>
      </c>
    </row>
    <row r="22" spans="2:12">
      <c r="B22" s="70" t="s">
        <v>20</v>
      </c>
      <c r="C22" s="70"/>
      <c r="D22" s="17">
        <f>D21</f>
        <v>52</v>
      </c>
      <c r="E22" s="18">
        <f>$D$22-($D$22/7*1)</f>
        <v>44.571428571428569</v>
      </c>
      <c r="F22" s="19">
        <f>$D$22-($D$22/7*2)</f>
        <v>37.142857142857139</v>
      </c>
      <c r="G22" s="19">
        <f>$D$22-($D$22/7*3)</f>
        <v>29.714285714285715</v>
      </c>
      <c r="H22" s="19">
        <f>$D$22-($D$22/7*4)</f>
        <v>22.285714285714285</v>
      </c>
      <c r="I22" s="19">
        <f>$D$22-($D$22/7*5)</f>
        <v>14.857142857142854</v>
      </c>
      <c r="J22" s="19">
        <f>$D$22-($D$22/7*6)</f>
        <v>7.4285714285714306</v>
      </c>
      <c r="K22" s="52">
        <f>$D$22-($D$22/7*7)</f>
        <v>0</v>
      </c>
    </row>
  </sheetData>
  <mergeCells count="8">
    <mergeCell ref="B20:C20"/>
    <mergeCell ref="B21:C21"/>
    <mergeCell ref="B22:C22"/>
    <mergeCell ref="B2:K2"/>
    <mergeCell ref="B3:K3"/>
    <mergeCell ref="B4:B5"/>
    <mergeCell ref="C4:C5"/>
    <mergeCell ref="D4:D5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6"/>
  <sheetViews>
    <sheetView zoomScale="110" zoomScaleNormal="110" workbookViewId="0">
      <selection activeCell="G9" sqref="G9"/>
    </sheetView>
  </sheetViews>
  <sheetFormatPr defaultColWidth="9" defaultRowHeight="15"/>
  <cols>
    <col min="2" max="2" width="7.125" customWidth="1"/>
    <col min="3" max="3" width="73.125" customWidth="1"/>
    <col min="4" max="4" width="15.625" customWidth="1"/>
    <col min="5" max="11" width="10" customWidth="1"/>
  </cols>
  <sheetData>
    <row r="2" spans="2:12" ht="24.4">
      <c r="B2" s="71" t="s">
        <v>36</v>
      </c>
      <c r="C2" s="71"/>
      <c r="D2" s="71"/>
      <c r="E2" s="71"/>
      <c r="F2" s="71"/>
      <c r="G2" s="71"/>
      <c r="H2" s="71"/>
      <c r="I2" s="71"/>
      <c r="J2" s="71"/>
      <c r="K2" s="71"/>
    </row>
    <row r="3" spans="2:12"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2:12" ht="13.9" customHeight="1">
      <c r="B4" s="73" t="s">
        <v>1</v>
      </c>
      <c r="C4" s="74" t="s">
        <v>2</v>
      </c>
      <c r="D4" s="75" t="s">
        <v>3</v>
      </c>
      <c r="E4" s="1">
        <v>45942</v>
      </c>
      <c r="F4" s="1">
        <v>45943</v>
      </c>
      <c r="G4" s="1">
        <v>45944</v>
      </c>
      <c r="H4" s="1">
        <v>45945</v>
      </c>
      <c r="I4" s="1">
        <v>45946</v>
      </c>
      <c r="J4" s="1">
        <v>45947</v>
      </c>
      <c r="K4" s="1">
        <v>45948</v>
      </c>
    </row>
    <row r="5" spans="2:12">
      <c r="B5" s="73"/>
      <c r="C5" s="74"/>
      <c r="D5" s="75"/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2:12" ht="14.25">
      <c r="B6" s="20">
        <v>20</v>
      </c>
      <c r="C6" s="21" t="s">
        <v>37</v>
      </c>
      <c r="D6" s="6">
        <v>6</v>
      </c>
      <c r="E6" s="7"/>
      <c r="F6" s="7">
        <v>2</v>
      </c>
      <c r="G6" s="7">
        <v>1</v>
      </c>
      <c r="H6" s="7">
        <v>2</v>
      </c>
      <c r="I6" s="7">
        <v>1</v>
      </c>
      <c r="J6" s="7"/>
      <c r="K6" s="49"/>
    </row>
    <row r="7" spans="2:12" ht="14.85">
      <c r="B7" s="20">
        <v>21</v>
      </c>
      <c r="C7" s="21" t="s">
        <v>38</v>
      </c>
      <c r="D7" s="6">
        <v>6</v>
      </c>
      <c r="E7" s="7"/>
      <c r="F7" s="7"/>
      <c r="G7" s="7"/>
      <c r="H7" s="7"/>
      <c r="I7" s="7"/>
      <c r="J7" s="7">
        <v>1</v>
      </c>
      <c r="K7" s="49">
        <v>2</v>
      </c>
    </row>
    <row r="8" spans="2:12" ht="14.85">
      <c r="B8" s="20">
        <v>22</v>
      </c>
      <c r="C8" s="22" t="s">
        <v>39</v>
      </c>
      <c r="D8" s="6">
        <v>6</v>
      </c>
      <c r="E8" s="7"/>
      <c r="F8" s="7"/>
      <c r="G8" s="7">
        <v>1</v>
      </c>
      <c r="H8" s="7">
        <v>2</v>
      </c>
      <c r="I8" s="7">
        <v>1</v>
      </c>
      <c r="J8" s="7"/>
      <c r="K8" s="49">
        <v>2</v>
      </c>
    </row>
    <row r="9" spans="2:12" ht="14.85">
      <c r="B9" s="20">
        <v>23</v>
      </c>
      <c r="C9" s="22" t="s">
        <v>40</v>
      </c>
      <c r="D9" s="6">
        <v>6</v>
      </c>
      <c r="E9" s="7"/>
      <c r="F9" s="7"/>
      <c r="G9" s="7"/>
      <c r="H9" s="7"/>
      <c r="I9" s="7"/>
      <c r="J9" s="7">
        <v>1</v>
      </c>
      <c r="K9" s="49">
        <v>1</v>
      </c>
    </row>
    <row r="10" spans="2:12">
      <c r="B10" s="20">
        <v>24</v>
      </c>
      <c r="C10" s="22" t="s">
        <v>41</v>
      </c>
      <c r="D10" s="6">
        <v>6</v>
      </c>
      <c r="E10" s="7"/>
      <c r="F10" s="7"/>
      <c r="G10" s="7"/>
      <c r="H10" s="7"/>
      <c r="I10" s="7">
        <v>1</v>
      </c>
      <c r="J10" s="7">
        <v>2</v>
      </c>
      <c r="K10" s="49"/>
    </row>
    <row r="11" spans="2:12" ht="14.25">
      <c r="B11" s="20">
        <v>25</v>
      </c>
      <c r="C11" s="9" t="s">
        <v>42</v>
      </c>
      <c r="D11" s="6">
        <v>2</v>
      </c>
      <c r="E11" s="7"/>
      <c r="F11" s="7"/>
      <c r="G11" s="7"/>
      <c r="H11" s="7"/>
      <c r="I11" s="7"/>
      <c r="J11" s="7"/>
      <c r="K11" s="49">
        <v>2</v>
      </c>
    </row>
    <row r="12" spans="2:12" ht="14.25">
      <c r="B12" s="20">
        <v>7</v>
      </c>
      <c r="C12" s="22" t="s">
        <v>23</v>
      </c>
      <c r="D12" s="6">
        <v>8</v>
      </c>
      <c r="E12" s="7"/>
      <c r="F12" s="7"/>
      <c r="G12" s="7"/>
      <c r="H12" s="7">
        <v>1</v>
      </c>
      <c r="I12" s="7"/>
      <c r="J12" s="7">
        <v>3</v>
      </c>
      <c r="K12" s="49">
        <v>4</v>
      </c>
    </row>
    <row r="13" spans="2:12" ht="14.25">
      <c r="B13" s="20">
        <v>9</v>
      </c>
      <c r="C13" s="22" t="s">
        <v>25</v>
      </c>
      <c r="D13" s="6">
        <v>8</v>
      </c>
      <c r="E13" s="7"/>
      <c r="F13" s="7"/>
      <c r="G13" s="7"/>
      <c r="H13" s="7"/>
      <c r="I13" s="7">
        <v>3</v>
      </c>
      <c r="J13" s="7">
        <v>3</v>
      </c>
      <c r="K13" s="49">
        <v>2</v>
      </c>
    </row>
    <row r="14" spans="2:12" ht="15" customHeight="1">
      <c r="B14" s="68" t="s">
        <v>18</v>
      </c>
      <c r="C14" s="68"/>
      <c r="D14" s="10">
        <v>0</v>
      </c>
      <c r="E14" s="50">
        <f>SUM(E6:E13)</f>
        <v>0</v>
      </c>
      <c r="F14" s="53">
        <f t="shared" ref="F14:K14" si="0">SUM(F6:F13)</f>
        <v>2</v>
      </c>
      <c r="G14" s="53">
        <f t="shared" si="0"/>
        <v>2</v>
      </c>
      <c r="H14" s="53">
        <f t="shared" si="0"/>
        <v>5</v>
      </c>
      <c r="I14" s="53">
        <f t="shared" si="0"/>
        <v>6</v>
      </c>
      <c r="J14" s="53">
        <f t="shared" si="0"/>
        <v>10</v>
      </c>
      <c r="K14" s="53">
        <f t="shared" si="0"/>
        <v>13</v>
      </c>
      <c r="L14" s="46"/>
    </row>
    <row r="15" spans="2:12">
      <c r="B15" s="69" t="s">
        <v>19</v>
      </c>
      <c r="C15" s="69"/>
      <c r="D15" s="13">
        <f>SUM(D6:D13)</f>
        <v>48</v>
      </c>
      <c r="E15" s="54">
        <f>D15-SUM(E6:E13)</f>
        <v>48</v>
      </c>
      <c r="F15" s="55">
        <f t="shared" ref="F15:K15" si="1">E15-SUM(F6:F13)</f>
        <v>46</v>
      </c>
      <c r="G15" s="55">
        <f t="shared" si="1"/>
        <v>44</v>
      </c>
      <c r="H15" s="55">
        <f t="shared" si="1"/>
        <v>39</v>
      </c>
      <c r="I15" s="55">
        <f t="shared" si="1"/>
        <v>33</v>
      </c>
      <c r="J15" s="55">
        <f t="shared" si="1"/>
        <v>23</v>
      </c>
      <c r="K15" s="55">
        <f t="shared" si="1"/>
        <v>10</v>
      </c>
    </row>
    <row r="16" spans="2:12">
      <c r="B16" s="70" t="s">
        <v>20</v>
      </c>
      <c r="C16" s="70"/>
      <c r="D16" s="17">
        <f>D15</f>
        <v>48</v>
      </c>
      <c r="E16" s="56">
        <f>$D$16-($D$16/7*1)</f>
        <v>41.142857142857146</v>
      </c>
      <c r="F16" s="57">
        <f>$D$16-($D$16/7*2)</f>
        <v>34.285714285714285</v>
      </c>
      <c r="G16" s="57">
        <f>$D$16-($D$16/7*3)</f>
        <v>27.428571428571431</v>
      </c>
      <c r="H16" s="57">
        <f>$D$16-($D$16/7*4)</f>
        <v>20.571428571428573</v>
      </c>
      <c r="I16" s="57">
        <f>$D$16-($D$16/7*5)</f>
        <v>13.714285714285715</v>
      </c>
      <c r="J16" s="57">
        <f>$D$16-($D$16/7*6)</f>
        <v>6.8571428571428612</v>
      </c>
      <c r="K16" s="57">
        <f>$D$16-($D$16/7*7)</f>
        <v>0</v>
      </c>
    </row>
  </sheetData>
  <mergeCells count="8">
    <mergeCell ref="B14:C14"/>
    <mergeCell ref="B15:C15"/>
    <mergeCell ref="B16:C16"/>
    <mergeCell ref="B2:K2"/>
    <mergeCell ref="B3:K3"/>
    <mergeCell ref="B4:B5"/>
    <mergeCell ref="C4:C5"/>
    <mergeCell ref="D4:D5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33BE-A72B-4EA3-AC4C-B7AE6DA7F6BD}">
  <dimension ref="B2:L18"/>
  <sheetViews>
    <sheetView tabSelected="1" zoomScale="110" zoomScaleNormal="110" workbookViewId="0">
      <selection activeCell="E9" sqref="E9"/>
    </sheetView>
  </sheetViews>
  <sheetFormatPr defaultColWidth="9" defaultRowHeight="13.5"/>
  <cols>
    <col min="2" max="2" width="7.125" customWidth="1"/>
    <col min="3" max="3" width="73.125" customWidth="1"/>
    <col min="4" max="4" width="15.625" customWidth="1"/>
    <col min="5" max="11" width="10" customWidth="1"/>
  </cols>
  <sheetData>
    <row r="2" spans="2:12" ht="26.25">
      <c r="B2" s="71" t="s">
        <v>43</v>
      </c>
      <c r="C2" s="71"/>
      <c r="D2" s="71"/>
      <c r="E2" s="71"/>
      <c r="F2" s="71"/>
      <c r="G2" s="71"/>
      <c r="H2" s="71"/>
      <c r="I2" s="71"/>
      <c r="J2" s="71"/>
      <c r="K2" s="71"/>
    </row>
    <row r="3" spans="2:12">
      <c r="B3" s="72"/>
      <c r="C3" s="72"/>
      <c r="D3" s="72"/>
      <c r="E3" s="72"/>
      <c r="F3" s="72"/>
      <c r="G3" s="72"/>
      <c r="H3" s="72"/>
      <c r="I3" s="72"/>
      <c r="J3" s="72"/>
      <c r="K3" s="72"/>
    </row>
    <row r="4" spans="2:12" ht="13.9" customHeight="1">
      <c r="B4" s="73" t="s">
        <v>1</v>
      </c>
      <c r="C4" s="74" t="s">
        <v>2</v>
      </c>
      <c r="D4" s="75" t="s">
        <v>3</v>
      </c>
      <c r="E4" s="1">
        <v>45942</v>
      </c>
      <c r="F4" s="1">
        <v>45943</v>
      </c>
      <c r="G4" s="1">
        <v>45944</v>
      </c>
      <c r="H4" s="1">
        <v>45945</v>
      </c>
      <c r="I4" s="1">
        <v>45946</v>
      </c>
      <c r="J4" s="1">
        <v>45947</v>
      </c>
      <c r="K4" s="1">
        <v>45948</v>
      </c>
    </row>
    <row r="5" spans="2:12" ht="15">
      <c r="B5" s="73"/>
      <c r="C5" s="74"/>
      <c r="D5" s="75"/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</row>
    <row r="6" spans="2:12" ht="15">
      <c r="B6" s="20">
        <v>21</v>
      </c>
      <c r="C6" s="21" t="s">
        <v>38</v>
      </c>
      <c r="D6" s="6">
        <v>3</v>
      </c>
      <c r="E6" s="7"/>
      <c r="F6" s="7"/>
      <c r="G6" s="7"/>
      <c r="H6" s="7"/>
      <c r="I6" s="7"/>
      <c r="J6" s="7"/>
      <c r="K6" s="49"/>
    </row>
    <row r="7" spans="2:12" ht="15">
      <c r="B7" s="20">
        <v>23</v>
      </c>
      <c r="C7" s="21" t="s">
        <v>40</v>
      </c>
      <c r="D7" s="6">
        <v>4</v>
      </c>
      <c r="E7" s="7"/>
      <c r="F7" s="7"/>
      <c r="G7" s="7"/>
      <c r="H7" s="7"/>
      <c r="I7" s="7"/>
      <c r="J7" s="7"/>
      <c r="K7" s="49"/>
    </row>
    <row r="8" spans="2:12" ht="15">
      <c r="B8" s="20">
        <v>24</v>
      </c>
      <c r="C8" s="22" t="s">
        <v>41</v>
      </c>
      <c r="D8" s="6">
        <v>3</v>
      </c>
      <c r="E8" s="7"/>
      <c r="F8" s="7"/>
      <c r="G8" s="7"/>
      <c r="H8" s="7"/>
      <c r="I8" s="7"/>
      <c r="J8" s="7"/>
      <c r="K8" s="49"/>
    </row>
    <row r="9" spans="2:12" ht="15">
      <c r="B9" s="20">
        <v>26</v>
      </c>
      <c r="C9" s="22" t="s">
        <v>44</v>
      </c>
      <c r="D9" s="6">
        <v>6</v>
      </c>
      <c r="E9" s="7"/>
      <c r="F9" s="7"/>
      <c r="G9" s="7"/>
      <c r="H9" s="7"/>
      <c r="I9" s="7"/>
      <c r="J9" s="7"/>
      <c r="K9" s="49"/>
    </row>
    <row r="10" spans="2:12" ht="15">
      <c r="B10" s="20">
        <v>27</v>
      </c>
      <c r="C10" s="22" t="s">
        <v>45</v>
      </c>
      <c r="D10" s="6">
        <v>6</v>
      </c>
      <c r="E10" s="7"/>
      <c r="F10" s="7"/>
      <c r="G10" s="7"/>
      <c r="H10" s="7"/>
      <c r="I10" s="7"/>
      <c r="J10" s="7"/>
      <c r="K10" s="49"/>
    </row>
    <row r="11" spans="2:12" ht="15">
      <c r="B11" s="20">
        <v>28</v>
      </c>
      <c r="C11" s="9" t="s">
        <v>46</v>
      </c>
      <c r="D11" s="6">
        <v>8</v>
      </c>
      <c r="E11" s="7"/>
      <c r="F11" s="7"/>
      <c r="G11" s="7"/>
      <c r="H11" s="7"/>
      <c r="I11" s="7"/>
      <c r="J11" s="7"/>
      <c r="K11" s="49"/>
    </row>
    <row r="12" spans="2:12" ht="15">
      <c r="B12" s="20">
        <v>29</v>
      </c>
      <c r="C12" s="22" t="s">
        <v>47</v>
      </c>
      <c r="D12" s="6">
        <v>6</v>
      </c>
      <c r="E12" s="7"/>
      <c r="F12" s="7"/>
      <c r="G12" s="7"/>
      <c r="H12" s="7"/>
      <c r="I12" s="7"/>
      <c r="J12" s="7"/>
      <c r="K12" s="49"/>
    </row>
    <row r="13" spans="2:12" ht="15">
      <c r="B13" s="20">
        <v>30</v>
      </c>
      <c r="C13" s="22" t="s">
        <v>48</v>
      </c>
      <c r="D13" s="6">
        <v>6</v>
      </c>
      <c r="E13" s="7"/>
      <c r="F13" s="7"/>
      <c r="G13" s="7"/>
      <c r="H13" s="7"/>
      <c r="I13" s="7"/>
      <c r="J13" s="7"/>
      <c r="K13" s="49"/>
    </row>
    <row r="14" spans="2:12" ht="15">
      <c r="B14" s="20">
        <v>31</v>
      </c>
      <c r="C14" s="22" t="s">
        <v>49</v>
      </c>
      <c r="D14" s="6">
        <v>8</v>
      </c>
      <c r="E14" s="7"/>
      <c r="F14" s="7"/>
      <c r="G14" s="7"/>
      <c r="H14" s="7"/>
      <c r="I14" s="7"/>
      <c r="J14" s="7"/>
      <c r="K14" s="49"/>
    </row>
    <row r="15" spans="2:12" ht="15">
      <c r="B15" s="20">
        <v>32</v>
      </c>
      <c r="C15" s="22" t="s">
        <v>50</v>
      </c>
      <c r="D15" s="6">
        <v>1</v>
      </c>
      <c r="E15" s="7"/>
      <c r="F15" s="7"/>
      <c r="G15" s="7"/>
      <c r="H15" s="7"/>
      <c r="I15" s="7"/>
      <c r="J15" s="7"/>
      <c r="K15" s="49"/>
    </row>
    <row r="16" spans="2:12" ht="15" customHeight="1">
      <c r="B16" s="68" t="s">
        <v>18</v>
      </c>
      <c r="C16" s="68"/>
      <c r="D16" s="10">
        <v>0</v>
      </c>
      <c r="E16" s="50">
        <f>SUM(E6:E15)</f>
        <v>0</v>
      </c>
      <c r="F16" s="53">
        <f t="shared" ref="F16:K16" si="0">SUM(F6:F15)</f>
        <v>0</v>
      </c>
      <c r="G16" s="53">
        <f t="shared" si="0"/>
        <v>0</v>
      </c>
      <c r="H16" s="53">
        <f>SUM(H6:H15)</f>
        <v>0</v>
      </c>
      <c r="I16" s="53">
        <f>SUM(I6:I15)</f>
        <v>0</v>
      </c>
      <c r="J16" s="53">
        <f>SUM(J6:J15)</f>
        <v>0</v>
      </c>
      <c r="K16" s="53">
        <f t="shared" si="0"/>
        <v>0</v>
      </c>
      <c r="L16" s="46"/>
    </row>
    <row r="17" spans="2:11" ht="15">
      <c r="B17" s="69" t="s">
        <v>19</v>
      </c>
      <c r="C17" s="69"/>
      <c r="D17" s="13">
        <f>SUM(D6:D15)</f>
        <v>51</v>
      </c>
      <c r="E17" s="54">
        <f>D17-SUM(E6:E15)</f>
        <v>51</v>
      </c>
      <c r="F17" s="55">
        <f t="shared" ref="F17:K17" si="1">E17-SUM(F6:F15)</f>
        <v>51</v>
      </c>
      <c r="G17" s="55">
        <f>F17-SUM(G6:G15)</f>
        <v>51</v>
      </c>
      <c r="H17" s="55">
        <f>G17-SUM(H6:H15)</f>
        <v>51</v>
      </c>
      <c r="I17" s="55">
        <f>H17-SUM(I6:I15)</f>
        <v>51</v>
      </c>
      <c r="J17" s="55">
        <f>I17-SUM(J6:J15)</f>
        <v>51</v>
      </c>
      <c r="K17" s="55">
        <f>J17-SUM(K6:K15)</f>
        <v>51</v>
      </c>
    </row>
    <row r="18" spans="2:11" ht="15">
      <c r="B18" s="70" t="s">
        <v>20</v>
      </c>
      <c r="C18" s="70"/>
      <c r="D18" s="17">
        <f>D17</f>
        <v>51</v>
      </c>
      <c r="E18" s="56">
        <f>$D$18-($D$18/7*1)</f>
        <v>43.714285714285715</v>
      </c>
      <c r="F18" s="57">
        <f>$D$18-($D$18/7*2)</f>
        <v>36.428571428571431</v>
      </c>
      <c r="G18" s="57">
        <f>$D$18-($D$18/7*3)</f>
        <v>29.142857142857142</v>
      </c>
      <c r="H18" s="57">
        <f>$D$18-($D$18/7*4)</f>
        <v>21.857142857142858</v>
      </c>
      <c r="I18" s="57">
        <f>$D$18-($D$18/7*5)</f>
        <v>14.571428571428569</v>
      </c>
      <c r="J18" s="57">
        <f>$D$18-($D$18/7*6)</f>
        <v>7.2857142857142847</v>
      </c>
      <c r="K18" s="57">
        <f>$D$18-($D$18/7*7)</f>
        <v>0</v>
      </c>
    </row>
  </sheetData>
  <mergeCells count="8">
    <mergeCell ref="B17:C17"/>
    <mergeCell ref="B18:C18"/>
    <mergeCell ref="B2:K2"/>
    <mergeCell ref="B3:K3"/>
    <mergeCell ref="B4:B5"/>
    <mergeCell ref="C4:C5"/>
    <mergeCell ref="D4:D5"/>
    <mergeCell ref="B16:C16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52"/>
  <sheetViews>
    <sheetView topLeftCell="A20" zoomScale="110" zoomScaleNormal="110" workbookViewId="0">
      <selection activeCell="G28" sqref="G28"/>
    </sheetView>
  </sheetViews>
  <sheetFormatPr defaultColWidth="10.625" defaultRowHeight="15"/>
  <cols>
    <col min="3" max="3" width="42.125" customWidth="1"/>
    <col min="4" max="4" width="21" customWidth="1"/>
    <col min="5" max="5" width="20.375" customWidth="1"/>
    <col min="6" max="6" width="35.125" customWidth="1"/>
    <col min="12" max="12" width="25.5" customWidth="1"/>
    <col min="13" max="13" width="9" customWidth="1"/>
    <col min="14" max="14" width="61.875" customWidth="1"/>
  </cols>
  <sheetData>
    <row r="1" spans="2:12">
      <c r="B1" s="23"/>
    </row>
    <row r="2" spans="2:12" ht="22.15">
      <c r="B2" s="76" t="s">
        <v>51</v>
      </c>
      <c r="C2" s="76"/>
      <c r="D2" s="76"/>
      <c r="E2" s="76"/>
      <c r="F2" s="76"/>
      <c r="G2" s="76"/>
      <c r="H2" s="76"/>
      <c r="L2" s="3" t="s">
        <v>52</v>
      </c>
    </row>
    <row r="3" spans="2:12">
      <c r="B3" s="77" t="s">
        <v>53</v>
      </c>
      <c r="C3" s="78" t="s">
        <v>54</v>
      </c>
      <c r="D3" s="78" t="s">
        <v>55</v>
      </c>
      <c r="E3" s="78" t="s">
        <v>56</v>
      </c>
      <c r="F3" s="78" t="s">
        <v>57</v>
      </c>
      <c r="G3" s="78" t="s">
        <v>58</v>
      </c>
      <c r="H3" s="79" t="s">
        <v>59</v>
      </c>
    </row>
    <row r="4" spans="2:12">
      <c r="B4" s="77"/>
      <c r="C4" s="78"/>
      <c r="D4" s="78"/>
      <c r="E4" s="78"/>
      <c r="F4" s="78"/>
      <c r="G4" s="78"/>
      <c r="H4" s="79"/>
      <c r="L4" s="3" t="s">
        <v>60</v>
      </c>
    </row>
    <row r="5" spans="2:12">
      <c r="B5" s="4">
        <v>1</v>
      </c>
      <c r="C5" s="5" t="s">
        <v>12</v>
      </c>
      <c r="D5" s="24" t="s">
        <v>61</v>
      </c>
      <c r="E5" s="25">
        <v>3</v>
      </c>
      <c r="F5" s="24" t="s">
        <v>62</v>
      </c>
      <c r="G5" s="26">
        <v>45930</v>
      </c>
      <c r="H5" s="27">
        <f>G5+E5-1</f>
        <v>45932</v>
      </c>
    </row>
    <row r="6" spans="2:12">
      <c r="B6" s="8">
        <v>2</v>
      </c>
      <c r="C6" s="9" t="s">
        <v>13</v>
      </c>
      <c r="D6" s="28" t="s">
        <v>61</v>
      </c>
      <c r="E6" s="29">
        <v>3</v>
      </c>
      <c r="F6" s="28" t="s">
        <v>63</v>
      </c>
      <c r="G6" s="30">
        <v>45931</v>
      </c>
      <c r="H6" s="27">
        <f>G6+E6-1</f>
        <v>45933</v>
      </c>
      <c r="L6" t="s">
        <v>64</v>
      </c>
    </row>
    <row r="7" spans="2:12">
      <c r="B7" s="8">
        <v>3</v>
      </c>
      <c r="C7" s="9" t="s">
        <v>15</v>
      </c>
      <c r="D7" s="28" t="s">
        <v>61</v>
      </c>
      <c r="E7" s="29">
        <v>3</v>
      </c>
      <c r="F7" s="28" t="s">
        <v>65</v>
      </c>
      <c r="G7" s="30">
        <v>45930</v>
      </c>
      <c r="H7" s="27">
        <f>G7+E7-1</f>
        <v>45932</v>
      </c>
    </row>
    <row r="8" spans="2:12">
      <c r="B8" s="8">
        <v>4</v>
      </c>
      <c r="C8" s="9" t="s">
        <v>16</v>
      </c>
      <c r="D8" s="28" t="s">
        <v>61</v>
      </c>
      <c r="E8" s="28">
        <v>3</v>
      </c>
      <c r="F8" s="28" t="s">
        <v>66</v>
      </c>
      <c r="G8" s="30">
        <v>45931</v>
      </c>
      <c r="H8" s="27">
        <f>G8+E8-1</f>
        <v>45933</v>
      </c>
    </row>
    <row r="9" spans="2:12">
      <c r="B9" s="8">
        <v>5</v>
      </c>
      <c r="C9" s="9" t="s">
        <v>17</v>
      </c>
      <c r="D9" s="28" t="s">
        <v>61</v>
      </c>
      <c r="E9" s="28">
        <v>3</v>
      </c>
      <c r="F9" s="28" t="s">
        <v>67</v>
      </c>
      <c r="G9" s="30">
        <v>45932</v>
      </c>
      <c r="H9" s="27">
        <f>G9+E9-1</f>
        <v>45934</v>
      </c>
    </row>
    <row r="10" spans="2:12">
      <c r="B10" s="31">
        <v>6</v>
      </c>
      <c r="C10" s="32" t="s">
        <v>22</v>
      </c>
      <c r="D10" s="33" t="s">
        <v>68</v>
      </c>
      <c r="E10" s="33">
        <v>6</v>
      </c>
      <c r="F10" s="33" t="s">
        <v>69</v>
      </c>
      <c r="G10" s="34">
        <v>45935</v>
      </c>
      <c r="H10" s="64">
        <f>G10+E10-1</f>
        <v>45940</v>
      </c>
    </row>
    <row r="11" spans="2:12">
      <c r="B11" s="31">
        <v>7</v>
      </c>
      <c r="C11" s="32" t="s">
        <v>23</v>
      </c>
      <c r="D11" s="33" t="s">
        <v>70</v>
      </c>
      <c r="E11" s="33">
        <v>3</v>
      </c>
      <c r="F11" s="35" t="s">
        <v>69</v>
      </c>
      <c r="G11" s="34">
        <v>45946</v>
      </c>
      <c r="H11" s="64">
        <f>G11+E11-1</f>
        <v>45948</v>
      </c>
    </row>
    <row r="12" spans="2:12">
      <c r="B12" s="31">
        <v>8</v>
      </c>
      <c r="C12" s="32" t="s">
        <v>24</v>
      </c>
      <c r="D12" s="33" t="s">
        <v>68</v>
      </c>
      <c r="E12" s="33">
        <v>6</v>
      </c>
      <c r="F12" s="36" t="s">
        <v>71</v>
      </c>
      <c r="G12" s="34">
        <v>45935</v>
      </c>
      <c r="H12" s="64">
        <f>G12+E12-1</f>
        <v>45940</v>
      </c>
    </row>
    <row r="13" spans="2:12">
      <c r="B13" s="31">
        <v>9</v>
      </c>
      <c r="C13" s="32" t="s">
        <v>25</v>
      </c>
      <c r="D13" s="33" t="s">
        <v>72</v>
      </c>
      <c r="E13" s="33">
        <v>3</v>
      </c>
      <c r="F13" s="37" t="s">
        <v>71</v>
      </c>
      <c r="G13" s="34">
        <v>45945</v>
      </c>
      <c r="H13" s="64">
        <f>G13+E13-1</f>
        <v>45947</v>
      </c>
    </row>
    <row r="14" spans="2:12">
      <c r="B14" s="31">
        <v>10</v>
      </c>
      <c r="C14" s="32" t="s">
        <v>26</v>
      </c>
      <c r="D14" s="33" t="s">
        <v>61</v>
      </c>
      <c r="E14" s="33">
        <v>1</v>
      </c>
      <c r="F14" s="33" t="s">
        <v>63</v>
      </c>
      <c r="G14" s="34">
        <v>45937</v>
      </c>
      <c r="H14" s="64">
        <f>G14+E14-1</f>
        <v>45937</v>
      </c>
    </row>
    <row r="15" spans="2:12">
      <c r="B15" s="31">
        <v>11</v>
      </c>
      <c r="C15" s="32" t="s">
        <v>27</v>
      </c>
      <c r="D15" s="33" t="s">
        <v>61</v>
      </c>
      <c r="E15" s="33">
        <v>1</v>
      </c>
      <c r="F15" s="33" t="s">
        <v>63</v>
      </c>
      <c r="G15" s="34">
        <v>45936</v>
      </c>
      <c r="H15" s="64">
        <f>G15+E15-1</f>
        <v>45936</v>
      </c>
    </row>
    <row r="16" spans="2:12">
      <c r="B16" s="31">
        <v>12</v>
      </c>
      <c r="C16" s="32" t="s">
        <v>28</v>
      </c>
      <c r="D16" s="33" t="s">
        <v>61</v>
      </c>
      <c r="E16" s="33">
        <v>1</v>
      </c>
      <c r="F16" s="33" t="s">
        <v>66</v>
      </c>
      <c r="G16" s="34">
        <v>45937</v>
      </c>
      <c r="H16" s="64">
        <f>G16+E16-1</f>
        <v>45937</v>
      </c>
    </row>
    <row r="17" spans="2:12">
      <c r="B17" s="31">
        <v>13</v>
      </c>
      <c r="C17" s="32" t="s">
        <v>29</v>
      </c>
      <c r="D17" s="33" t="s">
        <v>61</v>
      </c>
      <c r="E17" s="33">
        <v>1</v>
      </c>
      <c r="F17" s="33" t="s">
        <v>66</v>
      </c>
      <c r="G17" s="34">
        <v>45935</v>
      </c>
      <c r="H17" s="64">
        <f>G17+E17-1</f>
        <v>45935</v>
      </c>
    </row>
    <row r="18" spans="2:12">
      <c r="B18" s="31">
        <v>14</v>
      </c>
      <c r="C18" s="32" t="s">
        <v>30</v>
      </c>
      <c r="D18" s="33" t="s">
        <v>61</v>
      </c>
      <c r="E18" s="33">
        <v>1</v>
      </c>
      <c r="F18" s="33" t="s">
        <v>67</v>
      </c>
      <c r="G18" s="34">
        <v>45936</v>
      </c>
      <c r="H18" s="64">
        <f>G18+E18-1</f>
        <v>45936</v>
      </c>
    </row>
    <row r="19" spans="2:12">
      <c r="B19" s="31">
        <v>15</v>
      </c>
      <c r="C19" s="32" t="s">
        <v>31</v>
      </c>
      <c r="D19" s="33" t="s">
        <v>61</v>
      </c>
      <c r="E19" s="33">
        <v>1</v>
      </c>
      <c r="F19" s="33" t="s">
        <v>67</v>
      </c>
      <c r="G19" s="34">
        <v>45937</v>
      </c>
      <c r="H19" s="64">
        <f>G19+E19-1</f>
        <v>45937</v>
      </c>
    </row>
    <row r="20" spans="2:12">
      <c r="B20" s="31">
        <v>16</v>
      </c>
      <c r="C20" s="32" t="s">
        <v>32</v>
      </c>
      <c r="D20" s="33" t="s">
        <v>61</v>
      </c>
      <c r="E20" s="33">
        <v>1</v>
      </c>
      <c r="F20" s="33" t="s">
        <v>62</v>
      </c>
      <c r="G20" s="34">
        <v>45935</v>
      </c>
      <c r="H20" s="64">
        <f>G20+E20-1</f>
        <v>45935</v>
      </c>
    </row>
    <row r="21" spans="2:12">
      <c r="B21" s="31">
        <v>17</v>
      </c>
      <c r="C21" s="32" t="s">
        <v>73</v>
      </c>
      <c r="D21" s="33" t="s">
        <v>61</v>
      </c>
      <c r="E21" s="33">
        <v>1</v>
      </c>
      <c r="F21" s="33" t="s">
        <v>62</v>
      </c>
      <c r="G21" s="34">
        <v>45936</v>
      </c>
      <c r="H21" s="64">
        <f>G21+E21-1</f>
        <v>45936</v>
      </c>
      <c r="L21" s="3"/>
    </row>
    <row r="22" spans="2:12">
      <c r="B22" s="38">
        <v>18</v>
      </c>
      <c r="C22" s="39" t="s">
        <v>34</v>
      </c>
      <c r="D22" s="40" t="s">
        <v>61</v>
      </c>
      <c r="E22" s="40">
        <v>1</v>
      </c>
      <c r="F22" s="40" t="s">
        <v>65</v>
      </c>
      <c r="G22" s="41">
        <v>45936</v>
      </c>
      <c r="H22" s="64">
        <f>G22+E22-1</f>
        <v>45936</v>
      </c>
      <c r="L22" s="3"/>
    </row>
    <row r="23" spans="2:12">
      <c r="B23" s="31">
        <v>19</v>
      </c>
      <c r="C23" s="32" t="s">
        <v>35</v>
      </c>
      <c r="D23" s="33" t="s">
        <v>61</v>
      </c>
      <c r="E23" s="33">
        <v>1</v>
      </c>
      <c r="F23" s="33" t="s">
        <v>65</v>
      </c>
      <c r="G23" s="34">
        <v>45935</v>
      </c>
      <c r="H23" s="64">
        <f>G23+E23-1</f>
        <v>45935</v>
      </c>
    </row>
    <row r="24" spans="2:12">
      <c r="B24" s="42">
        <v>20</v>
      </c>
      <c r="C24" s="9" t="s">
        <v>74</v>
      </c>
      <c r="D24" s="43" t="s">
        <v>75</v>
      </c>
      <c r="E24" s="28">
        <v>3</v>
      </c>
      <c r="F24" s="28" t="s">
        <v>63</v>
      </c>
      <c r="G24" s="44">
        <v>45943</v>
      </c>
      <c r="H24" s="27">
        <f>G24+E24-1</f>
        <v>45945</v>
      </c>
    </row>
    <row r="25" spans="2:12">
      <c r="B25" s="8">
        <v>21</v>
      </c>
      <c r="C25" s="9" t="s">
        <v>76</v>
      </c>
      <c r="D25" s="43" t="s">
        <v>77</v>
      </c>
      <c r="E25" s="28">
        <v>3</v>
      </c>
      <c r="F25" s="43" t="s">
        <v>62</v>
      </c>
      <c r="G25" s="44">
        <v>45947</v>
      </c>
      <c r="H25" s="27" t="s">
        <v>78</v>
      </c>
    </row>
    <row r="26" spans="2:12">
      <c r="B26" s="42">
        <v>22</v>
      </c>
      <c r="C26" s="9" t="s">
        <v>79</v>
      </c>
      <c r="D26" s="43" t="s">
        <v>80</v>
      </c>
      <c r="E26" s="28">
        <v>3</v>
      </c>
      <c r="F26" s="28" t="s">
        <v>65</v>
      </c>
      <c r="G26" s="44">
        <v>45944</v>
      </c>
      <c r="H26" s="27">
        <f t="shared" ref="H25:H28" si="0">G26+E26-1</f>
        <v>45946</v>
      </c>
    </row>
    <row r="27" spans="2:12">
      <c r="B27" s="8">
        <v>23</v>
      </c>
      <c r="C27" s="45" t="s">
        <v>81</v>
      </c>
      <c r="D27" s="43" t="s">
        <v>82</v>
      </c>
      <c r="E27" s="28">
        <v>3</v>
      </c>
      <c r="F27" s="28" t="s">
        <v>66</v>
      </c>
      <c r="G27" s="44"/>
      <c r="H27" s="27" t="s">
        <v>78</v>
      </c>
    </row>
    <row r="28" spans="2:12">
      <c r="B28" s="8">
        <v>24</v>
      </c>
      <c r="C28" s="9" t="s">
        <v>41</v>
      </c>
      <c r="D28" s="43" t="s">
        <v>83</v>
      </c>
      <c r="E28" s="28">
        <v>3</v>
      </c>
      <c r="F28" s="28" t="s">
        <v>67</v>
      </c>
      <c r="G28" s="44">
        <v>16</v>
      </c>
      <c r="H28" s="27" t="s">
        <v>78</v>
      </c>
    </row>
    <row r="29" spans="2:12">
      <c r="B29" s="8">
        <v>25</v>
      </c>
      <c r="C29" s="9" t="s">
        <v>42</v>
      </c>
      <c r="D29" s="28" t="s">
        <v>61</v>
      </c>
      <c r="E29" s="28">
        <v>1</v>
      </c>
      <c r="F29" s="28" t="s">
        <v>84</v>
      </c>
      <c r="G29" s="44">
        <v>45948</v>
      </c>
      <c r="H29" s="27">
        <f>G29+E29-1</f>
        <v>45948</v>
      </c>
    </row>
    <row r="30" spans="2:12">
      <c r="B30" s="58">
        <v>26</v>
      </c>
      <c r="C30" s="32" t="s">
        <v>44</v>
      </c>
      <c r="D30" s="37" t="s">
        <v>85</v>
      </c>
      <c r="E30" s="60">
        <v>3</v>
      </c>
      <c r="F30" s="33" t="s">
        <v>69</v>
      </c>
      <c r="G30" s="65">
        <v>45950</v>
      </c>
      <c r="H30" s="64">
        <f t="shared" ref="H30:H37" si="1">G30+E30-1</f>
        <v>45952</v>
      </c>
    </row>
    <row r="31" spans="2:12">
      <c r="B31" s="58">
        <v>27</v>
      </c>
      <c r="C31" s="59" t="s">
        <v>45</v>
      </c>
      <c r="D31" s="60" t="s">
        <v>86</v>
      </c>
      <c r="E31" s="60">
        <v>3</v>
      </c>
      <c r="F31" s="33" t="s">
        <v>69</v>
      </c>
      <c r="G31" s="65">
        <v>45952</v>
      </c>
      <c r="H31" s="64">
        <f t="shared" si="1"/>
        <v>45954</v>
      </c>
    </row>
    <row r="32" spans="2:12">
      <c r="B32" s="58">
        <v>28</v>
      </c>
      <c r="C32" s="59" t="s">
        <v>46</v>
      </c>
      <c r="D32" s="60" t="s">
        <v>87</v>
      </c>
      <c r="E32" s="60">
        <v>4</v>
      </c>
      <c r="F32" s="33" t="s">
        <v>69</v>
      </c>
      <c r="G32" s="65">
        <v>45953</v>
      </c>
      <c r="H32" s="64">
        <f t="shared" si="1"/>
        <v>45956</v>
      </c>
    </row>
    <row r="33" spans="2:15">
      <c r="B33" s="58">
        <v>29</v>
      </c>
      <c r="C33" s="32" t="s">
        <v>47</v>
      </c>
      <c r="D33" s="60" t="s">
        <v>88</v>
      </c>
      <c r="E33" s="60">
        <v>3</v>
      </c>
      <c r="F33" s="36" t="s">
        <v>71</v>
      </c>
      <c r="G33" s="65">
        <v>45952</v>
      </c>
      <c r="H33" s="64">
        <f t="shared" si="1"/>
        <v>45954</v>
      </c>
    </row>
    <row r="34" spans="2:15">
      <c r="B34" s="58">
        <v>30</v>
      </c>
      <c r="C34" s="59" t="s">
        <v>48</v>
      </c>
      <c r="D34" s="60" t="s">
        <v>86</v>
      </c>
      <c r="E34" s="60">
        <v>3</v>
      </c>
      <c r="F34" s="36" t="s">
        <v>71</v>
      </c>
      <c r="G34" s="65">
        <v>45950</v>
      </c>
      <c r="H34" s="64">
        <f t="shared" si="1"/>
        <v>45952</v>
      </c>
    </row>
    <row r="35" spans="2:15">
      <c r="B35" s="58">
        <v>31</v>
      </c>
      <c r="C35" s="59" t="s">
        <v>49</v>
      </c>
      <c r="D35" s="60" t="s">
        <v>87</v>
      </c>
      <c r="E35" s="60">
        <v>4</v>
      </c>
      <c r="F35" s="36" t="s">
        <v>71</v>
      </c>
      <c r="G35" s="65">
        <v>45953</v>
      </c>
      <c r="H35" s="64">
        <f t="shared" si="1"/>
        <v>45956</v>
      </c>
    </row>
    <row r="36" spans="2:15">
      <c r="B36" s="58">
        <v>32</v>
      </c>
      <c r="C36" s="59" t="s">
        <v>50</v>
      </c>
      <c r="D36" s="60" t="s">
        <v>86</v>
      </c>
      <c r="E36" s="60">
        <v>1</v>
      </c>
      <c r="F36" s="60" t="s">
        <v>84</v>
      </c>
      <c r="G36" s="65">
        <v>45956</v>
      </c>
      <c r="H36" s="64">
        <f t="shared" si="1"/>
        <v>45956</v>
      </c>
    </row>
    <row r="37" spans="2:15">
      <c r="B37" s="61">
        <v>33</v>
      </c>
      <c r="C37" s="62"/>
      <c r="D37" s="63"/>
      <c r="E37" s="63"/>
      <c r="F37" s="63"/>
      <c r="G37" s="66"/>
      <c r="H37" s="67"/>
      <c r="M37" s="3"/>
      <c r="N37" s="3"/>
      <c r="O37" s="3"/>
    </row>
    <row r="38" spans="2:15">
      <c r="L38" s="3"/>
    </row>
    <row r="39" spans="2:15">
      <c r="L39" s="3"/>
      <c r="M39" s="3"/>
      <c r="N39" s="3"/>
      <c r="O39" s="3"/>
    </row>
    <row r="40" spans="2:15">
      <c r="L40" s="3"/>
      <c r="M40" s="3"/>
      <c r="N40" s="3"/>
      <c r="O40" s="3"/>
    </row>
    <row r="43" spans="2:15">
      <c r="L43" s="3"/>
      <c r="M43" s="3"/>
      <c r="N43" s="3"/>
      <c r="O43" s="3"/>
    </row>
    <row r="44" spans="2:15">
      <c r="L44" s="3"/>
      <c r="M44" s="3"/>
      <c r="N44" s="3"/>
      <c r="O44" s="3"/>
    </row>
    <row r="45" spans="2:15">
      <c r="L45" s="3"/>
      <c r="M45" s="3"/>
      <c r="N45" s="3"/>
      <c r="O45" s="3"/>
    </row>
    <row r="46" spans="2:15">
      <c r="L46" s="3"/>
      <c r="M46" s="3"/>
      <c r="N46" s="3"/>
      <c r="O46" s="3"/>
    </row>
    <row r="47" spans="2:15">
      <c r="L47" s="3"/>
      <c r="M47" s="3"/>
      <c r="N47" s="3"/>
      <c r="O47" s="3"/>
    </row>
    <row r="48" spans="2:15">
      <c r="L48" s="3"/>
      <c r="M48" s="3"/>
      <c r="N48" s="3"/>
      <c r="O48" s="3"/>
    </row>
    <row r="49" spans="12:15">
      <c r="L49" s="3"/>
      <c r="M49" s="3"/>
      <c r="N49" s="3"/>
      <c r="O49" s="3"/>
    </row>
    <row r="50" spans="12:15">
      <c r="L50" s="3"/>
      <c r="M50" s="3"/>
      <c r="N50" s="3"/>
      <c r="O50" s="3"/>
    </row>
    <row r="51" spans="12:15">
      <c r="L51" s="3"/>
      <c r="M51" s="3"/>
      <c r="N51" s="3"/>
      <c r="O51" s="3"/>
    </row>
    <row r="52" spans="12:15">
      <c r="L52" s="3"/>
      <c r="M52" s="3"/>
      <c r="N52" s="3"/>
      <c r="O52" s="3"/>
    </row>
  </sheetData>
  <mergeCells count="8">
    <mergeCell ref="B2:H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"/>
  <sheetViews>
    <sheetView zoomScale="110" zoomScaleNormal="110" workbookViewId="0">
      <selection activeCell="G15" sqref="G15"/>
    </sheetView>
  </sheetViews>
  <sheetFormatPr defaultColWidth="10.625" defaultRowHeight="15"/>
  <sheetData>
    <row r="4" spans="3:3">
      <c r="C4" s="3" t="s">
        <v>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/>
  <cp:revision>30</cp:revision>
  <dcterms:created xsi:type="dcterms:W3CDTF">2021-11-14T17:33:00Z</dcterms:created>
  <dcterms:modified xsi:type="dcterms:W3CDTF">2025-10-20T22:38:53Z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BB2678A4BBB540F8940C5318077EC5CD_13</vt:lpwstr>
  </property>
  <property fmtid="{D5CDD505-2E9C-101B-9397-08002B2CF9AE}" pid="3" name="KSOProductBuildVer">
    <vt:lpwstr>2070-12.2.0.13306</vt:lpwstr>
  </property>
</Properties>
</file>