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rinterSettings/printerSettings1.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JainArc\Downloads\"/>
    </mc:Choice>
  </mc:AlternateContent>
  <xr:revisionPtr revIDLastSave="0" documentId="13_ncr:1_{0C5BDD14-7A94-40BF-BC04-29F189DD3FDC}" xr6:coauthVersionLast="47" xr6:coauthVersionMax="47" xr10:uidLastSave="{00000000-0000-0000-0000-000000000000}"/>
  <bookViews>
    <workbookView xWindow="-110" yWindow="-110" windowWidth="19420" windowHeight="10300" firstSheet="2" activeTab="2" xr2:uid="{8E512825-ADF2-4DE9-A7A3-EB34BBE80329}"/>
  </bookViews>
  <sheets>
    <sheet name="TUTORIAL" sheetId="15" state="hidden" r:id="rId1"/>
    <sheet name="Opt1 Game Plan Quarterly Split" sheetId="9" state="hidden" r:id="rId2"/>
    <sheet name="DERMA Game Plan Table " sheetId="36" r:id="rId3"/>
    <sheet name="DERMA Reach Sufficiency Tab" sheetId="37" r:id="rId4"/>
    <sheet name="SOV Derma" sheetId="35" r:id="rId5"/>
    <sheet name="TV Diminishing Return" sheetId="29" r:id="rId6"/>
    <sheet name="Digital Diminishing Return" sheetId="31" r:id="rId7"/>
    <sheet name="Derma Std Values" sheetId="32" state="hidden" r:id="rId8"/>
    <sheet name="Media Std Values" sheetId="24" state="hidden" r:id="rId9"/>
    <sheet name="Audience &amp; Reach- blocked" sheetId="14" state="hidden" r:id="rId10"/>
    <sheet name="Business" sheetId="4" state="hidden" r:id="rId11"/>
  </sheets>
  <definedNames>
    <definedName name="_xlnm._FilterDatabase" localSheetId="9" hidden="1">'Audience &amp; Reach- blocked'!$B$2:$R$2</definedName>
    <definedName name="_xlnm._FilterDatabase" localSheetId="2" hidden="1">'DERMA Game Plan Table '!#REF!</definedName>
    <definedName name="_xlnm._FilterDatabase" localSheetId="7" hidden="1">'Derma Std Values'!$A$3:$P$339</definedName>
    <definedName name="_xlnm._FilterDatabase" localSheetId="8" hidden="1">'Media Std Values'!$A$3:$N$339</definedName>
    <definedName name="_xlnm._FilterDatabase" localSheetId="1" hidden="1">'Opt1 Game Plan Quarterly Split'!$B$2:$Z$2</definedName>
    <definedName name="_xlnm._FilterDatabase" localSheetId="4" hidden="1">'SOV Derma'!$B$2:$E$2</definedName>
    <definedName name="_xlnm._FilterDatabase" localSheetId="0" hidden="1">TUTORIAL!#REF!</definedName>
    <definedName name="Campaign_Type" localSheetId="2">std_new1011[Campaign Type]</definedName>
    <definedName name="Campaign_Type" localSheetId="3">std_new1011[Campaign Type]</definedName>
    <definedName name="Campaign_Type" localSheetId="7">std_new1011[Campaign Type]</definedName>
    <definedName name="Campaign_Type" localSheetId="6">std_new1011[Campaign Type]</definedName>
    <definedName name="Campaign_Type" localSheetId="4">std_new1011[Campaign Type]</definedName>
    <definedName name="Campaign_Type" localSheetId="5">std_new1011[Campaign Type]</definedName>
    <definedName name="Campaign_Type">std_new1011[Campaign Type]</definedName>
    <definedName name="Categories_NIVEA">#REF!</definedName>
    <definedName name="Currencies" localSheetId="2">currency[Currencies]</definedName>
    <definedName name="Currencies" localSheetId="3">currency[Currencies]</definedName>
    <definedName name="Currencies" localSheetId="7">currency[Currencies]</definedName>
    <definedName name="Currencies" localSheetId="6">currency[Currencies]</definedName>
    <definedName name="Currencies" localSheetId="4">currency[Currencies]</definedName>
    <definedName name="Currencies" localSheetId="5">currency[Currencies]</definedName>
    <definedName name="Currencies">currency[Currencies]</definedName>
    <definedName name="Face_Care">#REF!</definedName>
    <definedName name="List_Of_Campaigns" localSheetId="9">#REF!</definedName>
    <definedName name="List_Of_Campaigns" localSheetId="2">#REF!</definedName>
    <definedName name="List_Of_Campaigns" localSheetId="7">#REF!</definedName>
    <definedName name="List_Of_Campaigns" localSheetId="6">#REF!</definedName>
    <definedName name="List_Of_Campaigns" localSheetId="8">#REF!</definedName>
    <definedName name="List_Of_Campaigns" localSheetId="4">#REF!</definedName>
    <definedName name="List_Of_Campaigns" localSheetId="0">#REF!</definedName>
    <definedName name="List_Of_Campaigns" localSheetId="5">#REF!</definedName>
    <definedName name="List_Of_Campaigns">#REF!</definedName>
    <definedName name="List_Of_Categories" localSheetId="9">#REF!</definedName>
    <definedName name="List_Of_Categories" localSheetId="2">#REF!</definedName>
    <definedName name="List_Of_Categories" localSheetId="7">#REF!</definedName>
    <definedName name="List_Of_Categories" localSheetId="6">#REF!</definedName>
    <definedName name="List_Of_Categories" localSheetId="8">#REF!</definedName>
    <definedName name="List_Of_Categories" localSheetId="4">#REF!</definedName>
    <definedName name="List_Of_Categories" localSheetId="0">#REF!</definedName>
    <definedName name="List_Of_Categories" localSheetId="5">#REF!</definedName>
    <definedName name="List_Of_Categories">#REF!</definedName>
    <definedName name="List_Of_Media_Sub_Types" localSheetId="9">#REF!</definedName>
    <definedName name="List_Of_Media_Sub_Types" localSheetId="2">#REF!</definedName>
    <definedName name="List_Of_Media_Sub_Types" localSheetId="7">#REF!</definedName>
    <definedName name="List_Of_Media_Sub_Types" localSheetId="6">#REF!</definedName>
    <definedName name="List_Of_Media_Sub_Types" localSheetId="8">#REF!</definedName>
    <definedName name="List_Of_Media_Sub_Types" localSheetId="4">#REF!</definedName>
    <definedName name="List_Of_Media_Sub_Types" localSheetId="0">#REF!</definedName>
    <definedName name="List_Of_Media_Sub_Types" localSheetId="5">#REF!</definedName>
    <definedName name="List_Of_Media_Sub_Types">#REF!</definedName>
    <definedName name="List_Of_Media_Types" localSheetId="9">#REF!</definedName>
    <definedName name="List_Of_Media_Types" localSheetId="2">#REF!</definedName>
    <definedName name="List_Of_Media_Types" localSheetId="7">#REF!</definedName>
    <definedName name="List_Of_Media_Types" localSheetId="6">#REF!</definedName>
    <definedName name="List_Of_Media_Types" localSheetId="8">#REF!</definedName>
    <definedName name="List_Of_Media_Types" localSheetId="4">#REF!</definedName>
    <definedName name="List_Of_Media_Types" localSheetId="0">#REF!</definedName>
    <definedName name="List_Of_Media_Types" localSheetId="5">#REF!</definedName>
    <definedName name="List_Of_Media_Types">#REF!</definedName>
    <definedName name="List_Of_Objectives_Values" localSheetId="2">#REF!</definedName>
    <definedName name="List_Of_Objectives_Values" localSheetId="7">#REF!</definedName>
    <definedName name="List_Of_Objectives_Values" localSheetId="6">#REF!</definedName>
    <definedName name="List_Of_Objectives_Values" localSheetId="8">#REF!</definedName>
    <definedName name="List_Of_Objectives_Values" localSheetId="4">#REF!</definedName>
    <definedName name="List_Of_Objectives_Values" localSheetId="0">#REF!</definedName>
    <definedName name="List_Of_Objectives_Values" localSheetId="5">#REF!</definedName>
    <definedName name="List_Of_Objectives_Values">#REF!</definedName>
    <definedName name="List_Of_PM_Type" localSheetId="9">#REF!</definedName>
    <definedName name="List_Of_PM_Type" localSheetId="2">#REF!</definedName>
    <definedName name="List_Of_PM_Type" localSheetId="7">#REF!</definedName>
    <definedName name="List_Of_PM_Type" localSheetId="6">#REF!</definedName>
    <definedName name="List_Of_PM_Type" localSheetId="8">#REF!</definedName>
    <definedName name="List_Of_PM_Type" localSheetId="4">#REF!</definedName>
    <definedName name="List_Of_PM_Type" localSheetId="0">#REF!</definedName>
    <definedName name="List_Of_PM_Type" localSheetId="5">#REF!</definedName>
    <definedName name="List_Of_PM_Type">#REF!</definedName>
    <definedName name="List_Of_Ranges" localSheetId="9">#REF!</definedName>
    <definedName name="List_Of_Ranges" localSheetId="2">#REF!</definedName>
    <definedName name="List_Of_Ranges" localSheetId="7">#REF!</definedName>
    <definedName name="List_Of_Ranges" localSheetId="6">#REF!</definedName>
    <definedName name="List_Of_Ranges" localSheetId="8">#REF!</definedName>
    <definedName name="List_Of_Ranges" localSheetId="4">#REF!</definedName>
    <definedName name="List_Of_Ranges" localSheetId="0">#REF!</definedName>
    <definedName name="List_Of_Ranges" localSheetId="5">#REF!</definedName>
    <definedName name="List_Of_Ranges">#REF!</definedName>
    <definedName name="Media_Type" localSheetId="2">std_new10[Media Type]</definedName>
    <definedName name="Media_Type" localSheetId="3">std_new10[Media Type]</definedName>
    <definedName name="Media_Type" localSheetId="7">std_new10[Media Type]</definedName>
    <definedName name="Media_Type" localSheetId="6">std_new10[Media Type]</definedName>
    <definedName name="Media_Type" localSheetId="4">std_new10[Media Type]</definedName>
    <definedName name="Media_Type" localSheetId="5">std_new10[Media Type]</definedName>
    <definedName name="Media_Type">std_new10[Media Type]</definedName>
    <definedName name="Media_Types" localSheetId="2">_xlfn.UNIQUE(OFFSET(#REF!,1,0,COUNTA(OFFSET(#REF!,1,0,20)),1))</definedName>
    <definedName name="Media_Types" localSheetId="7">_xlfn.UNIQUE(OFFSET(#REF!,1,0,COUNTA(OFFSET(#REF!,1,0,20)),1))</definedName>
    <definedName name="Media_Types" localSheetId="6">_xlfn.UNIQUE(OFFSET(#REF!,1,0,COUNTA(OFFSET(#REF!,1,0,20)),1))</definedName>
    <definedName name="Media_Types" localSheetId="8">_xlfn.UNIQUE(OFFSET(#REF!,1,0,COUNTA(OFFSET(#REF!,1,0,20)),1))</definedName>
    <definedName name="Media_Types" localSheetId="4">_xlfn.UNIQUE(OFFSET(#REF!,1,0,COUNTA(OFFSET(#REF!,1,0,20)),1))</definedName>
    <definedName name="Media_Types" localSheetId="0">_xlfn.UNIQUE(OFFSET(#REF!,1,0,COUNTA(OFFSET(#REF!,1,0,20)),1))</definedName>
    <definedName name="Media_Types" localSheetId="5">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7" l="1" a="1"/>
  <c r="C2" i="37" s="1"/>
  <c r="E6" i="32" a="1"/>
  <c r="E6" i="32" s="1"/>
  <c r="E7" i="32" s="1" a="1"/>
  <c r="E7" i="32" s="1"/>
  <c r="AA2" i="37"/>
  <c r="W2" i="37"/>
  <c r="U2" i="37"/>
  <c r="T2" i="37"/>
  <c r="S2" i="37"/>
  <c r="H2" i="37"/>
  <c r="K2" i="36"/>
  <c r="Z2" i="36" s="1"/>
  <c r="B2" i="37" l="1"/>
  <c r="A2" i="37"/>
  <c r="I32" i="29" l="1" a="1"/>
  <c r="I32" i="29" s="1"/>
  <c r="I31" i="29" a="1"/>
  <c r="I31" i="29" s="1"/>
  <c r="E3" i="29"/>
  <c r="L32" i="31" l="1" a="1"/>
  <c r="L32" i="31" s="1"/>
  <c r="L33" i="31" a="1"/>
  <c r="L33" i="31" s="1"/>
  <c r="M33" i="31" a="1"/>
  <c r="M33" i="31" s="1"/>
  <c r="N33" i="31" a="1"/>
  <c r="N33" i="31" s="1"/>
  <c r="O33" i="31" a="1"/>
  <c r="O33" i="31"/>
  <c r="P33" i="31" a="1"/>
  <c r="P33" i="31" s="1"/>
  <c r="Q33" i="31" a="1"/>
  <c r="Q33" i="31"/>
  <c r="R33" i="31" a="1"/>
  <c r="R33" i="31" s="1"/>
  <c r="S33" i="31" a="1"/>
  <c r="S33" i="31" s="1"/>
  <c r="T33" i="31" a="1"/>
  <c r="T33" i="31" s="1"/>
  <c r="U33" i="31" a="1"/>
  <c r="U33" i="31"/>
  <c r="V33" i="31" a="1"/>
  <c r="V33" i="31" s="1"/>
  <c r="W33" i="31" a="1"/>
  <c r="W33" i="31"/>
  <c r="X33" i="31" a="1"/>
  <c r="X33" i="31" s="1"/>
  <c r="K33" i="31" a="1"/>
  <c r="K33" i="31" s="1"/>
  <c r="M32" i="31" a="1"/>
  <c r="M32" i="31" s="1"/>
  <c r="N32" i="31" a="1"/>
  <c r="N32" i="31" s="1"/>
  <c r="O32" i="31" a="1"/>
  <c r="O32" i="31" s="1"/>
  <c r="P32" i="31" a="1"/>
  <c r="P32" i="31" s="1"/>
  <c r="Q32" i="31" a="1"/>
  <c r="Q32" i="31" s="1"/>
  <c r="R32" i="31" a="1"/>
  <c r="R32" i="31" s="1"/>
  <c r="S32" i="31" a="1"/>
  <c r="S32" i="31" s="1"/>
  <c r="T32" i="31" a="1"/>
  <c r="T32" i="31" s="1"/>
  <c r="U32" i="31" a="1"/>
  <c r="U32" i="31" s="1"/>
  <c r="V32" i="31" a="1"/>
  <c r="V32" i="31" s="1"/>
  <c r="W32" i="31" a="1"/>
  <c r="W32" i="31" s="1"/>
  <c r="X32" i="31" a="1"/>
  <c r="X32" i="31" s="1"/>
  <c r="K32" i="31" a="1"/>
  <c r="K32" i="31" s="1"/>
  <c r="J32" i="29" a="1"/>
  <c r="J32" i="29" s="1"/>
  <c r="K32" i="29" a="1"/>
  <c r="K32" i="29" s="1"/>
  <c r="L32" i="29" a="1"/>
  <c r="L32" i="29" s="1"/>
  <c r="M32" i="29" a="1"/>
  <c r="M32" i="29" s="1"/>
  <c r="N32" i="29" a="1"/>
  <c r="N32" i="29" s="1"/>
  <c r="O32" i="29" a="1"/>
  <c r="O32" i="29" s="1"/>
  <c r="P32" i="29" a="1"/>
  <c r="P32" i="29" s="1"/>
  <c r="Q32" i="29" a="1"/>
  <c r="Q32" i="29" s="1"/>
  <c r="R32" i="29" a="1"/>
  <c r="R32" i="29" s="1"/>
  <c r="S32" i="29" a="1"/>
  <c r="S32" i="29" s="1"/>
  <c r="T32" i="29" a="1"/>
  <c r="T32" i="29" s="1"/>
  <c r="U32" i="29" a="1"/>
  <c r="U32" i="29" s="1"/>
  <c r="V32" i="29" a="1"/>
  <c r="V32" i="29" s="1"/>
  <c r="W32" i="29" a="1"/>
  <c r="W32" i="29" s="1"/>
  <c r="X32" i="29" a="1"/>
  <c r="X32" i="29" s="1"/>
  <c r="Y32" i="29" a="1"/>
  <c r="Y32" i="29" s="1"/>
  <c r="Z32" i="29" a="1"/>
  <c r="Z32" i="29" s="1"/>
  <c r="AA32" i="29" a="1"/>
  <c r="AA32" i="29" s="1"/>
  <c r="AB32" i="29" a="1"/>
  <c r="AB32" i="29" s="1"/>
  <c r="AC32" i="29" a="1"/>
  <c r="AC32" i="29" s="1"/>
  <c r="AD32" i="29" a="1"/>
  <c r="AD32" i="29" s="1"/>
  <c r="AE32" i="29" a="1"/>
  <c r="AE32" i="29" s="1"/>
  <c r="AF32" i="29" a="1"/>
  <c r="AF32" i="29" s="1"/>
  <c r="AG32" i="29" a="1"/>
  <c r="AG32" i="29" s="1"/>
  <c r="W31" i="29" l="1" a="1"/>
  <c r="W31" i="29" s="1"/>
  <c r="AG31" i="29" a="1"/>
  <c r="AG31" i="29" s="1"/>
  <c r="AF31" i="29" a="1"/>
  <c r="AF31" i="29" s="1"/>
  <c r="AE31" i="29" a="1"/>
  <c r="AE31" i="29" s="1"/>
  <c r="AD31" i="29" a="1"/>
  <c r="AD31" i="29" s="1"/>
  <c r="AC31" i="29" a="1"/>
  <c r="AC31" i="29" s="1"/>
  <c r="AB31" i="29" a="1"/>
  <c r="AB31" i="29" s="1"/>
  <c r="AA31" i="29" a="1"/>
  <c r="AA31" i="29" s="1"/>
  <c r="Z31" i="29" a="1"/>
  <c r="Z31" i="29" s="1"/>
  <c r="Y31" i="29" a="1"/>
  <c r="Y31" i="29" s="1"/>
  <c r="X31" i="29" a="1"/>
  <c r="X31" i="29" s="1"/>
  <c r="E17" i="29"/>
  <c r="E18" i="29"/>
  <c r="E19" i="29"/>
  <c r="E20" i="29"/>
  <c r="E21" i="29"/>
  <c r="E22" i="29"/>
  <c r="E23" i="29"/>
  <c r="E24" i="29"/>
  <c r="E25" i="29"/>
  <c r="E26" i="29"/>
  <c r="E27" i="29"/>
  <c r="E28" i="29"/>
  <c r="E29" i="29"/>
  <c r="E30" i="29"/>
  <c r="E31" i="29"/>
  <c r="E32" i="29"/>
  <c r="E15" i="29"/>
  <c r="E16" i="29"/>
  <c r="E6" i="29"/>
  <c r="E7" i="29"/>
  <c r="E8" i="29"/>
  <c r="E9" i="29"/>
  <c r="E10" i="29"/>
  <c r="E11" i="29"/>
  <c r="E12" i="29"/>
  <c r="E13" i="29"/>
  <c r="E14" i="29"/>
  <c r="E4" i="29"/>
  <c r="E5" i="29"/>
  <c r="V31" i="29" a="1"/>
  <c r="V31" i="29" s="1"/>
  <c r="AY3" i="29" s="1"/>
  <c r="U31" i="29" a="1"/>
  <c r="U31" i="29" s="1"/>
  <c r="AX3" i="29" s="1"/>
  <c r="T31" i="29" a="1"/>
  <c r="T31" i="29" s="1"/>
  <c r="AW3" i="29" s="1"/>
  <c r="S31" i="29" a="1"/>
  <c r="S31" i="29" s="1"/>
  <c r="AV3" i="29" s="1"/>
  <c r="R31" i="29" a="1"/>
  <c r="R31" i="29" s="1"/>
  <c r="AU5" i="29" s="1"/>
  <c r="Q31" i="29" a="1"/>
  <c r="Q31" i="29" s="1"/>
  <c r="AT5" i="29" s="1"/>
  <c r="P31" i="29" a="1"/>
  <c r="P31" i="29" s="1"/>
  <c r="AS4" i="29" s="1"/>
  <c r="O31" i="29" a="1"/>
  <c r="O31" i="29" s="1"/>
  <c r="AR4" i="29" s="1"/>
  <c r="N31" i="29" a="1"/>
  <c r="N31" i="29" s="1"/>
  <c r="AQ3" i="29" s="1"/>
  <c r="M31" i="29" a="1"/>
  <c r="M31" i="29" s="1"/>
  <c r="AP3" i="29" s="1"/>
  <c r="L31" i="29" a="1"/>
  <c r="L31" i="29" s="1"/>
  <c r="AO3" i="29" s="1"/>
  <c r="K31" i="29" a="1"/>
  <c r="K31" i="29" s="1"/>
  <c r="J31" i="29" a="1"/>
  <c r="J31" i="29" s="1"/>
  <c r="AM3" i="29" s="1"/>
  <c r="AS13" i="29" l="1"/>
  <c r="AS9" i="29"/>
  <c r="AY22" i="29"/>
  <c r="AY6" i="29"/>
  <c r="AS5" i="29"/>
  <c r="AS29" i="29"/>
  <c r="AS25" i="29"/>
  <c r="AS21" i="29"/>
  <c r="AS17" i="29"/>
  <c r="AY20" i="29"/>
  <c r="AY4" i="29"/>
  <c r="AU26" i="29"/>
  <c r="AY28" i="29"/>
  <c r="AY12" i="29"/>
  <c r="AY26" i="29"/>
  <c r="AY10" i="29"/>
  <c r="AY24" i="29"/>
  <c r="AY8" i="29"/>
  <c r="AY18" i="29"/>
  <c r="AU30" i="29"/>
  <c r="AY16" i="29"/>
  <c r="AY30" i="29"/>
  <c r="AY14" i="29"/>
  <c r="AT30" i="29"/>
  <c r="AR29" i="29"/>
  <c r="AP28" i="29"/>
  <c r="AT26" i="29"/>
  <c r="AR25" i="29"/>
  <c r="AP24" i="29"/>
  <c r="AT22" i="29"/>
  <c r="AR21" i="29"/>
  <c r="AP20" i="29"/>
  <c r="AT18" i="29"/>
  <c r="AR17" i="29"/>
  <c r="AP16" i="29"/>
  <c r="AT14" i="29"/>
  <c r="AR13" i="29"/>
  <c r="AP12" i="29"/>
  <c r="AT10" i="29"/>
  <c r="AR9" i="29"/>
  <c r="AP8" i="29"/>
  <c r="AT6" i="29"/>
  <c r="AR5" i="29"/>
  <c r="AP4" i="29"/>
  <c r="AX30" i="29"/>
  <c r="AX28" i="29"/>
  <c r="AX26" i="29"/>
  <c r="AX24" i="29"/>
  <c r="AX22" i="29"/>
  <c r="AX20" i="29"/>
  <c r="AX18" i="29"/>
  <c r="AX16" i="29"/>
  <c r="AX14" i="29"/>
  <c r="AX12" i="29"/>
  <c r="AX10" i="29"/>
  <c r="AX8" i="29"/>
  <c r="AX6" i="29"/>
  <c r="AX4" i="29"/>
  <c r="AQ20" i="29"/>
  <c r="AQ16" i="29"/>
  <c r="AU14" i="29"/>
  <c r="AQ12" i="29"/>
  <c r="AU6" i="29"/>
  <c r="AQ4" i="29"/>
  <c r="AS30" i="29"/>
  <c r="AQ29" i="29"/>
  <c r="AU27" i="29"/>
  <c r="AS26" i="29"/>
  <c r="AQ25" i="29"/>
  <c r="AU23" i="29"/>
  <c r="AS22" i="29"/>
  <c r="AQ21" i="29"/>
  <c r="AU19" i="29"/>
  <c r="AS18" i="29"/>
  <c r="AQ17" i="29"/>
  <c r="AU15" i="29"/>
  <c r="AS14" i="29"/>
  <c r="AQ13" i="29"/>
  <c r="AU11" i="29"/>
  <c r="AS10" i="29"/>
  <c r="AQ9" i="29"/>
  <c r="AU7" i="29"/>
  <c r="AS6" i="29"/>
  <c r="AQ5" i="29"/>
  <c r="AU3" i="29"/>
  <c r="AW30" i="29"/>
  <c r="AW28" i="29"/>
  <c r="AW26" i="29"/>
  <c r="AW24" i="29"/>
  <c r="AW22" i="29"/>
  <c r="AW20" i="29"/>
  <c r="AW18" i="29"/>
  <c r="AW16" i="29"/>
  <c r="AW14" i="29"/>
  <c r="AW12" i="29"/>
  <c r="AW10" i="29"/>
  <c r="AW8" i="29"/>
  <c r="AW6" i="29"/>
  <c r="AW4" i="29"/>
  <c r="AU22" i="29"/>
  <c r="AU10" i="29"/>
  <c r="AQ8" i="29"/>
  <c r="AR30" i="29"/>
  <c r="AP29" i="29"/>
  <c r="AT27" i="29"/>
  <c r="AR26" i="29"/>
  <c r="AP25" i="29"/>
  <c r="AT23" i="29"/>
  <c r="AR22" i="29"/>
  <c r="AP21" i="29"/>
  <c r="AT19" i="29"/>
  <c r="AR18" i="29"/>
  <c r="AP17" i="29"/>
  <c r="AT15" i="29"/>
  <c r="AR14" i="29"/>
  <c r="AP13" i="29"/>
  <c r="AT11" i="29"/>
  <c r="AR10" i="29"/>
  <c r="AP9" i="29"/>
  <c r="AT7" i="29"/>
  <c r="AR6" i="29"/>
  <c r="AP5" i="29"/>
  <c r="AT3" i="29"/>
  <c r="AV30" i="29"/>
  <c r="AV28" i="29"/>
  <c r="AV26" i="29"/>
  <c r="AV24" i="29"/>
  <c r="AV22" i="29"/>
  <c r="AV20" i="29"/>
  <c r="AV18" i="29"/>
  <c r="AV16" i="29"/>
  <c r="AV14" i="29"/>
  <c r="AV12" i="29"/>
  <c r="AV10" i="29"/>
  <c r="AV8" i="29"/>
  <c r="AV6" i="29"/>
  <c r="AV4" i="29"/>
  <c r="AQ28" i="29"/>
  <c r="AQ24" i="29"/>
  <c r="AU18" i="29"/>
  <c r="AQ30" i="29"/>
  <c r="AU28" i="29"/>
  <c r="AS27" i="29"/>
  <c r="AQ26" i="29"/>
  <c r="AU24" i="29"/>
  <c r="AS23" i="29"/>
  <c r="AQ22" i="29"/>
  <c r="AU20" i="29"/>
  <c r="AS19" i="29"/>
  <c r="AQ18" i="29"/>
  <c r="AU16" i="29"/>
  <c r="AS15" i="29"/>
  <c r="AQ14" i="29"/>
  <c r="AU12" i="29"/>
  <c r="AS11" i="29"/>
  <c r="AQ10" i="29"/>
  <c r="AU8" i="29"/>
  <c r="AS7" i="29"/>
  <c r="AQ6" i="29"/>
  <c r="AU4" i="29"/>
  <c r="AS3" i="29"/>
  <c r="AY29" i="29"/>
  <c r="AY27" i="29"/>
  <c r="AY25" i="29"/>
  <c r="AY23" i="29"/>
  <c r="AY21" i="29"/>
  <c r="AY19" i="29"/>
  <c r="AY17" i="29"/>
  <c r="AY15" i="29"/>
  <c r="AY13" i="29"/>
  <c r="AY11" i="29"/>
  <c r="AY9" i="29"/>
  <c r="AY7" i="29"/>
  <c r="AY5" i="29"/>
  <c r="AP30" i="29"/>
  <c r="AT28" i="29"/>
  <c r="AR27" i="29"/>
  <c r="AP26" i="29"/>
  <c r="AT24" i="29"/>
  <c r="AR23" i="29"/>
  <c r="AP22" i="29"/>
  <c r="AT20" i="29"/>
  <c r="AR19" i="29"/>
  <c r="AP18" i="29"/>
  <c r="AT16" i="29"/>
  <c r="AR15" i="29"/>
  <c r="AP14" i="29"/>
  <c r="AT12" i="29"/>
  <c r="AR11" i="29"/>
  <c r="AP10" i="29"/>
  <c r="AT8" i="29"/>
  <c r="AR7" i="29"/>
  <c r="AP6" i="29"/>
  <c r="AT4" i="29"/>
  <c r="AR3" i="29"/>
  <c r="AX29" i="29"/>
  <c r="AX27" i="29"/>
  <c r="AX25" i="29"/>
  <c r="AX23" i="29"/>
  <c r="AX21" i="29"/>
  <c r="AX19" i="29"/>
  <c r="AX17" i="29"/>
  <c r="AX15" i="29"/>
  <c r="AX13" i="29"/>
  <c r="AX11" i="29"/>
  <c r="AX9" i="29"/>
  <c r="AX7" i="29"/>
  <c r="AX5" i="29"/>
  <c r="AU29" i="29"/>
  <c r="AS28" i="29"/>
  <c r="AQ27" i="29"/>
  <c r="AU25" i="29"/>
  <c r="AS24" i="29"/>
  <c r="AQ23" i="29"/>
  <c r="AU21" i="29"/>
  <c r="AS20" i="29"/>
  <c r="AQ19" i="29"/>
  <c r="AU17" i="29"/>
  <c r="AS16" i="29"/>
  <c r="AQ15" i="29"/>
  <c r="AU13" i="29"/>
  <c r="AS12" i="29"/>
  <c r="AQ11" i="29"/>
  <c r="AU9" i="29"/>
  <c r="AS8" i="29"/>
  <c r="AQ7" i="29"/>
  <c r="AW29" i="29"/>
  <c r="AW27" i="29"/>
  <c r="AW25" i="29"/>
  <c r="AW23" i="29"/>
  <c r="AW21" i="29"/>
  <c r="AW19" i="29"/>
  <c r="AW17" i="29"/>
  <c r="AW15" i="29"/>
  <c r="AW13" i="29"/>
  <c r="AW11" i="29"/>
  <c r="AW9" i="29"/>
  <c r="AW7" i="29"/>
  <c r="AW5" i="29"/>
  <c r="AT29" i="29"/>
  <c r="AR28" i="29"/>
  <c r="AP27" i="29"/>
  <c r="AT25" i="29"/>
  <c r="AR24" i="29"/>
  <c r="AP23" i="29"/>
  <c r="AT21" i="29"/>
  <c r="AR20" i="29"/>
  <c r="AP19" i="29"/>
  <c r="AT17" i="29"/>
  <c r="AR16" i="29"/>
  <c r="AP15" i="29"/>
  <c r="AT13" i="29"/>
  <c r="AR12" i="29"/>
  <c r="AP11" i="29"/>
  <c r="AT9" i="29"/>
  <c r="AR8" i="29"/>
  <c r="AP7" i="29"/>
  <c r="AV29" i="29"/>
  <c r="AV27" i="29"/>
  <c r="AV25" i="29"/>
  <c r="AV23" i="29"/>
  <c r="AV21" i="29"/>
  <c r="AV19" i="29"/>
  <c r="AV17" i="29"/>
  <c r="AV15" i="29"/>
  <c r="AV13" i="29"/>
  <c r="AV11" i="29"/>
  <c r="AV9" i="29"/>
  <c r="AV7" i="29"/>
  <c r="AV5" i="29"/>
  <c r="AO6" i="29"/>
  <c r="AO7" i="29"/>
  <c r="AO28" i="29"/>
  <c r="AO8" i="29"/>
  <c r="AO20" i="29"/>
  <c r="AO12" i="29"/>
  <c r="AO4" i="29"/>
  <c r="AO29" i="29"/>
  <c r="AO21" i="29"/>
  <c r="AO13" i="29"/>
  <c r="AO5" i="29"/>
  <c r="AO30" i="29"/>
  <c r="AO22" i="29"/>
  <c r="AO14" i="29"/>
  <c r="AO10" i="29"/>
  <c r="AO23" i="29"/>
  <c r="AO15" i="29"/>
  <c r="AO24" i="29"/>
  <c r="AO16" i="29"/>
  <c r="AO25" i="29"/>
  <c r="AO17" i="29"/>
  <c r="AO9" i="29"/>
  <c r="AO26" i="29"/>
  <c r="AO18" i="29"/>
  <c r="AO27" i="29"/>
  <c r="AO19" i="29"/>
  <c r="AO11" i="29"/>
  <c r="R28" i="32" l="1" a="1"/>
  <c r="R28" i="32" s="1"/>
  <c r="E27" i="32" a="1"/>
  <c r="E27" i="32" s="1"/>
  <c r="E28" i="32" s="1" a="1"/>
  <c r="E28" i="32" s="1"/>
  <c r="L28" i="32" l="1" a="1"/>
  <c r="L28" i="32" s="1"/>
  <c r="N28" i="32" a="1"/>
  <c r="N28" i="32" s="1"/>
  <c r="O28" i="32" a="1"/>
  <c r="O28" i="32" s="1"/>
  <c r="H28" i="32" a="1"/>
  <c r="H28" i="32" s="1"/>
  <c r="P28" i="32" a="1"/>
  <c r="P28" i="32" s="1"/>
  <c r="K28" i="32" a="1"/>
  <c r="K28" i="32" s="1"/>
  <c r="M28" i="32" a="1"/>
  <c r="M28" i="32" s="1"/>
  <c r="F28" i="32" a="1"/>
  <c r="F28" i="32" s="1"/>
  <c r="G28" i="32" a="1"/>
  <c r="G28" i="32" s="1"/>
  <c r="I28" i="32" a="1"/>
  <c r="I28" i="32" s="1"/>
  <c r="Q28" i="32" a="1"/>
  <c r="Q28" i="32" s="1"/>
  <c r="J28" i="32" a="1"/>
  <c r="J28" i="32" s="1"/>
  <c r="AP28" i="32" l="1" a="1"/>
  <c r="AP28" i="32" s="1"/>
  <c r="F33" i="31"/>
  <c r="F32" i="31"/>
  <c r="F31" i="31"/>
  <c r="F30" i="31"/>
  <c r="F29" i="31"/>
  <c r="F28" i="31"/>
  <c r="F27" i="31"/>
  <c r="F26" i="31"/>
  <c r="F25" i="31"/>
  <c r="F24" i="31"/>
  <c r="F23" i="31"/>
  <c r="F22" i="31"/>
  <c r="F21" i="31"/>
  <c r="F20" i="31"/>
  <c r="F19" i="31"/>
  <c r="F18" i="31"/>
  <c r="F17" i="31"/>
  <c r="F16" i="31"/>
  <c r="F15" i="31"/>
  <c r="F14" i="31"/>
  <c r="F13" i="31"/>
  <c r="F12" i="31"/>
  <c r="F11" i="31"/>
  <c r="F10" i="31"/>
  <c r="F9" i="31"/>
  <c r="F8" i="31"/>
  <c r="F7" i="31"/>
  <c r="F6" i="31"/>
  <c r="F5" i="31"/>
  <c r="F4" i="31"/>
  <c r="AM4" i="29"/>
  <c r="AM5" i="29"/>
  <c r="AM6" i="29"/>
  <c r="AM7" i="29"/>
  <c r="AM8" i="29"/>
  <c r="AM9" i="29"/>
  <c r="AM10" i="29"/>
  <c r="AM11" i="29"/>
  <c r="AM12" i="29"/>
  <c r="AM13" i="29"/>
  <c r="AM14" i="29"/>
  <c r="AM15" i="29"/>
  <c r="AM16" i="29"/>
  <c r="AM17" i="29"/>
  <c r="AM18" i="29"/>
  <c r="AM19" i="29"/>
  <c r="AM20" i="29"/>
  <c r="AM21" i="29"/>
  <c r="AM22" i="29"/>
  <c r="AM23" i="29"/>
  <c r="AM24" i="29"/>
  <c r="AM25" i="29"/>
  <c r="AM26" i="29"/>
  <c r="AM27" i="29"/>
  <c r="AM28" i="29"/>
  <c r="AM29" i="29"/>
  <c r="AM30" i="29"/>
  <c r="P7" i="32" l="1" a="1"/>
  <c r="P7" i="32" s="1"/>
  <c r="H7" i="32" a="1"/>
  <c r="H7" i="32" s="1"/>
  <c r="O7" i="32" a="1"/>
  <c r="O7" i="32" s="1"/>
  <c r="G7" i="32" a="1"/>
  <c r="G7" i="32" s="1"/>
  <c r="K7" i="32" a="1"/>
  <c r="K7" i="32" s="1"/>
  <c r="I7" i="32" a="1"/>
  <c r="I7" i="32" s="1"/>
  <c r="N7" i="32" a="1"/>
  <c r="N7" i="32" s="1"/>
  <c r="F7" i="32" a="1"/>
  <c r="F7" i="32" s="1"/>
  <c r="M7" i="32" a="1"/>
  <c r="M7" i="32" s="1"/>
  <c r="L7" i="32" a="1"/>
  <c r="L7" i="32" s="1"/>
  <c r="J7" i="32" a="1"/>
  <c r="J7" i="32" s="1"/>
  <c r="Q7" i="32" a="1"/>
  <c r="Q7" i="32" s="1"/>
  <c r="AL28" i="29"/>
  <c r="AL20" i="29"/>
  <c r="AL12" i="29"/>
  <c r="AL8" i="29"/>
  <c r="AL7" i="29"/>
  <c r="AL25" i="29"/>
  <c r="AL17" i="29"/>
  <c r="AL6" i="29"/>
  <c r="AL24" i="29"/>
  <c r="AL16" i="29"/>
  <c r="AL3" i="29"/>
  <c r="AL23" i="29"/>
  <c r="AL15" i="29"/>
  <c r="AL30" i="29"/>
  <c r="AL22" i="29"/>
  <c r="AL14" i="29"/>
  <c r="AL29" i="29"/>
  <c r="AL21" i="29"/>
  <c r="AL13" i="29"/>
  <c r="AL5" i="29"/>
  <c r="AL4" i="29"/>
  <c r="AL27" i="29"/>
  <c r="AL19" i="29"/>
  <c r="AL11" i="29"/>
  <c r="AL26" i="29"/>
  <c r="AL18" i="29"/>
  <c r="AL10" i="29"/>
  <c r="AL9" i="29"/>
  <c r="Z28" i="32" a="1"/>
  <c r="Z28" i="32" s="1"/>
  <c r="AL28" i="32" a="1"/>
  <c r="AL28" i="32" s="1"/>
  <c r="AH28" i="32" a="1"/>
  <c r="AH28" i="32" s="1"/>
  <c r="AD28" i="32" a="1"/>
  <c r="AD28" i="32" s="1"/>
  <c r="V28" i="32" a="1"/>
  <c r="V28" i="32" s="1"/>
  <c r="AO28" i="32" a="1"/>
  <c r="AO28" i="32" s="1"/>
  <c r="AK28" i="32" a="1"/>
  <c r="AK28" i="32" s="1"/>
  <c r="AG28" i="32" a="1"/>
  <c r="AG28" i="32" s="1"/>
  <c r="AC28" i="32" a="1"/>
  <c r="AC28" i="32" s="1"/>
  <c r="Y28" i="32" a="1"/>
  <c r="Y28" i="32" s="1"/>
  <c r="U28" i="32" a="1"/>
  <c r="U28" i="32" s="1"/>
  <c r="AA28" i="32" a="1"/>
  <c r="AA28" i="32" s="1"/>
  <c r="AJ28" i="32" a="1"/>
  <c r="AJ28" i="32" s="1"/>
  <c r="AM28" i="32" a="1"/>
  <c r="AM28" i="32" s="1"/>
  <c r="S28" i="32" a="1"/>
  <c r="S28" i="32" s="1"/>
  <c r="AE28" i="32" a="1"/>
  <c r="AE28" i="32" s="1"/>
  <c r="AN28" i="32" a="1"/>
  <c r="AN28" i="32" s="1"/>
  <c r="T28" i="32" a="1"/>
  <c r="T28" i="32" s="1"/>
  <c r="AB28" i="32" a="1"/>
  <c r="AB28" i="32" s="1"/>
  <c r="W28" i="32" a="1"/>
  <c r="W28" i="32" s="1"/>
  <c r="AF28" i="32" a="1"/>
  <c r="AF28" i="32" s="1"/>
  <c r="AI28" i="32" a="1"/>
  <c r="AI28" i="32" s="1"/>
  <c r="X28" i="32" a="1"/>
  <c r="X28" i="32" s="1"/>
  <c r="AQ29" i="31"/>
  <c r="AQ21" i="31"/>
  <c r="AQ13" i="31"/>
  <c r="AQ5" i="31"/>
  <c r="AQ24" i="31"/>
  <c r="AQ27" i="31"/>
  <c r="AQ19" i="31"/>
  <c r="AQ11" i="31"/>
  <c r="AQ22" i="31"/>
  <c r="AQ14" i="31"/>
  <c r="AQ6" i="31"/>
  <c r="AQ30" i="31"/>
  <c r="AQ25" i="31"/>
  <c r="AQ17" i="31"/>
  <c r="AQ9" i="31"/>
  <c r="AQ20" i="31"/>
  <c r="AQ4" i="31"/>
  <c r="AQ16" i="31"/>
  <c r="AQ28" i="31"/>
  <c r="AQ12" i="31"/>
  <c r="AQ31" i="31"/>
  <c r="AQ23" i="31"/>
  <c r="AQ15" i="31"/>
  <c r="AQ7" i="31"/>
  <c r="AQ26" i="31"/>
  <c r="AQ18" i="31"/>
  <c r="AQ10" i="31"/>
  <c r="AQ8" i="31"/>
  <c r="AR24" i="31"/>
  <c r="AR16" i="31"/>
  <c r="AR8" i="31"/>
  <c r="AR27" i="31"/>
  <c r="AR30" i="31"/>
  <c r="AR22" i="31"/>
  <c r="AR14" i="31"/>
  <c r="AR6" i="31"/>
  <c r="AR25" i="31"/>
  <c r="AR17" i="31"/>
  <c r="AR9" i="31"/>
  <c r="AR19" i="31"/>
  <c r="AR11" i="31"/>
  <c r="AR28" i="31"/>
  <c r="AR20" i="31"/>
  <c r="AR12" i="31"/>
  <c r="AR4" i="31"/>
  <c r="AR23" i="31"/>
  <c r="AR15" i="31"/>
  <c r="AR7" i="31"/>
  <c r="AR31" i="31"/>
  <c r="AR26" i="31"/>
  <c r="AR18" i="31"/>
  <c r="AR10" i="31"/>
  <c r="AR29" i="31"/>
  <c r="AR21" i="31"/>
  <c r="AR13" i="31"/>
  <c r="AR5" i="31"/>
  <c r="AS27" i="31"/>
  <c r="AS19" i="31"/>
  <c r="AS11" i="31"/>
  <c r="AS30" i="31"/>
  <c r="AS22" i="31"/>
  <c r="AS25" i="31"/>
  <c r="AS17" i="31"/>
  <c r="AS9" i="31"/>
  <c r="AS20" i="31"/>
  <c r="AS12" i="31"/>
  <c r="AS4" i="31"/>
  <c r="AS14" i="31"/>
  <c r="AS28" i="31"/>
  <c r="AS31" i="31"/>
  <c r="AS23" i="31"/>
  <c r="AS15" i="31"/>
  <c r="AS7" i="31"/>
  <c r="AS18" i="31"/>
  <c r="AS6" i="31"/>
  <c r="AS26" i="31"/>
  <c r="AS10" i="31"/>
  <c r="AS29" i="31"/>
  <c r="AS21" i="31"/>
  <c r="AS13" i="31"/>
  <c r="AS5" i="31"/>
  <c r="AS24" i="31"/>
  <c r="AS16" i="31"/>
  <c r="AS8" i="31"/>
  <c r="K2" i="31" a="1"/>
  <c r="K2" i="31" s="1"/>
  <c r="G22" i="31" s="1"/>
  <c r="AN27" i="29"/>
  <c r="AN19" i="29"/>
  <c r="AN11" i="29"/>
  <c r="AN26" i="29"/>
  <c r="AN18" i="29"/>
  <c r="AN10" i="29"/>
  <c r="AN9" i="29"/>
  <c r="AN24" i="29"/>
  <c r="AN16" i="29"/>
  <c r="AN8" i="29"/>
  <c r="AN7" i="29"/>
  <c r="AN23" i="29"/>
  <c r="AN30" i="29"/>
  <c r="AN22" i="29"/>
  <c r="AN14" i="29"/>
  <c r="AN6" i="29"/>
  <c r="AN25" i="29"/>
  <c r="AN17" i="29"/>
  <c r="AN3" i="29"/>
  <c r="AN15" i="29"/>
  <c r="AN29" i="29"/>
  <c r="AN21" i="29"/>
  <c r="AN13" i="29"/>
  <c r="AN5" i="29"/>
  <c r="AN28" i="29"/>
  <c r="AN20" i="29"/>
  <c r="AN12" i="29"/>
  <c r="AN4" i="29"/>
  <c r="I1" i="29" a="1"/>
  <c r="I1" i="29" s="1"/>
  <c r="F3" i="29" s="1"/>
  <c r="D4" i="24" a="1"/>
  <c r="F17" i="29" l="1"/>
  <c r="F25" i="29"/>
  <c r="F18" i="29"/>
  <c r="F26" i="29"/>
  <c r="F30" i="29"/>
  <c r="F20" i="29"/>
  <c r="F28" i="29"/>
  <c r="F29" i="29"/>
  <c r="F32" i="29"/>
  <c r="F23" i="29"/>
  <c r="F31" i="29"/>
  <c r="F27" i="29"/>
  <c r="F24" i="29"/>
  <c r="F19" i="29"/>
  <c r="F21" i="29"/>
  <c r="F22" i="29"/>
  <c r="F16" i="29"/>
  <c r="F15" i="29"/>
  <c r="F4" i="29"/>
  <c r="M2" i="37" s="1"/>
  <c r="F5" i="29"/>
  <c r="F9" i="29"/>
  <c r="F7" i="29"/>
  <c r="F6" i="29"/>
  <c r="F8" i="29"/>
  <c r="G32" i="31"/>
  <c r="G33" i="31"/>
  <c r="G12" i="31"/>
  <c r="G4" i="31"/>
  <c r="G24" i="31"/>
  <c r="G18" i="31"/>
  <c r="G8" i="31"/>
  <c r="G30" i="31"/>
  <c r="G16" i="31"/>
  <c r="G26" i="31"/>
  <c r="G29" i="31"/>
  <c r="G21" i="31"/>
  <c r="G19" i="31"/>
  <c r="G11" i="31"/>
  <c r="G13" i="31"/>
  <c r="G27" i="31"/>
  <c r="G17" i="31"/>
  <c r="G25" i="31"/>
  <c r="G9" i="31"/>
  <c r="G23" i="31"/>
  <c r="G15" i="31"/>
  <c r="G7" i="31"/>
  <c r="G5" i="31"/>
  <c r="G31" i="31"/>
  <c r="G10" i="31"/>
  <c r="G28" i="31"/>
  <c r="G14" i="31"/>
  <c r="G20" i="31"/>
  <c r="G6" i="31"/>
  <c r="J5" i="24" a="1"/>
  <c r="J5" i="24" s="1"/>
  <c r="I5" i="24" a="1"/>
  <c r="I5" i="24" s="1"/>
  <c r="H5" i="24" a="1"/>
  <c r="H5" i="24" s="1"/>
  <c r="E5" i="24" a="1"/>
  <c r="E5" i="24" s="1"/>
  <c r="G5" i="24" a="1"/>
  <c r="G5" i="24" s="1"/>
  <c r="K5" i="24" a="1"/>
  <c r="K5" i="24" s="1"/>
  <c r="D4" i="24"/>
  <c r="F5" i="24" a="1"/>
  <c r="F5" i="24" s="1"/>
  <c r="D5" i="24" l="1" a="1"/>
  <c r="D5" i="24" s="1"/>
  <c r="N4" i="9" l="1"/>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O79" i="9" l="1"/>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V6" i="9" l="1"/>
  <c r="D19" i="14" l="1"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B250" i="14" l="1"/>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D213" i="14" l="1"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<sst xmlns="http://schemas.openxmlformats.org/spreadsheetml/2006/main" count="1401" uniqueCount="464">
  <si>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</si>
  <si>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</si>
  <si>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</si>
  <si>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</si>
  <si>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</si>
  <si>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</si>
  <si>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</si>
  <si>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</si>
  <si>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</si>
  <si>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</si>
  <si>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</si>
  <si>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</si>
  <si>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</si>
  <si>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</si>
  <si>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</si>
  <si>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</si>
  <si>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</si>
  <si>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</si>
  <si>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</si>
  <si>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</si>
  <si>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</si>
  <si>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</si>
  <si>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</si>
  <si>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</si>
  <si>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</si>
  <si>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</si>
  <si>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</si>
  <si>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</si>
  <si>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</si>
  <si>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</si>
  <si>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</si>
  <si>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</si>
  <si>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</si>
  <si>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</si>
  <si>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</si>
  <si>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</si>
  <si>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</si>
  <si>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</si>
  <si>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</si>
  <si>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</si>
  <si>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</si>
  <si>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</si>
  <si>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</si>
  <si>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</si>
  <si>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</si>
  <si>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</si>
  <si>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</si>
  <si>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</si>
  <si>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</si>
  <si>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</si>
  <si>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</si>
  <si>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</si>
  <si>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</si>
  <si>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</si>
  <si>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</si>
  <si>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</si>
  <si>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</si>
  <si>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</si>
  <si>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</si>
  <si>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</si>
  <si>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</si>
  <si>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</si>
  <si>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</si>
  <si>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</si>
  <si>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</si>
  <si>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</si>
  <si>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</si>
  <si>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</si>
  <si>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</si>
  <si>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</si>
  <si>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</si>
  <si>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</si>
  <si>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</si>
  <si>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</si>
  <si>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</si>
  <si>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</si>
  <si>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</si>
  <si>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</si>
  <si>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</si>
  <si>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</si>
  <si>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</si>
  <si>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</si>
  <si>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</si>
  <si>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</si>
  <si>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</si>
  <si>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</si>
  <si>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</si>
  <si>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Coluna1</t>
  </si>
  <si>
    <t>Q1</t>
  </si>
  <si>
    <t>Q12</t>
  </si>
  <si>
    <t>Q2</t>
  </si>
  <si>
    <t>Q22</t>
  </si>
  <si>
    <t>Q3</t>
  </si>
  <si>
    <t>Q32</t>
  </si>
  <si>
    <t>Q4</t>
  </si>
  <si>
    <t>Q5</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</si>
  <si>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</si>
  <si>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</si>
  <si>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</si>
  <si>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</si>
  <si>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</si>
  <si>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</si>
  <si>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</si>
  <si>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</si>
  <si>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</si>
  <si>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</si>
  <si>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</si>
  <si>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</si>
  <si>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</si>
  <si>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</si>
  <si>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</si>
  <si>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</si>
  <si>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</si>
  <si>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</si>
  <si>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</si>
  <si>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</si>
  <si>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</si>
  <si>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</si>
  <si>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</si>
  <si>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</si>
  <si>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</si>
  <si>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</si>
  <si>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</si>
  <si>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</si>
  <si>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</si>
  <si>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</si>
  <si>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</si>
  <si>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</si>
  <si>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</si>
  <si>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</si>
  <si>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</si>
  <si>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</si>
  <si>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</si>
  <si>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</si>
  <si>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</si>
  <si>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</si>
  <si>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</si>
  <si>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</si>
  <si>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</si>
  <si>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</si>
  <si>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Campaign Archetype</t>
  </si>
  <si>
    <t>Total Weeks</t>
  </si>
  <si>
    <t>Jan</t>
  </si>
  <si>
    <t>Feb</t>
  </si>
  <si>
    <t>Mar</t>
  </si>
  <si>
    <t>Apr</t>
  </si>
  <si>
    <t>May</t>
  </si>
  <si>
    <t>Jun</t>
  </si>
  <si>
    <t>Jul</t>
  </si>
  <si>
    <t>Aug</t>
  </si>
  <si>
    <t>Sep</t>
  </si>
  <si>
    <t>Oct</t>
  </si>
  <si>
    <t>Nov</t>
  </si>
  <si>
    <t>Dec</t>
  </si>
  <si>
    <t>Total WOFF</t>
  </si>
  <si>
    <t>Total R1+ (%)</t>
  </si>
  <si>
    <t>Total R3+ (%)</t>
  </si>
  <si>
    <t>NA</t>
  </si>
  <si>
    <t>TV Target Size</t>
  </si>
  <si>
    <t>Reported Currency</t>
  </si>
  <si>
    <t>Is Digital target the same than TV?</t>
  </si>
  <si>
    <t>MAT: Last 12 months data</t>
  </si>
  <si>
    <t>Media Type (Digital or TV)</t>
  </si>
  <si>
    <t>Company</t>
  </si>
  <si>
    <t>Total Investment</t>
  </si>
  <si>
    <t>TRPs (TV) or Impressions (Digital)</t>
  </si>
  <si>
    <t>TV</t>
  </si>
  <si>
    <t>Anti Age</t>
  </si>
  <si>
    <t>Eucerin</t>
  </si>
  <si>
    <t>Competitor 1</t>
  </si>
  <si>
    <t>Competitor 2</t>
  </si>
  <si>
    <t>Competitor 3</t>
  </si>
  <si>
    <t>Competitor 4</t>
  </si>
  <si>
    <t>Competitor 5</t>
  </si>
  <si>
    <t>Anti Pigment</t>
  </si>
  <si>
    <t>Dry Skin</t>
  </si>
  <si>
    <t>TV TARGETS</t>
  </si>
  <si>
    <t>GENDER</t>
  </si>
  <si>
    <t>MIN. AGE</t>
  </si>
  <si>
    <t>MAX. AGE</t>
  </si>
  <si>
    <t>SEL</t>
  </si>
  <si>
    <t>FINAL</t>
  </si>
  <si>
    <t>Sat Point</t>
  </si>
  <si>
    <t>TRPS</t>
  </si>
  <si>
    <t>Saturation Point Check</t>
  </si>
  <si>
    <t>SAT Point</t>
  </si>
  <si>
    <t>SAT TRP</t>
  </si>
  <si>
    <t>DIGITAL TARGETS</t>
  </si>
  <si>
    <t>Budget</t>
  </si>
  <si>
    <t>Frequency</t>
  </si>
  <si>
    <t>SAT Budget</t>
  </si>
  <si>
    <t>Nivea: Category x Range x Campaign x Playbook ID</t>
  </si>
  <si>
    <t>Dermopure Body (Bacne)</t>
  </si>
  <si>
    <t>Globe - Body</t>
  </si>
  <si>
    <t>Category vs Range</t>
  </si>
  <si>
    <t>Avengers (Search is Over)</t>
  </si>
  <si>
    <t>Hydro Fluid Tinted (Bacalar)</t>
  </si>
  <si>
    <t>Elasticity Motown</t>
  </si>
  <si>
    <t>Hidden Spots</t>
  </si>
  <si>
    <t>Aquaphor</t>
  </si>
  <si>
    <t>X-Cat</t>
  </si>
  <si>
    <t>Club Eucerin</t>
  </si>
  <si>
    <t>Atopi</t>
  </si>
  <si>
    <t>Sun Range</t>
  </si>
  <si>
    <t>Dermopure RL</t>
  </si>
  <si>
    <t>Thiamidol Roof - Face &amp; Body</t>
  </si>
  <si>
    <t>Search AWON</t>
  </si>
  <si>
    <t>Brand (Institutional)</t>
  </si>
  <si>
    <t>Yo voy al derm</t>
  </si>
  <si>
    <t>Dermo Purifyer</t>
  </si>
  <si>
    <t>Gel to Foam</t>
  </si>
  <si>
    <t>Triple Effect</t>
  </si>
  <si>
    <t>Dragon (Boosting Essence)</t>
  </si>
  <si>
    <t>Dermopure Cleansing (Activia)</t>
  </si>
  <si>
    <t>Range vs Campaign</t>
  </si>
  <si>
    <t>Dermopure Cleansing (Yoda)</t>
  </si>
  <si>
    <t>Kung Fu Panda (Eyes)</t>
  </si>
  <si>
    <t>pH5 Wannabe</t>
  </si>
  <si>
    <t>Customers AWON</t>
  </si>
  <si>
    <t>Body Roof</t>
  </si>
  <si>
    <t>Urea</t>
  </si>
  <si>
    <t>Golden Age (Gold Revamp)</t>
  </si>
  <si>
    <t>Actinic</t>
  </si>
  <si>
    <t>Sun Oil Control Core</t>
  </si>
  <si>
    <t>Lead Capturing AWON</t>
  </si>
  <si>
    <t>3D Serum + Dragon (Gold)</t>
  </si>
  <si>
    <t>Power Duo (Serum + Gel)</t>
  </si>
  <si>
    <t>Anti-Acne Range</t>
  </si>
  <si>
    <t>Anti-Pigment Range - Face</t>
  </si>
  <si>
    <t>Sun-Protection Range</t>
  </si>
  <si>
    <t>Body Lotion</t>
  </si>
  <si>
    <t>Eucerin brand AWON</t>
  </si>
  <si>
    <t>Bridge Campaign - Body AP</t>
  </si>
  <si>
    <t>Alice - Body</t>
  </si>
  <si>
    <t>Superstar</t>
  </si>
  <si>
    <t>Trilogy RL</t>
  </si>
  <si>
    <t>Bridge Campaign - Face</t>
  </si>
  <si>
    <t>Club55 Serum</t>
  </si>
  <si>
    <t>Epigenetics (Benjamin Button)</t>
  </si>
  <si>
    <t>Epigenetics (Epi 2.0)</t>
  </si>
  <si>
    <t xml:space="preserve">Epigenius RL </t>
  </si>
  <si>
    <t>Refillution</t>
  </si>
  <si>
    <t>Media Values</t>
  </si>
  <si>
    <t>Media Type</t>
  </si>
  <si>
    <t>Paid Search</t>
  </si>
  <si>
    <t>Radio</t>
  </si>
  <si>
    <t>Print</t>
  </si>
  <si>
    <t>Others</t>
  </si>
  <si>
    <t>Campaign Type</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</si>
  <si>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</si>
  <si>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</si>
  <si>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</si>
  <si>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</si>
  <si>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</si>
  <si>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</si>
  <si>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</si>
  <si>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</si>
  <si>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</si>
  <si>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</si>
  <si>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</si>
  <si>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</si>
  <si>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</si>
  <si>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</si>
  <si>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</si>
  <si>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</si>
  <si>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</si>
  <si>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</si>
  <si>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</si>
  <si>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</si>
  <si>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</si>
  <si>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</si>
  <si>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</si>
  <si>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</si>
  <si>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</si>
  <si>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</si>
  <si>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</si>
  <si>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</si>
  <si>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</si>
  <si>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</si>
  <si>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</si>
  <si>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</si>
  <si>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</si>
  <si>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</si>
  <si>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</si>
  <si>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</si>
  <si>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</si>
  <si>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</si>
  <si>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</si>
  <si>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</si>
  <si>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</si>
  <si>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</si>
  <si>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</si>
  <si>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</si>
  <si>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</si>
  <si>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</si>
  <si>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</si>
  <si>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</si>
  <si>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</si>
  <si>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</si>
  <si>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</si>
  <si>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</si>
  <si>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</si>
  <si>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</si>
  <si>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</si>
  <si>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</si>
  <si>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</si>
  <si>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</si>
  <si>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</si>
  <si>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</si>
  <si>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</si>
  <si>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</si>
  <si>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</si>
  <si>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</si>
  <si>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</si>
  <si>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</si>
  <si>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</si>
  <si>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</si>
  <si>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</si>
  <si>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</si>
  <si>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</si>
  <si>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</si>
  <si>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</si>
  <si>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</si>
  <si>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</si>
  <si>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</si>
  <si>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</si>
  <si>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</si>
  <si>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</si>
  <si>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</si>
  <si>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</si>
  <si>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</si>
  <si>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</si>
  <si>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</si>
  <si>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</si>
  <si>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</si>
  <si>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</si>
  <si>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</si>
  <si>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</si>
  <si>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</si>
  <si>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</si>
  <si>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</si>
  <si>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</si>
  <si>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</si>
  <si>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</si>
  <si>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</si>
  <si>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</si>
  <si>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</si>
  <si>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</si>
  <si>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</si>
  <si>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</si>
  <si>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</si>
  <si>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</si>
  <si>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</si>
  <si>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</si>
  <si>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</si>
  <si>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</si>
  <si>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</si>
  <si>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</si>
  <si>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</si>
  <si>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</si>
  <si>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</si>
  <si>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</si>
  <si>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</si>
  <si>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</si>
  <si>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</si>
  <si>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</si>
  <si>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</si>
  <si>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</si>
  <si>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</si>
  <si>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</si>
  <si>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</si>
  <si>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</si>
  <si>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</si>
  <si>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</si>
  <si>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</si>
  <si>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</si>
  <si>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</si>
  <si>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</si>
  <si>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</si>
  <si>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</si>
  <si>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</si>
  <si>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</si>
  <si>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</si>
  <si>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</si>
  <si>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</si>
  <si>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</si>
  <si>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</si>
  <si>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</si>
  <si>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</si>
  <si>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</si>
  <si>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</si>
  <si>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</si>
  <si>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</si>
  <si>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</si>
  <si>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</si>
  <si>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</si>
  <si>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</si>
  <si>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</si>
  <si>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</si>
  <si>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</si>
  <si>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</si>
  <si>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</si>
  <si>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</si>
  <si>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</si>
  <si>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</si>
  <si>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</si>
  <si>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</si>
  <si>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</si>
  <si>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</si>
  <si>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</si>
  <si>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</si>
  <si>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</si>
  <si>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</si>
  <si>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</si>
  <si>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</si>
  <si>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</si>
  <si>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</si>
  <si>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</si>
  <si>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</si>
  <si>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</si>
  <si>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</si>
  <si>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</si>
  <si>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</si>
  <si>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</si>
  <si>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</si>
  <si>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</si>
  <si>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</si>
  <si>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</si>
  <si>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</si>
  <si>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</si>
  <si>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</si>
  <si>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</si>
  <si>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</si>
  <si>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</si>
  <si>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</si>
  <si>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</si>
  <si>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</si>
  <si>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</si>
  <si>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</si>
  <si>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</si>
  <si>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</si>
  <si>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Deo</t>
  </si>
  <si>
    <t>Total</t>
  </si>
  <si>
    <t>TV Demo Gender</t>
  </si>
  <si>
    <t>TV Demo Min. Age</t>
  </si>
  <si>
    <t>TV Demo Max. Age</t>
  </si>
  <si>
    <t>TV SEL</t>
  </si>
  <si>
    <t>Final TV Target (don't fill)</t>
  </si>
  <si>
    <t>Total TV Planned R1+ (%)</t>
  </si>
  <si>
    <t>Total TV Planned R3+ (%)</t>
  </si>
  <si>
    <t>TV Optimal R1+</t>
  </si>
  <si>
    <t>CPP 2026</t>
  </si>
  <si>
    <t>Digital Demo Gender</t>
  </si>
  <si>
    <t>Digital Demo Min. Age</t>
  </si>
  <si>
    <t>Digital Demo Max. Age</t>
  </si>
  <si>
    <t>Digital SEL</t>
  </si>
  <si>
    <t>Final Digital Target (don't fill)</t>
  </si>
  <si>
    <t>Digital Target Size (Abs)</t>
  </si>
  <si>
    <t>Total Digital Planned R1+</t>
  </si>
  <si>
    <t>Total Digital Optimal R1+</t>
  </si>
  <si>
    <t>Planned Combined Reach (Don't fill)</t>
  </si>
  <si>
    <t>Combined Potential Reach</t>
  </si>
  <si>
    <t>Innovation / NPD</t>
  </si>
  <si>
    <t>Base Business /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</si>
</sst>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00_);_(* \(#,##0.00\);_(* &quot;-&quot;??_);_(@_)"/>
    <numFmt numFmtId="165" formatCode="_(&quot;AED&quot;* #,##0.00_);_(&quot;AED&quot;* \(#,##0.00\);_(&quot;AED&quot;* &quot;-&quot;??_);_(@_)"/>
    <numFmt numFmtId="166" formatCode="_(* #,##0_);_(* \(#,##0\);_(* &quot;-&quot;??_);_(@_)"/>
    <numFmt numFmtId="167" formatCode="0.0%"/>
    <numFmt numFmtId="168" formatCode="[$-409]d\-mmm;@"/>
    <numFmt numFmtId="169" formatCode="_(&quot;R$&quot;* #,##0.00_);_(&quot;R$&quot;* \(#,##0.00\);_(&quot;R$&quot;* &quot;-&quot;??_);_(@_)"/>
    <numFmt numFmtId="170" formatCode="0.0"/>
    <numFmt numFmtId="172" formatCode="##\'\'"/>
  </numFmts>
  <fonts count="39">
    <font>
      <sz val="11"/>
      <color theme="1"/>
      <name val="Avenir Next LT Pro Regular"/>
      <family val="2"/>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sz val="11"/>
      <color theme="1"/>
      <name val="Calibri"/>
      <family val="2"/>
      <scheme val="minor"/>
    </font>
    <font>
      <b/>
      <u/>
      <sz val="11"/>
      <color theme="0"/>
      <name val="Calibri (Body)"/>
    </font>
    <font>
      <i/>
      <sz val="12"/>
      <color theme="1"/>
      <name val="Calibri"/>
      <family val="2"/>
      <scheme val="minor"/>
    </font>
    <font>
      <sz val="11"/>
      <color theme="0"/>
      <name val="Avenir Next LT Pro Regular"/>
      <family val="2"/>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sz val="11"/>
      <color rgb="FF000000"/>
      <name val="Calibri"/>
      <family val="2"/>
    </font>
    <font>
      <b/>
      <sz val="11"/>
      <color theme="0"/>
      <name val="Avenir Next LT Pro Regular"/>
      <family val="2"/>
    </font>
    <font>
      <b/>
      <sz val="12"/>
      <color theme="0"/>
      <name val="Calibri"/>
      <family val="2"/>
      <scheme val="minor"/>
    </font>
    <font>
      <sz val="12"/>
      <color theme="0"/>
      <name val="Calibri"/>
      <family val="2"/>
      <scheme val="minor"/>
    </font>
    <font>
      <b/>
      <sz val="11"/>
      <color theme="1"/>
      <name val="Avenir Next LT Pro Regular"/>
    </font>
    <font>
      <b/>
      <sz val="11"/>
      <name val="Calibri"/>
      <family val="2"/>
      <scheme val="minor"/>
    </font>
    <font>
      <b/>
      <sz val="11"/>
      <color rgb="FF002060"/>
      <name val="Calibri"/>
      <family val="2"/>
      <scheme val="minor"/>
    </font>
    <font>
      <sz val="11"/>
      <name val="Calibri"/>
      <family val="2"/>
    </font>
  </fonts>
  <fills count="1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D9E1F2"/>
      </top>
      <bottom style="thin">
        <color rgb="FFD9E1F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s>
  <cellStyleXfs count="19">
    <xf numFmtId="0" fontId="0" fillId="0" borderId="0"/>
    <xf numFmtId="0" fontId="6" fillId="0" borderId="0"/>
    <xf numFmtId="0" fontId="8" fillId="0" borderId="0" applyNumberFormat="0" applyFill="0" applyBorder="0" applyAlignment="0" applyProtection="0"/>
    <xf numFmtId="167" fontId="8" fillId="0" borderId="0" applyFont="0" applyFill="0" applyBorder="0" applyAlignment="0" applyProtection="0"/>
    <xf numFmtId="0" fontId="9" fillId="0" borderId="0"/>
    <xf numFmtId="43" fontId="5" fillId="0" borderId="0" applyFont="0" applyFill="0" applyBorder="0" applyAlignment="0" applyProtection="0"/>
    <xf numFmtId="0" fontId="4" fillId="0" borderId="0"/>
    <xf numFmtId="165"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28" fillId="0" borderId="0" applyNumberFormat="0" applyFill="0" applyBorder="0" applyAlignment="0" applyProtection="0"/>
    <xf numFmtId="9" fontId="5" fillId="0" borderId="0" applyFont="0" applyFill="0" applyBorder="0" applyAlignment="0" applyProtection="0"/>
    <xf numFmtId="169" fontId="30" fillId="0" borderId="0" applyFont="0" applyFill="0" applyBorder="0" applyAlignment="0" applyProtection="0"/>
    <xf numFmtId="164" fontId="5" fillId="0" borderId="0" applyFont="0" applyFill="0" applyBorder="0" applyAlignment="0" applyProtection="0"/>
    <xf numFmtId="0" fontId="3" fillId="0" borderId="0"/>
    <xf numFmtId="0" fontId="2" fillId="0" borderId="0"/>
    <xf numFmtId="0" fontId="38" fillId="0" borderId="0"/>
    <xf numFmtId="0" fontId="3" fillId="0" borderId="0"/>
    <xf numFmtId="9" fontId="3" fillId="0" borderId="0" applyFont="0" applyFill="0" applyBorder="0" applyAlignment="0" applyProtection="0"/>
  </cellStyleXfs>
  <cellXfs count="136">
    <xf numFmtId="0" fontId="0" fillId="0" borderId="0" xfId="0"/>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4" fillId="0" borderId="0" xfId="6"/>
    <xf numFmtId="10" fontId="4" fillId="0" borderId="0" xfId="6" applyNumberFormat="1"/>
    <xf numFmtId="2" fontId="4" fillId="0" borderId="0" xfId="6" applyNumberFormat="1"/>
    <xf numFmtId="166" fontId="4" fillId="0" borderId="0" xfId="6" applyNumberFormat="1"/>
    <xf numFmtId="0" fontId="12" fillId="2" borderId="0" xfId="6" applyFont="1" applyFill="1" applyAlignment="1">
      <alignment horizontal="center" vertical="center"/>
    </xf>
    <xf numFmtId="0" fontId="13" fillId="0" borderId="0" xfId="0" applyFont="1"/>
    <xf numFmtId="164" fontId="0" fillId="0" borderId="0" xfId="8" applyFont="1" applyBorder="1"/>
    <xf numFmtId="0" fontId="11" fillId="0" borderId="0" xfId="6" applyFont="1" applyAlignment="1">
      <alignment horizontal="left" vertical="center"/>
    </xf>
    <xf numFmtId="0" fontId="14" fillId="0" borderId="0" xfId="0" applyFont="1" applyAlignment="1">
      <alignment vertical="center"/>
    </xf>
    <xf numFmtId="0" fontId="12" fillId="2" borderId="0" xfId="6" applyFont="1" applyFill="1" applyAlignment="1">
      <alignment horizontal="center" vertical="center" wrapText="1"/>
    </xf>
    <xf numFmtId="164" fontId="18" fillId="0" borderId="0" xfId="8" applyFont="1" applyBorder="1" applyAlignment="1">
      <alignment horizontal="left"/>
    </xf>
    <xf numFmtId="164" fontId="18" fillId="0" borderId="0" xfId="8" applyFont="1" applyBorder="1" applyAlignment="1">
      <alignment horizontal="center"/>
    </xf>
    <xf numFmtId="0" fontId="11" fillId="0" borderId="0" xfId="0" applyFont="1" applyAlignment="1" applyProtection="1">
      <alignment vertical="center"/>
      <protection locked="0"/>
    </xf>
    <xf numFmtId="0" fontId="11" fillId="0" borderId="0" xfId="6" applyFont="1" applyAlignment="1" applyProtection="1">
      <alignment vertical="center"/>
      <protection locked="0"/>
    </xf>
    <xf numFmtId="0" fontId="4" fillId="0" borderId="2" xfId="6" applyBorder="1"/>
    <xf numFmtId="0" fontId="16" fillId="0" borderId="0" xfId="6" applyFont="1"/>
    <xf numFmtId="0" fontId="21" fillId="0" borderId="2" xfId="0" applyFont="1" applyBorder="1"/>
    <xf numFmtId="0" fontId="20" fillId="0" borderId="2" xfId="6" applyFont="1" applyBorder="1"/>
    <xf numFmtId="10" fontId="20" fillId="0" borderId="2" xfId="6" applyNumberFormat="1" applyFont="1" applyBorder="1"/>
    <xf numFmtId="0" fontId="23" fillId="0" borderId="0" xfId="0" applyFont="1"/>
    <xf numFmtId="0" fontId="19" fillId="8" borderId="0" xfId="0" applyFont="1" applyFill="1"/>
    <xf numFmtId="0" fontId="4" fillId="8" borderId="0" xfId="6" applyFill="1"/>
    <xf numFmtId="0" fontId="0" fillId="8" borderId="0" xfId="0" applyFill="1"/>
    <xf numFmtId="0" fontId="24" fillId="8" borderId="3" xfId="0" applyFont="1" applyFill="1" applyBorder="1" applyAlignment="1">
      <alignment vertical="center"/>
    </xf>
    <xf numFmtId="0" fontId="4" fillId="0" borderId="4" xfId="6" applyBorder="1"/>
    <xf numFmtId="0" fontId="0" fillId="0" borderId="5" xfId="0" applyBorder="1"/>
    <xf numFmtId="0" fontId="0" fillId="0" borderId="4" xfId="0" applyBorder="1"/>
    <xf numFmtId="10" fontId="4" fillId="0" borderId="4" xfId="6" applyNumberFormat="1" applyBorder="1"/>
    <xf numFmtId="0" fontId="19" fillId="9" borderId="0" xfId="0" applyFont="1" applyFill="1"/>
    <xf numFmtId="0" fontId="4" fillId="9" borderId="0" xfId="6" applyFill="1"/>
    <xf numFmtId="0" fontId="0" fillId="9" borderId="0" xfId="0" applyFill="1"/>
    <xf numFmtId="0" fontId="19" fillId="10" borderId="0" xfId="0" applyFont="1" applyFill="1"/>
    <xf numFmtId="0" fontId="4" fillId="10" borderId="0" xfId="6" applyFill="1"/>
    <xf numFmtId="0" fontId="0" fillId="10" borderId="0" xfId="0" applyFill="1"/>
    <xf numFmtId="0" fontId="19" fillId="0" borderId="0" xfId="0" applyFont="1"/>
    <xf numFmtId="0" fontId="24" fillId="8" borderId="6" xfId="0" applyFont="1" applyFill="1" applyBorder="1" applyAlignment="1">
      <alignment vertical="center"/>
    </xf>
    <xf numFmtId="0" fontId="27" fillId="0" borderId="0" xfId="0" applyFont="1"/>
    <xf numFmtId="0" fontId="20" fillId="0" borderId="0" xfId="6" applyFont="1"/>
    <xf numFmtId="0" fontId="29" fillId="0" borderId="0" xfId="10" applyFont="1"/>
    <xf numFmtId="166" fontId="3" fillId="0" borderId="0" xfId="8" applyNumberFormat="1" applyFont="1" applyFill="1" applyBorder="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alignment vertical="center"/>
    </xf>
    <xf numFmtId="0" fontId="3" fillId="0" borderId="0" xfId="0" applyFont="1" applyAlignment="1">
      <alignment horizontal="left" vertical="center"/>
    </xf>
    <xf numFmtId="0" fontId="3" fillId="0" borderId="0" xfId="6" applyFont="1" applyAlignment="1">
      <alignment horizontal="center" vertical="center"/>
    </xf>
    <xf numFmtId="0" fontId="3" fillId="0" borderId="0" xfId="6" applyFont="1" applyAlignment="1">
      <alignment horizontal="left" vertical="center"/>
    </xf>
    <xf numFmtId="168" fontId="3" fillId="0" borderId="0" xfId="6" applyNumberFormat="1" applyFont="1" applyAlignment="1">
      <alignment horizontal="right" vertical="center"/>
    </xf>
    <xf numFmtId="166" fontId="3" fillId="0" borderId="0" xfId="8" applyNumberFormat="1" applyFont="1" applyFill="1" applyBorder="1" applyAlignment="1">
      <alignment vertical="center"/>
    </xf>
    <xf numFmtId="164" fontId="3" fillId="0" borderId="0" xfId="8" applyFont="1" applyFill="1" applyBorder="1" applyAlignment="1">
      <alignment vertical="center"/>
    </xf>
    <xf numFmtId="9" fontId="3" fillId="0" borderId="0" xfId="9" applyFont="1" applyFill="1" applyBorder="1" applyAlignment="1">
      <alignment vertical="center"/>
    </xf>
    <xf numFmtId="166" fontId="3" fillId="0" borderId="0" xfId="6" applyNumberFormat="1" applyFont="1" applyAlignment="1">
      <alignment vertical="center"/>
    </xf>
    <xf numFmtId="9" fontId="3" fillId="0" borderId="0" xfId="6" applyNumberFormat="1" applyFont="1" applyAlignment="1">
      <alignment vertical="center"/>
    </xf>
    <xf numFmtId="168" fontId="3" fillId="0" borderId="0" xfId="8" applyNumberFormat="1" applyFont="1" applyFill="1" applyBorder="1" applyAlignment="1">
      <alignment horizontal="right" vertical="center"/>
    </xf>
    <xf numFmtId="0" fontId="3" fillId="0" borderId="0" xfId="6" applyFont="1" applyAlignment="1">
      <alignment vertical="center"/>
    </xf>
    <xf numFmtId="9" fontId="3" fillId="0" borderId="0" xfId="0" applyNumberFormat="1" applyFont="1" applyAlignment="1" applyProtection="1">
      <alignment vertical="center"/>
      <protection locked="0"/>
    </xf>
    <xf numFmtId="9" fontId="3" fillId="0" borderId="0" xfId="11" applyFont="1" applyAlignment="1" applyProtection="1">
      <alignment vertical="center"/>
      <protection locked="0"/>
    </xf>
    <xf numFmtId="0" fontId="4" fillId="0" borderId="0" xfId="6" applyAlignment="1">
      <alignment horizontal="center"/>
    </xf>
    <xf numFmtId="0" fontId="0" fillId="0" borderId="0" xfId="0" applyAlignment="1">
      <alignment horizontal="center"/>
    </xf>
    <xf numFmtId="164" fontId="3" fillId="0" borderId="0" xfId="6" applyNumberFormat="1" applyFont="1" applyAlignment="1">
      <alignment vertical="center"/>
    </xf>
    <xf numFmtId="170" fontId="3" fillId="0" borderId="0" xfId="0" applyNumberFormat="1" applyFont="1" applyAlignment="1" applyProtection="1">
      <alignment vertical="center"/>
      <protection locked="0"/>
    </xf>
    <xf numFmtId="166" fontId="3" fillId="0" borderId="0" xfId="8" applyNumberFormat="1" applyFont="1" applyFill="1" applyBorder="1" applyAlignment="1">
      <alignment horizontal="center" vertical="center"/>
    </xf>
    <xf numFmtId="2" fontId="3" fillId="0" borderId="0" xfId="0" applyNumberFormat="1" applyFont="1" applyAlignment="1" applyProtection="1">
      <alignment vertical="center"/>
      <protection locked="0"/>
    </xf>
    <xf numFmtId="9" fontId="3" fillId="0" borderId="0" xfId="11"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3" fontId="3" fillId="0" borderId="0" xfId="0" applyNumberFormat="1" applyFont="1" applyAlignment="1" applyProtection="1">
      <alignment vertical="center"/>
      <protection locked="0"/>
    </xf>
    <xf numFmtId="0" fontId="4" fillId="11" borderId="0" xfId="6" applyFill="1"/>
    <xf numFmtId="0" fontId="13" fillId="0" borderId="2" xfId="0" applyFont="1" applyBorder="1"/>
    <xf numFmtId="0" fontId="3" fillId="12" borderId="10" xfId="0" applyFont="1" applyFill="1" applyBorder="1" applyAlignment="1">
      <alignment vertical="center"/>
    </xf>
    <xf numFmtId="0" fontId="3" fillId="0" borderId="10" xfId="0" applyFont="1" applyBorder="1" applyAlignment="1">
      <alignment vertical="center"/>
    </xf>
    <xf numFmtId="0" fontId="3" fillId="12" borderId="11" xfId="0" applyFont="1" applyFill="1" applyBorder="1" applyAlignment="1">
      <alignment vertical="center"/>
    </xf>
    <xf numFmtId="0" fontId="3" fillId="0" borderId="11" xfId="0" applyFont="1" applyBorder="1" applyAlignment="1">
      <alignment vertical="center"/>
    </xf>
    <xf numFmtId="0" fontId="3" fillId="12" borderId="11" xfId="0" applyFont="1" applyFill="1" applyBorder="1" applyAlignment="1">
      <alignment horizontal="left" vertical="center"/>
    </xf>
    <xf numFmtId="0" fontId="3" fillId="0" borderId="11" xfId="0" applyFont="1" applyBorder="1" applyAlignment="1">
      <alignment horizontal="left" vertical="center"/>
    </xf>
    <xf numFmtId="0" fontId="12" fillId="14" borderId="0" xfId="14" applyFont="1" applyFill="1"/>
    <xf numFmtId="0" fontId="3" fillId="14" borderId="0" xfId="14" applyFill="1"/>
    <xf numFmtId="0" fontId="3" fillId="0" borderId="0" xfId="14"/>
    <xf numFmtId="0" fontId="36" fillId="0" borderId="0" xfId="14" applyFont="1" applyAlignment="1">
      <alignment horizontal="left" vertical="center"/>
    </xf>
    <xf numFmtId="0" fontId="3" fillId="0" borderId="0" xfId="14" applyAlignment="1">
      <alignment horizontal="left"/>
    </xf>
    <xf numFmtId="0" fontId="3" fillId="0" borderId="12" xfId="14" applyBorder="1" applyAlignment="1">
      <alignment horizontal="left"/>
    </xf>
    <xf numFmtId="0" fontId="3" fillId="0" borderId="12" xfId="14" applyBorder="1" applyAlignment="1">
      <alignment vertical="center"/>
    </xf>
    <xf numFmtId="0" fontId="12" fillId="2" borderId="13" xfId="14" applyFont="1" applyFill="1" applyBorder="1" applyAlignment="1">
      <alignment horizontal="left" vertical="center"/>
    </xf>
    <xf numFmtId="0" fontId="3" fillId="0" borderId="14" xfId="14" applyBorder="1" applyAlignment="1">
      <alignment horizontal="left"/>
    </xf>
    <xf numFmtId="0" fontId="12" fillId="14" borderId="0" xfId="14" applyFont="1" applyFill="1" applyAlignment="1">
      <alignment horizontal="center"/>
    </xf>
    <xf numFmtId="0" fontId="3" fillId="15" borderId="0" xfId="14" applyFill="1"/>
    <xf numFmtId="0" fontId="3" fillId="16" borderId="0" xfId="14" applyFill="1"/>
    <xf numFmtId="172" fontId="3" fillId="0" borderId="0" xfId="0" applyNumberFormat="1" applyFont="1" applyAlignment="1" applyProtection="1">
      <alignment vertical="center"/>
      <protection locked="0"/>
    </xf>
    <xf numFmtId="0" fontId="3" fillId="0" borderId="0" xfId="14" applyAlignment="1">
      <alignment vertical="center"/>
    </xf>
    <xf numFmtId="0" fontId="12" fillId="17" borderId="0" xfId="6" applyFont="1" applyFill="1" applyAlignment="1">
      <alignment horizontal="center" vertical="center" wrapText="1"/>
    </xf>
    <xf numFmtId="0" fontId="37" fillId="5" borderId="0" xfId="6" applyFont="1" applyFill="1" applyAlignment="1">
      <alignment horizontal="center" vertical="center" wrapText="1"/>
    </xf>
    <xf numFmtId="1" fontId="3" fillId="0" borderId="0" xfId="0" applyNumberFormat="1" applyFont="1" applyAlignment="1" applyProtection="1">
      <alignment vertical="center"/>
      <protection locked="0"/>
    </xf>
    <xf numFmtId="0" fontId="20" fillId="0" borderId="0" xfId="6" applyFont="1" applyAlignment="1">
      <alignment horizontal="center"/>
    </xf>
    <xf numFmtId="0" fontId="35" fillId="0" borderId="0" xfId="0" applyFont="1" applyAlignment="1">
      <alignment horizontal="center"/>
    </xf>
    <xf numFmtId="167" fontId="0" fillId="0" borderId="0" xfId="11" applyNumberFormat="1" applyFont="1" applyAlignment="1">
      <alignment horizontal="center"/>
    </xf>
    <xf numFmtId="0" fontId="17" fillId="7" borderId="1" xfId="0" applyFont="1" applyFill="1" applyBorder="1" applyAlignment="1">
      <alignment horizontal="center"/>
    </xf>
    <xf numFmtId="0" fontId="34" fillId="7" borderId="1" xfId="6" applyFont="1" applyFill="1" applyBorder="1" applyAlignment="1">
      <alignment horizontal="center"/>
    </xf>
    <xf numFmtId="0" fontId="0" fillId="0" borderId="1" xfId="0" applyBorder="1" applyAlignment="1">
      <alignment horizontal="center"/>
    </xf>
    <xf numFmtId="167" fontId="38" fillId="0" borderId="1" xfId="11" applyNumberFormat="1" applyFont="1" applyBorder="1"/>
    <xf numFmtId="0" fontId="0" fillId="0" borderId="1" xfId="0" applyBorder="1"/>
    <xf numFmtId="0" fontId="4" fillId="0" borderId="1" xfId="6" applyBorder="1"/>
    <xf numFmtId="0" fontId="0" fillId="16" borderId="0" xfId="0" applyFill="1"/>
    <xf numFmtId="167" fontId="0" fillId="16" borderId="1" xfId="11" applyNumberFormat="1" applyFont="1" applyFill="1" applyBorder="1" applyAlignment="1">
      <alignment horizontal="center"/>
    </xf>
    <xf numFmtId="0" fontId="0" fillId="16" borderId="1" xfId="0" applyFill="1" applyBorder="1" applyAlignment="1">
      <alignment horizontal="center"/>
    </xf>
    <xf numFmtId="164" fontId="0" fillId="16" borderId="1" xfId="13" applyFont="1" applyFill="1" applyBorder="1" applyAlignment="1">
      <alignment horizontal="center"/>
    </xf>
    <xf numFmtId="164" fontId="0" fillId="0" borderId="0" xfId="13" applyFont="1"/>
    <xf numFmtId="2" fontId="3" fillId="0" borderId="15" xfId="17" applyNumberFormat="1" applyBorder="1" applyAlignment="1">
      <alignment horizontal="center" vertical="center"/>
    </xf>
    <xf numFmtId="2" fontId="3" fillId="0" borderId="16" xfId="17" applyNumberFormat="1" applyBorder="1" applyAlignment="1">
      <alignment horizontal="center" vertical="center"/>
    </xf>
    <xf numFmtId="10" fontId="3" fillId="0" borderId="1" xfId="18" applyNumberFormat="1" applyFont="1" applyBorder="1" applyAlignment="1">
      <alignment horizontal="center" vertical="center"/>
    </xf>
    <xf numFmtId="10" fontId="3" fillId="0" borderId="1" xfId="17" applyNumberFormat="1" applyBorder="1" applyAlignment="1">
      <alignment horizontal="center" vertical="center"/>
    </xf>
    <xf numFmtId="164" fontId="14" fillId="0" borderId="0" xfId="13" applyFont="1" applyAlignment="1">
      <alignment vertical="center"/>
    </xf>
    <xf numFmtId="167" fontId="3" fillId="0" borderId="0" xfId="0" applyNumberFormat="1" applyFont="1" applyAlignment="1" applyProtection="1">
      <alignment vertical="center"/>
      <protection locked="0"/>
    </xf>
    <xf numFmtId="0" fontId="12" fillId="2" borderId="0" xfId="0" applyFont="1" applyFill="1" applyAlignment="1">
      <alignment horizontal="center" vertical="center"/>
    </xf>
    <xf numFmtId="0" fontId="31" fillId="0" borderId="9" xfId="0" applyFont="1" applyBorder="1" applyAlignment="1">
      <alignment vertical="center"/>
    </xf>
    <xf numFmtId="0" fontId="31" fillId="0" borderId="0" xfId="0" applyFont="1" applyAlignment="1">
      <alignment vertical="center"/>
    </xf>
    <xf numFmtId="166" fontId="3" fillId="0" borderId="0" xfId="13" applyNumberFormat="1" applyFont="1" applyAlignment="1" applyProtection="1">
      <alignment horizontal="center" vertical="center"/>
      <protection locked="0"/>
    </xf>
    <xf numFmtId="9" fontId="0" fillId="0" borderId="1" xfId="11" applyFont="1" applyBorder="1" applyAlignment="1">
      <alignment horizontal="center"/>
    </xf>
    <xf numFmtId="0" fontId="1" fillId="0" borderId="0" xfId="6" applyFont="1" applyAlignment="1">
      <alignment wrapText="1"/>
    </xf>
    <xf numFmtId="0" fontId="1" fillId="0" borderId="0" xfId="6" applyFont="1"/>
    <xf numFmtId="9" fontId="1" fillId="0" borderId="0" xfId="11" applyFont="1" applyAlignment="1">
      <alignment horizontal="center"/>
    </xf>
    <xf numFmtId="0" fontId="26" fillId="10" borderId="3" xfId="0" applyFont="1" applyFill="1" applyBorder="1" applyAlignment="1">
      <alignment horizontal="left" vertical="center" wrapText="1"/>
    </xf>
    <xf numFmtId="0" fontId="26" fillId="10" borderId="3" xfId="0" applyFont="1" applyFill="1" applyBorder="1" applyAlignment="1">
      <alignment horizontal="left" vertical="center"/>
    </xf>
    <xf numFmtId="0" fontId="1" fillId="0" borderId="7" xfId="6" applyFont="1" applyBorder="1" applyAlignment="1">
      <alignment horizontal="center" vertical="center"/>
    </xf>
    <xf numFmtId="0" fontId="4" fillId="0" borderId="8" xfId="6" applyBorder="1" applyAlignment="1">
      <alignment horizontal="center" vertical="center"/>
    </xf>
    <xf numFmtId="0" fontId="32" fillId="13" borderId="0" xfId="0" applyFont="1" applyFill="1" applyAlignment="1">
      <alignment horizontal="center" vertical="center"/>
    </xf>
    <xf numFmtId="0" fontId="33" fillId="13" borderId="0" xfId="6" applyFont="1" applyFill="1" applyAlignment="1">
      <alignment horizontal="center"/>
    </xf>
    <xf numFmtId="0" fontId="1" fillId="0" borderId="0" xfId="6" applyFont="1" applyAlignment="1">
      <alignment horizontal="center"/>
    </xf>
    <xf numFmtId="0" fontId="12" fillId="14" borderId="0" xfId="14" applyFont="1" applyFill="1" applyAlignment="1">
      <alignment horizontal="center"/>
    </xf>
    <xf numFmtId="164" fontId="12" fillId="2" borderId="0" xfId="6" applyNumberFormat="1" applyFont="1" applyFill="1" applyAlignment="1">
      <alignment horizontal="center" vertical="center"/>
    </xf>
    <xf numFmtId="164" fontId="3" fillId="0" borderId="0" xfId="13" applyNumberFormat="1" applyFont="1" applyAlignment="1">
      <alignment horizontal="right" vertical="center"/>
    </xf>
    <xf numFmtId="164" fontId="4" fillId="0" borderId="0" xfId="6" applyNumberFormat="1"/>
    <xf numFmtId="168" fontId="3" fillId="0" borderId="0" xfId="6" applyNumberFormat="1" applyFont="1" applyFill="1" applyAlignment="1">
      <alignment horizontal="right" vertical="center"/>
    </xf>
  </cellXfs>
  <cellStyles count="19">
    <cellStyle name="Comma" xfId="13"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2" xr:uid="{858BD6D1-5EFB-4693-9539-6B86767F347F}"/>
    <cellStyle name="Normal" xfId="0" builtinId="0"/>
    <cellStyle name="Normal 11" xfId="17" xr:uid="{EF8CDB4B-097D-2242-AA4E-CCC7DCCAEE87}"/>
    <cellStyle name="Normal 13" xfId="16" xr:uid="{15FAC78C-0AE3-E343-A8EC-1C91B3714A4C}"/>
    <cellStyle name="Normal 2" xfId="6" xr:uid="{976B9EC2-B6AD-8E4D-BD16-92FEF95438AD}"/>
    <cellStyle name="Normal 2 2" xfId="2" xr:uid="{7ABF48AC-83EC-49FC-BE7F-24601D9789D3}"/>
    <cellStyle name="Normal 2 3" xfId="15" xr:uid="{42A63A27-F654-D943-B349-4D788BEC397F}"/>
    <cellStyle name="Normal 2 3 2 2" xfId="4" xr:uid="{27513D7B-D7E0-4339-9DEF-E5C15F1A41D6}"/>
    <cellStyle name="Normal 3" xfId="14" xr:uid="{3CA87B18-C075-4648-8A95-34ED56300E0C}"/>
    <cellStyle name="Normal 3 2" xfId="1" xr:uid="{7305C777-B450-4CE5-A034-96DA956A5212}"/>
    <cellStyle name="Percent" xfId="11" builtinId="5"/>
    <cellStyle name="Percent 2" xfId="9" xr:uid="{9C1B4259-A284-6E4F-8D7C-C310C43DFB7F}"/>
    <cellStyle name="Porcentagem 9" xfId="18" xr:uid="{1CB5F1EC-D55E-984E-8122-C29B680B0633}"/>
  </cellStyles>
  <dxfs count="275">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9C0006"/>
      </font>
    </dxf>
    <dxf>
      <font>
        <b val="0"/>
        <i val="0"/>
        <strike val="0"/>
        <condense val="0"/>
        <extend val="0"/>
        <outline val="0"/>
        <shadow val="0"/>
        <u val="none"/>
        <vertAlign val="baseline"/>
        <sz val="11"/>
        <color theme="1"/>
        <name val="Calibri"/>
        <family val="2"/>
        <scheme val="minor"/>
      </font>
      <numFmt numFmtId="164" formatCode="_(* #,##0.00_);_(* \(#,##0.00\);_(* &quot;-&quot;??_);_(@_)"/>
      <alignment horizontal="right"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4"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Return'!$I$1</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Return'!$I$1</c:f>
              <c:strCache>
                <c:ptCount val="1"/>
                <c:pt idx="0">
                  <c:v>  -  </c:v>
                </c:pt>
              </c:strCache>
            </c:strRef>
          </c:tx>
          <c:spPr>
            <a:ln w="28575" cap="rnd">
              <a:solidFill>
                <a:schemeClr val="accent1"/>
              </a:solidFill>
              <a:round/>
            </a:ln>
            <a:effectLst/>
          </c:spPr>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Return'!$I$3:$I$30</c:f>
              <c:numCache>
                <c:formatCode>0%</c:formatCode>
                <c:ptCount val="28"/>
              </c:numCache>
            </c:numRef>
          </c:val>
          <c:smooth val="0"/>
          <c:extLst>
            <c:ext xmlns:c16="http://schemas.microsoft.com/office/drawing/2014/chart" uri="{C3380CC4-5D6E-409C-BE32-E72D297353CC}">
              <c16:uniqueId val="{00000033-8B91-B84B-B101-35C578673FF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Return'!$AL$3:$AL$30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36-8B91-B84B-B101-35C578673FF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Return'!$J$1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Return'!$J$1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Return'!$J$3:$J$30</c:f>
              <c:numCache>
                <c:formatCode>0.00%</c:formatCode>
                <c:ptCount val="28"/>
              </c:numCache>
            </c:numRef>
          </c:val>
          <c:smooth val="0"/>
          <c:extLst>
            <c:ext xmlns:c16="http://schemas.microsoft.com/office/drawing/2014/chart" uri="{C3380CC4-5D6E-409C-BE32-E72D297353CC}">
              <c16:uniqueId val="{00000000-E5C6-1048-B85F-3E769868EE7C}"/>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Return'!$AM$3:$AM$30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5C6-1048-B85F-3E769868EE7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Return'!$K$1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Return'!$K$1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Return'!$K$3:$K$30</c:f>
              <c:numCache>
                <c:formatCode>0.0%</c:formatCode>
                <c:ptCount val="28"/>
              </c:numCache>
            </c:numRef>
          </c:val>
          <c:smooth val="0"/>
          <c:extLst>
            <c:ext xmlns:c16="http://schemas.microsoft.com/office/drawing/2014/chart" uri="{C3380CC4-5D6E-409C-BE32-E72D297353CC}">
              <c16:uniqueId val="{00000000-E9FF-0648-B6C2-9F17E01F3F6B}"/>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Return'!$AN$3:$AN$30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9FF-0648-B6C2-9F17E01F3F6B}"/>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Return'!$L$1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Return'!$L$1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Return'!$L$3:$L$30</c:f>
              <c:numCache>
                <c:formatCode>0.0%</c:formatCode>
                <c:ptCount val="28"/>
              </c:numCache>
            </c:numRef>
          </c:val>
          <c:smooth val="0"/>
          <c:extLst>
            <c:ext xmlns:c16="http://schemas.microsoft.com/office/drawing/2014/chart" uri="{C3380CC4-5D6E-409C-BE32-E72D297353CC}">
              <c16:uniqueId val="{00000000-752C-134B-98D9-B2C72978A8BD}"/>
            </c:ext>
          </c:extLst>
        </c:ser>
        <c:ser>
          <c:idx val="1"/>
          <c:order val="1"/>
          <c:marker>
            <c:symbol val="circle"/>
            <c:size val="9"/>
          </c:marker>
          <c:val>
            <c:numRef>
              <c:f>'TV Diminishing Return'!$AO$3:$AO$30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52C-134B-98D9-B2C72978A8B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Return'!$M$1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Return'!$M$1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Return'!$M$3:$M$30</c:f>
              <c:numCache>
                <c:formatCode>0.0%</c:formatCode>
                <c:ptCount val="28"/>
              </c:numCache>
            </c:numRef>
          </c:val>
          <c:smooth val="0"/>
          <c:extLst>
            <c:ext xmlns:c16="http://schemas.microsoft.com/office/drawing/2014/chart" uri="{C3380CC4-5D6E-409C-BE32-E72D297353CC}">
              <c16:uniqueId val="{00000000-7675-544B-84DA-13ABF0702BE3}"/>
            </c:ext>
          </c:extLst>
        </c:ser>
        <c:ser>
          <c:idx val="1"/>
          <c:order val="1"/>
          <c:marker>
            <c:symbol val="circle"/>
            <c:size val="9"/>
          </c:marker>
          <c:val>
            <c:numRef>
              <c:f>'TV Diminishing Return'!$AP$3:$AP$30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675-544B-84DA-13ABF0702BE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Return'!$N$1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Return'!$N$1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Return'!$N$3:$N$30</c:f>
              <c:numCache>
                <c:formatCode>0.0%</c:formatCode>
                <c:ptCount val="28"/>
              </c:numCache>
            </c:numRef>
          </c:val>
          <c:smooth val="0"/>
          <c:extLst>
            <c:ext xmlns:c16="http://schemas.microsoft.com/office/drawing/2014/chart" uri="{C3380CC4-5D6E-409C-BE32-E72D297353CC}">
              <c16:uniqueId val="{00000000-8B41-6341-840C-DAFB50A08BC0}"/>
            </c:ext>
          </c:extLst>
        </c:ser>
        <c:ser>
          <c:idx val="1"/>
          <c:order val="1"/>
          <c:marker>
            <c:symbol val="circle"/>
            <c:size val="9"/>
          </c:marker>
          <c:val>
            <c:numRef>
              <c:f>'TV Diminishing Return'!$AQ$3:$AQ$30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B41-6341-840C-DAFB50A08BC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Return'!$O$1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Return'!$O$1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Return'!$O$3:$O$30</c:f>
              <c:numCache>
                <c:formatCode>0.0%</c:formatCode>
                <c:ptCount val="28"/>
              </c:numCache>
            </c:numRef>
          </c:val>
          <c:smooth val="0"/>
          <c:extLst>
            <c:ext xmlns:c16="http://schemas.microsoft.com/office/drawing/2014/chart" uri="{C3380CC4-5D6E-409C-BE32-E72D297353CC}">
              <c16:uniqueId val="{00000000-83E5-7743-9D6F-C39150B4829C}"/>
            </c:ext>
          </c:extLst>
        </c:ser>
        <c:ser>
          <c:idx val="1"/>
          <c:order val="1"/>
          <c:marker>
            <c:symbol val="circle"/>
            <c:size val="9"/>
          </c:marker>
          <c:val>
            <c:numRef>
              <c:f>'TV Diminishing Return'!$AR$3:$AR$30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3E5-7743-9D6F-C39150B4829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Return'!$P$1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Return'!$P$1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Return'!$P$3:$P$30</c:f>
              <c:numCache>
                <c:formatCode>0.0%</c:formatCode>
                <c:ptCount val="28"/>
              </c:numCache>
            </c:numRef>
          </c:val>
          <c:smooth val="0"/>
          <c:extLst>
            <c:ext xmlns:c16="http://schemas.microsoft.com/office/drawing/2014/chart" uri="{C3380CC4-5D6E-409C-BE32-E72D297353CC}">
              <c16:uniqueId val="{00000000-79CB-C440-BE4E-499277C162B0}"/>
            </c:ext>
          </c:extLst>
        </c:ser>
        <c:ser>
          <c:idx val="1"/>
          <c:order val="1"/>
          <c:marker>
            <c:symbol val="circle"/>
            <c:size val="9"/>
          </c:marker>
          <c:val>
            <c:numRef>
              <c:f>'TV Diminishing Return'!$AS$3:$AS$30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9CB-C440-BE4E-499277C162B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Return'!$K$2</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spPr>
            <a:ln w="28575" cap="rnd">
              <a:solidFill>
                <a:schemeClr val="accent1"/>
              </a:solidFill>
              <a:round/>
            </a:ln>
            <a:effectLst/>
          </c:spPr>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Return'!$K$4:$K$31</c:f>
              <c:numCache>
                <c:formatCode>0.00%</c:formatCode>
                <c:ptCount val="28"/>
              </c:numCache>
            </c:numRef>
          </c:val>
          <c:smooth val="0"/>
          <c:extLst>
            <c:ext xmlns:c16="http://schemas.microsoft.com/office/drawing/2014/chart" uri="{C3380CC4-5D6E-409C-BE32-E72D297353CC}">
              <c16:uniqueId val="{00000000-C5DC-2746-AC44-41CF753CDDD5}"/>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Return'!$AQ$4:$AQ$31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C5DC-2746-AC44-41CF753CDDD5}"/>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Return'!$L$2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Return'!$L$4:$L$31</c:f>
              <c:numCache>
                <c:formatCode>0.00%</c:formatCode>
                <c:ptCount val="28"/>
              </c:numCache>
            </c:numRef>
          </c:val>
          <c:smooth val="0"/>
          <c:extLst>
            <c:ext xmlns:c16="http://schemas.microsoft.com/office/drawing/2014/chart" uri="{C3380CC4-5D6E-409C-BE32-E72D297353CC}">
              <c16:uniqueId val="{00000000-FBC8-8244-85C1-0121F9FE1801}"/>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Return'!$AR$4:$AR$31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FBC8-8244-85C1-0121F9FE1801}"/>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Return'!$M$2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Return'!$M$4:$M$31</c:f>
              <c:numCache>
                <c:formatCode>0.00%</c:formatCode>
                <c:ptCount val="28"/>
              </c:numCache>
            </c:numRef>
          </c:val>
          <c:smooth val="0"/>
          <c:extLst>
            <c:ext xmlns:c16="http://schemas.microsoft.com/office/drawing/2014/chart" uri="{C3380CC4-5D6E-409C-BE32-E72D297353CC}">
              <c16:uniqueId val="{00000000-8A63-6A46-90D1-0DD667183703}"/>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Return'!$AS$4:$AS$31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A63-6A46-90D1-0DD66718370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33</xdr:row>
      <xdr:rowOff>190500</xdr:rowOff>
    </xdr:from>
    <xdr:to>
      <xdr:col>4</xdr:col>
      <xdr:colOff>1498600</xdr:colOff>
      <xdr:row>50</xdr:row>
      <xdr:rowOff>12700</xdr:rowOff>
    </xdr:to>
    <xdr:graphicFrame macro="">
      <xdr:nvGraphicFramePr>
        <xdr:cNvPr id="3" name="Chart 2">
          <a:extLst>
            <a:ext uri="{FF2B5EF4-FFF2-40B4-BE49-F238E27FC236}">
              <a16:creationId xmlns:a16="http://schemas.microsoft.com/office/drawing/2014/main" id="{E883DB12-1EBB-3B1E-33F6-471E12F9C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0</xdr:rowOff>
    </xdr:from>
    <xdr:to>
      <xdr:col>11</xdr:col>
      <xdr:colOff>313899</xdr:colOff>
      <xdr:row>50</xdr:row>
      <xdr:rowOff>31685</xdr:rowOff>
    </xdr:to>
    <xdr:graphicFrame macro="">
      <xdr:nvGraphicFramePr>
        <xdr:cNvPr id="6" name="Chart 5">
          <a:extLst>
            <a:ext uri="{FF2B5EF4-FFF2-40B4-BE49-F238E27FC236}">
              <a16:creationId xmlns:a16="http://schemas.microsoft.com/office/drawing/2014/main" id="{69903702-546B-2E4F-8952-0A4E43910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699214</xdr:colOff>
      <xdr:row>34</xdr:row>
      <xdr:rowOff>0</xdr:rowOff>
    </xdr:from>
    <xdr:to>
      <xdr:col>18</xdr:col>
      <xdr:colOff>673100</xdr:colOff>
      <xdr:row>50</xdr:row>
      <xdr:rowOff>31685</xdr:rowOff>
    </xdr:to>
    <xdr:graphicFrame macro="">
      <xdr:nvGraphicFramePr>
        <xdr:cNvPr id="7" name="Chart 6">
          <a:extLst>
            <a:ext uri="{FF2B5EF4-FFF2-40B4-BE49-F238E27FC236}">
              <a16:creationId xmlns:a16="http://schemas.microsoft.com/office/drawing/2014/main" id="{A78829F7-14D4-2045-8B71-81BFD629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33</xdr:row>
      <xdr:rowOff>203200</xdr:rowOff>
    </xdr:from>
    <xdr:to>
      <xdr:col>25</xdr:col>
      <xdr:colOff>698500</xdr:colOff>
      <xdr:row>50</xdr:row>
      <xdr:rowOff>18985</xdr:rowOff>
    </xdr:to>
    <xdr:graphicFrame macro="">
      <xdr:nvGraphicFramePr>
        <xdr:cNvPr id="2" name="Chart 1">
          <a:extLst>
            <a:ext uri="{FF2B5EF4-FFF2-40B4-BE49-F238E27FC236}">
              <a16:creationId xmlns:a16="http://schemas.microsoft.com/office/drawing/2014/main" id="{61CEC3FB-B42A-4949-B34F-7A06859E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52</xdr:row>
      <xdr:rowOff>0</xdr:rowOff>
    </xdr:from>
    <xdr:to>
      <xdr:col>4</xdr:col>
      <xdr:colOff>1486436</xdr:colOff>
      <xdr:row>68</xdr:row>
      <xdr:rowOff>31685</xdr:rowOff>
    </xdr:to>
    <xdr:graphicFrame macro="">
      <xdr:nvGraphicFramePr>
        <xdr:cNvPr id="4" name="Chart 3">
          <a:extLst>
            <a:ext uri="{FF2B5EF4-FFF2-40B4-BE49-F238E27FC236}">
              <a16:creationId xmlns:a16="http://schemas.microsoft.com/office/drawing/2014/main" id="{E6D8D011-44EC-2341-98EC-D282D48D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52</xdr:row>
      <xdr:rowOff>0</xdr:rowOff>
    </xdr:from>
    <xdr:to>
      <xdr:col>11</xdr:col>
      <xdr:colOff>318036</xdr:colOff>
      <xdr:row>68</xdr:row>
      <xdr:rowOff>31685</xdr:rowOff>
    </xdr:to>
    <xdr:graphicFrame macro="">
      <xdr:nvGraphicFramePr>
        <xdr:cNvPr id="5" name="Chart 4">
          <a:extLst>
            <a:ext uri="{FF2B5EF4-FFF2-40B4-BE49-F238E27FC236}">
              <a16:creationId xmlns:a16="http://schemas.microsoft.com/office/drawing/2014/main" id="{177CE62B-626C-364A-94C3-1F4397537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52</xdr:row>
      <xdr:rowOff>12700</xdr:rowOff>
    </xdr:from>
    <xdr:to>
      <xdr:col>18</xdr:col>
      <xdr:colOff>698500</xdr:colOff>
      <xdr:row>68</xdr:row>
      <xdr:rowOff>44385</xdr:rowOff>
    </xdr:to>
    <xdr:graphicFrame macro="">
      <xdr:nvGraphicFramePr>
        <xdr:cNvPr id="8" name="Chart 7">
          <a:extLst>
            <a:ext uri="{FF2B5EF4-FFF2-40B4-BE49-F238E27FC236}">
              <a16:creationId xmlns:a16="http://schemas.microsoft.com/office/drawing/2014/main" id="{C00B65F0-D1A4-B549-A862-8A81D49CC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190500</xdr:colOff>
      <xdr:row>52</xdr:row>
      <xdr:rowOff>12700</xdr:rowOff>
    </xdr:from>
    <xdr:to>
      <xdr:col>25</xdr:col>
      <xdr:colOff>736600</xdr:colOff>
      <xdr:row>68</xdr:row>
      <xdr:rowOff>44385</xdr:rowOff>
    </xdr:to>
    <xdr:graphicFrame macro="">
      <xdr:nvGraphicFramePr>
        <xdr:cNvPr id="9" name="Chart 8">
          <a:extLst>
            <a:ext uri="{FF2B5EF4-FFF2-40B4-BE49-F238E27FC236}">
              <a16:creationId xmlns:a16="http://schemas.microsoft.com/office/drawing/2014/main" id="{E161B0A2-8044-2A4A-AD29-664C63AB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8F5045C3-327B-F948-A6DD-153144186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C250C9E3-080A-B24A-923C-4A8D6CA61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981C0078-A8FF-744B-87BB-514F4B9CD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274" dataDxfId="273">
  <autoFilter ref="B2:Z262" xr:uid="{84DDC95F-F981-F542-8DF4-B03624BC0F31}"/>
  <tableColumns count="25">
    <tableColumn id="2" xr3:uid="{FBDA74BA-D22E-5147-B430-476E30F85AB7}" name="Category" totalsRowLabel="Total" dataDxfId="272"/>
    <tableColumn id="21" xr3:uid="{82D8DA27-001F-A747-B189-172E7FB3965E}" name="Range" dataDxfId="271" totalsRowDxfId="270"/>
    <tableColumn id="3" xr3:uid="{90EB4EA0-B9B9-2045-AD71-00D1BD98DAA7}" name="Campaign" dataDxfId="269" totalsRowDxfId="268"/>
    <tableColumn id="19" xr3:uid="{40E913C7-F712-7F4C-8AD5-940DCF1D14A7}" name="Playbook ID" dataDxfId="267" totalsRowDxfId="266"/>
    <tableColumn id="47" xr3:uid="{E79013F0-FCE9-AD4A-BB64-7028D050A15D}" name="Burst" dataDxfId="265" totalsRowDxfId="264"/>
    <tableColumn id="4" xr3:uid="{184D7CEB-8748-7B41-B313-DFB576057430}" name="Media" dataDxfId="263" totalsRowDxfId="262"/>
    <tableColumn id="17" xr3:uid="{C089F435-6E2E-0346-A4C1-51D58EEC9919}" name="Media Subtype" dataDxfId="261" totalsRowDxfId="260"/>
    <tableColumn id="6" xr3:uid="{5267A86C-75E1-9343-943A-E67FEBAFB5CB}" name="PM Type" dataDxfId="259" totalsRowDxfId="258"/>
    <tableColumn id="8" xr3:uid="{714EF3ED-CCF0-6341-B20B-15E7061CD968}" name="Initial Date" dataDxfId="257"/>
    <tableColumn id="9" xr3:uid="{0CA2BCEF-8C0E-EC4D-88DE-76CBA6F61603}" name="End Date" dataDxfId="256"/>
    <tableColumn id="11" xr3:uid="{918C86AA-AC84-5449-8509-19DF130A8325}" name="Total Budget" dataDxfId="255"/>
    <tableColumn id="1" xr3:uid="{1A383B10-9574-416E-8E2E-E5B955B49CB5}" name="Coluna1" dataDxfId="254" dataCellStyle="Comma 2">
      <calculatedColumnFormula>Game_Plan[[#This Row],[Total Budget]]/1000</calculatedColumnFormula>
    </tableColumn>
    <tableColumn id="13" xr3:uid="{CA3FF0D2-4131-4A4B-828C-E51A2C1B3006}" name="Q1" dataDxfId="253" totalsRowDxfId="252"/>
    <tableColumn id="5" xr3:uid="{12CD2654-08E6-4D83-9D73-481202E0CC8A}" name="Q12" dataDxfId="251" totalsRowDxfId="250" dataCellStyle="Comma 2">
      <calculatedColumnFormula>Game_Plan[[#This Row],[Q1]]/1000</calculatedColumnFormula>
    </tableColumn>
    <tableColumn id="14" xr3:uid="{D7885479-7261-B546-B847-C773EEC0A326}" name="Q2" dataDxfId="249" totalsRowDxfId="248"/>
    <tableColumn id="7" xr3:uid="{947BDB2C-9617-4237-8E61-996B1B256109}" name="Q22" dataDxfId="247" totalsRowDxfId="246" dataCellStyle="Comma 2">
      <calculatedColumnFormula>Game_Plan[[#This Row],[Q2]]/1000</calculatedColumnFormula>
    </tableColumn>
    <tableColumn id="15" xr3:uid="{4A95E7B3-778D-4443-8CD5-4F8F3108F470}" name="Q3" dataDxfId="245" totalsRowDxfId="244"/>
    <tableColumn id="10" xr3:uid="{A538E380-E538-4DE7-9347-AC843762D327}" name="Q32" dataDxfId="243" totalsRowDxfId="242" dataCellStyle="Comma 2">
      <calculatedColumnFormula>Game_Plan[[#This Row],[Q3]]/1000</calculatedColumnFormula>
    </tableColumn>
    <tableColumn id="16" xr3:uid="{0B9917D8-4261-3A40-88FE-715511C1F8F5}" name="Q4" dataDxfId="241" totalsRowDxfId="240"/>
    <tableColumn id="12" xr3:uid="{A6E6E04F-71B0-42A4-9CD1-2F4CA945FBDC}" name="Q5" dataDxfId="239" totalsRowDxfId="238" dataCellStyle="Comma 2">
      <calculatedColumnFormula>Game_Plan[[#This Row],[Q4]]/1000</calculatedColumnFormula>
    </tableColumn>
    <tableColumn id="28" xr3:uid="{8F3ED158-B540-4B42-8403-6558EE533A9E}" name="Check" dataDxfId="237" totalsRowDxfId="236">
      <calculatedColumnFormula>SUM(Game_Plan[[#This Row],[Q1]:[Q4]])=Game_Plan[[#This Row],[Total Budget]]</calculatedColumnFormula>
    </tableColumn>
    <tableColumn id="60" xr3:uid="{27DAC87A-0B5C-DA4F-BD75-40507912533F}" name="Total WOA" dataDxfId="235" totalsRowDxfId="234"/>
    <tableColumn id="67" xr3:uid="{80F2FAFB-5130-4947-B679-45409364F179}" name="Total TRPs" dataDxfId="233" totalsRowDxfId="232"/>
    <tableColumn id="70" xr3:uid="{3176F874-9D50-CB48-AC2F-CB80FBA48BED}" name="Total R1+" dataDxfId="231" totalsRowDxfId="230"/>
    <tableColumn id="69" xr3:uid="{27A958A2-B98A-2F49-94D4-99295EDC637D}" name="Total R3+" dataDxfId="229" totalsRowDxfId="228"/>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C4786-FEBA-C547-96B1-F22E3FE2011C}" name="Game_Plan_202620" displayName="Game_Plan_202620" ref="A1:AC2" headerRowDxfId="227" dataDxfId="226">
  <autoFilter ref="A1:AC2"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C2659336-C219-5448-971F-A654B9F52CB7}" name="Category" totalsRowLabel="Total" dataDxfId="225"/>
    <tableColumn id="21" xr3:uid="{1A7ED5C4-AD86-834C-88A6-CA52D4577AC1}" name="Range" dataDxfId="224"/>
    <tableColumn id="3" xr3:uid="{2778B451-4B2A-6640-A6F2-22D7489EB4CD}" name="Campaign" dataDxfId="223" totalsRowDxfId="222"/>
    <tableColumn id="19" xr3:uid="{A4EC9300-89F5-144D-96C5-DDD44F147C05}" name="Playbook ID" dataDxfId="221" totalsRowDxfId="220"/>
    <tableColumn id="1" xr3:uid="{063E1823-8A91-FD48-AF3C-3ACEB1210689}" name="Campaign Archetype" dataDxfId="219" totalsRowDxfId="218" dataCellStyle="Normal 2"/>
    <tableColumn id="47" xr3:uid="{1702AC66-7499-BC44-B586-E3922624BA54}" name="Burst" dataDxfId="217" totalsRowDxfId="216"/>
    <tableColumn id="4" xr3:uid="{2C2D4139-6C36-9341-911F-122ADD272E20}" name="Media" dataDxfId="215" totalsRowDxfId="214"/>
    <tableColumn id="17" xr3:uid="{085E9480-E7D3-C24A-AD8A-D86575D7C514}" name="Media Subtype" dataDxfId="213" totalsRowDxfId="212"/>
    <tableColumn id="8" xr3:uid="{2E24F1BE-98E0-ED4B-8352-8603B9E71288}" name="Initial Date" dataDxfId="211"/>
    <tableColumn id="9" xr3:uid="{C23EB895-6C08-5B4B-81CF-515046C9FF34}" name="End Date" dataDxfId="210"/>
    <tableColumn id="7" xr3:uid="{393926C8-B6A5-DA48-8645-D8F49D2A72BF}" name="Total Weeks" dataDxfId="90" dataCellStyle="Normal 2">
      <calculatedColumnFormula>INT((Game_Plan_202620[[#This Row],[End Date]] - Game_Plan_202620[[#This Row],[Initial Date]] - WEEKDAY(Game_Plan_202620[[#This Row],[Initial Date]], 2)) / 7) + 1</calculatedColumnFormula>
    </tableColumn>
    <tableColumn id="11" xr3:uid="{6A6EC98D-7629-D24C-89D3-25BEA159232E}" name="Total Budget" dataDxfId="209"/>
    <tableColumn id="35" xr3:uid="{0E9CD898-DE50-C042-AFA2-D99C8606CBCA}" name="Jan" dataDxfId="208" dataCellStyle="Comma 2"/>
    <tableColumn id="34" xr3:uid="{F92DCD5A-B35F-6F4E-AD8E-8FDF1C968BC4}" name="Feb" dataDxfId="207" dataCellStyle="Comma 2"/>
    <tableColumn id="33" xr3:uid="{27E6E433-8B7D-7B4A-81C6-40B3A36B6332}" name="Mar" dataDxfId="206" dataCellStyle="Comma 2"/>
    <tableColumn id="32" xr3:uid="{71983FA8-121C-C148-8BAA-CCED656BD4A9}" name="Apr" dataDxfId="205" dataCellStyle="Comma 2"/>
    <tableColumn id="31" xr3:uid="{5870BC8C-93A0-9A46-9473-7BA0A02FC239}" name="May" dataDxfId="204" dataCellStyle="Comma 2"/>
    <tableColumn id="30" xr3:uid="{0DC10AC5-2C69-C545-BE0C-263712BD7A97}" name="Jun" dataDxfId="203" dataCellStyle="Comma 2"/>
    <tableColumn id="29" xr3:uid="{9CBC3CF3-A688-214A-BBC0-4D12D4E78544}" name="Jul" dataDxfId="202" dataCellStyle="Comma 2"/>
    <tableColumn id="27" xr3:uid="{8FB2BC92-2B64-2446-8663-7B43DEDF2A8D}" name="Aug" dataDxfId="201" dataCellStyle="Comma 2"/>
    <tableColumn id="26" xr3:uid="{5D238698-CDFC-4E4C-9B76-D79A3CDC2655}" name="Sep" dataDxfId="200" dataCellStyle="Comma 2"/>
    <tableColumn id="25" xr3:uid="{FD21FF0D-FCE3-954C-8968-9C326EAC965E}" name="Oct" dataDxfId="199" dataCellStyle="Comma 2"/>
    <tableColumn id="24" xr3:uid="{50F98467-688C-1142-9622-C110A408DAD7}" name="Nov" dataDxfId="198" dataCellStyle="Comma 2"/>
    <tableColumn id="23" xr3:uid="{D8792F69-71FA-E345-AC99-206839F4D075}" name="Dec" dataDxfId="197" dataCellStyle="Comma 2"/>
    <tableColumn id="60" xr3:uid="{66E82DEF-99CA-DC4C-9207-A2E3C365D607}" name="Total WOA" dataDxfId="196" totalsRowDxfId="195"/>
    <tableColumn id="6" xr3:uid="{42468047-9D27-0D45-82B0-5D23CFA2F147}" name="Total WOFF" dataDxfId="194" totalsRowDxfId="193" dataCellStyle="Comma 2">
      <calculatedColumnFormula>Game_Plan_202620[[#This Row],[Total Weeks]]-Game_Plan_202620[[#This Row],[Total WOA]]</calculatedColumnFormula>
    </tableColumn>
    <tableColumn id="67" xr3:uid="{A76E386E-52AB-BE49-A0CE-1E625C0D28BA}" name="Total TRPs" dataDxfId="192" totalsRowDxfId="191"/>
    <tableColumn id="70" xr3:uid="{18FC5524-87D3-2149-BD4D-0D4754B13C7F}" name="Total R1+ (%)" dataDxfId="190" totalsRowDxfId="189"/>
    <tableColumn id="69" xr3:uid="{2FF6E9FD-CE54-524D-AF2D-31B2EFDFEA93}" name="Total R3+ (%)" dataDxfId="188" totalsRowDxfId="187"/>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AF92D30-7946-A14E-8C92-521C999EC659}" name="Audience_Reach_202521" displayName="Audience_Reach_202521" ref="A1:AB2" headerRowDxfId="186" dataDxfId="185">
  <autoFilter ref="A1:AB2" xr:uid="{67527B6D-909C-4B0C-A40E-BCBB1FE183D6}"/>
  <tableColumns count="28">
    <tableColumn id="2" xr3:uid="{D57FC266-10D5-6946-8E58-BABE309B030C}" name="Category" totalsRowLabel="Total" dataDxfId="184">
      <calculatedColumnFormula>IFERROR(INDEX(Game_Plan_202620[Category],MATCH(Audience_Reach_202521[[#This Row],[Campaign]],Game_Plan_202620[Campaign],0)),"")</calculatedColumnFormula>
    </tableColumn>
    <tableColumn id="21" xr3:uid="{4550B38A-1ADF-6542-9AB7-ABADFA8FB094}" name="Range" dataDxfId="183">
      <calculatedColumnFormula>IFERROR(INDEX(Game_Plan_202620[Range],MATCH(Audience_Reach_202521[[#This Row],[Campaign]],Game_Plan_202620[Campaign],0)),"")</calculatedColumnFormula>
    </tableColumn>
    <tableColumn id="3" xr3:uid="{3422F656-CF13-644F-8647-8C08CD8025E1}" name="Campaign" dataDxfId="182">
      <calculatedColumnFormula array="1">IFERROR(INDEX(_xlfn.UNIQUE(Game_Plan_202620[Campaign]),ROW()-ROW(Game_Plan_202620[#Headers])),"")</calculatedColumnFormula>
    </tableColumn>
    <tableColumn id="1" xr3:uid="{C159A71A-EA94-BE4E-8AB6-6E281898A7E0}" name="TV Demo Gender" dataDxfId="181"/>
    <tableColumn id="15" xr3:uid="{6D1B3B10-F070-AF46-AF54-59A9F295A543}" name="TV Demo Min. Age" dataDxfId="180"/>
    <tableColumn id="14" xr3:uid="{B1C8F8E9-81F6-8D4C-B832-98ABCCFB7BEB}" name="TV Demo Max. Age" dataDxfId="179"/>
    <tableColumn id="22" xr3:uid="{672097D9-97A7-0C42-9D59-BB259F5A0C0C}" name="TV SEL" dataDxfId="178"/>
    <tableColumn id="20" xr3:uid="{FFB537C8-01EC-9E42-BA22-DF787A1B3E58}" name="Final TV Target (don't fill)" dataDxfId="177">
      <calculatedColumnFormula>_xlfn.CONCAT(Audience_Reach_202521[[#This Row],[TV Demo Gender]]," ",Audience_Reach_202521[[#This Row],[TV Demo Min. Age]]," - ",Audience_Reach_202521[[#This Row],[TV Demo Max. Age]]," ",Audience_Reach_202521[[#This Row],[TV SEL]])</calculatedColumnFormula>
    </tableColumn>
    <tableColumn id="19" xr3:uid="{AA9CF240-4BE2-6940-A2AE-609C06A1E2B9}" name="TV Target Size" dataDxfId="176" dataCellStyle="Comma"/>
    <tableColumn id="12" xr3:uid="{AF118EAF-7D06-9342-974D-5794ABAFD82F}" name="TV Copy Length" dataDxfId="175"/>
    <tableColumn id="17" xr3:uid="{DCEDD9DA-A0DB-F944-9EC4-A25E39C82EE9}" name="Total TV Planned R1+ (%)" dataDxfId="174" dataCellStyle="Normal 2"/>
    <tableColumn id="16" xr3:uid="{586EA402-1FA5-ED49-8DE2-B7E3381F42BA}" name="Total TV Planned R3+ (%)" dataDxfId="173" dataCellStyle="Normal 2"/>
    <tableColumn id="5" xr3:uid="{D1217D0F-163F-AA4C-9E3D-E0792A04D617}" name="TV Optimal R1+" dataDxfId="172" dataCellStyle="Normal 2">
      <calculatedColumnFormula>IFERROR(INDEX(TV_Targets[Sat Point],MATCH(Audience_Reach_202521[[#This Row],[Final TV Target (don''t fill)]],TV_Targets[FINAL],0)),"")</calculatedColumnFormula>
    </tableColumn>
    <tableColumn id="6" xr3:uid="{9CB3F1C3-852B-2845-B155-791BDA081539}" name="CPP 2024" dataDxfId="171"/>
    <tableColumn id="7" xr3:uid="{E385E47B-76B4-F74E-84B2-8CA4ADF1E3C4}" name="CPP 2025" dataDxfId="170"/>
    <tableColumn id="25" xr3:uid="{76D48B2F-BDC7-194C-AF34-F66CDFA3B7C6}" name="CPP 2026" dataDxfId="169" dataCellStyle="Normal 2"/>
    <tableColumn id="24" xr3:uid="{3554D30E-36C5-2C49-B872-58ACD7858AD8}" name="Reported Currency" dataDxfId="168" dataCellStyle="Normal 2"/>
    <tableColumn id="26" xr3:uid="{2629150C-45E7-7B45-9CDF-CB8B811CE047}" name="Is Digital target the same than TV?" dataDxfId="167" dataCellStyle="Normal 2"/>
    <tableColumn id="31" xr3:uid="{6BDE324C-8DDE-FE4D-9205-AF6C80AE4AFE}" name="Digital Demo Gender" dataDxfId="166" dataCellStyle="Normal 2">
      <calculatedColumnFormula>IF(Audience_Reach_202521[[#This Row],[Is Digital target the same than TV?]]="Yes",Audience_Reach_202521[[#This Row],[TV Demo Gender]],"")</calculatedColumnFormula>
    </tableColumn>
    <tableColumn id="30" xr3:uid="{59E670EE-074C-C84F-A97F-6DDAB76C81B1}" name="Digital Demo Min. Age" dataDxfId="165" dataCellStyle="Normal 2">
      <calculatedColumnFormula>IF(Audience_Reach_202521[[#This Row],[Is Digital target the same than TV?]]="Yes",Audience_Reach_202521[[#This Row],[TV Demo Min. Age]],"")</calculatedColumnFormula>
    </tableColumn>
    <tableColumn id="29" xr3:uid="{4F972221-0243-2646-B41D-A9C1992CD81A}" name="Digital Demo Max. Age" dataDxfId="164" dataCellStyle="Normal 2">
      <calculatedColumnFormula>IF(Audience_Reach_202521[[#This Row],[Is Digital target the same than TV?]]="Yes",Audience_Reach_202521[[#This Row],[TV Demo Max. Age]],"")</calculatedColumnFormula>
    </tableColumn>
    <tableColumn id="28" xr3:uid="{2B7B577A-65CD-F043-A84E-14D3AA819E7F}" name="Digital SEL" dataDxfId="163" dataCellStyle="Normal 2">
      <calculatedColumnFormula>IF(Audience_Reach_202521[[#This Row],[Is Digital target the same than TV?]]="Yes",Audience_Reach_202521[[#This Row],[TV SEL]],"")</calculatedColumnFormula>
    </tableColumn>
    <tableColumn id="27" xr3:uid="{160DFD4B-50EB-DE41-B4EA-20FD0E9B17C6}" name="Final Digital Target (don't fill)" dataDxfId="162" dataCellStyle="Normal 2">
      <calculatedColumnFormula>IF(Audience_Reach_202521[[#This Row],[Is Digital target the same than TV?]]="Yes",Audience_Reach_202521[[#This Row],[Final TV Target (don''t fill)]],_xlfn.CONCAT(Audience_Reach_202521[[#This Row],[Digital Demo Gender]]," ",Audience_Reach_202521[[#This Row],[Digital Demo Min. Age]]," - ",Audience_Reach_202521[[#This Row],[Digital Demo Max. Age]]," ",Audience_Reach_202521[[#This Row],[Digital SEL]]))</calculatedColumnFormula>
    </tableColumn>
    <tableColumn id="8" xr3:uid="{BF1CA777-321D-9846-8E16-2A20ACF09B96}" name="Digital Target Size (Abs)" dataDxfId="161"/>
    <tableColumn id="18" xr3:uid="{5C092566-559B-CB41-9EDC-231A356DD6CE}" name="Total Digital Planned R1+" dataDxfId="160" dataCellStyle="Percent"/>
    <tableColumn id="9" xr3:uid="{5B592F8D-7682-924B-A3B1-4FCBCA8BB366}" name="Total Digital Optimal R1+" dataDxfId="159">
      <calculatedColumnFormula>IFERROR(INDEX(Digital_Targets[Sat Point],MATCH(Audience_Reach_202521[[#This Row],[Final Digital Target (don''t fill)]],Digital_Targets[FINAL],0)),"")</calculatedColumnFormula>
    </tableColumn>
    <tableColumn id="11" xr3:uid="{FBD03765-0F8F-9743-B4FB-E6D60613B632}" name="Planned Combined Reach (Don't fill)" dataDxfId="158" dataCellStyle="Normal 2">
      <calculatedColumnFormula>Audience_Reach_202521[[#This Row],[Total Digital Planned R1+]]+Audience_Reach_202521[[#This Row],[Total TV Planned R1+ (%)]]-Audience_Reach_202521[[#This Row],[Total Digital Planned R1+]]*Audience_Reach_202521[[#This Row],[Total TV Planned R1+ (%)]]</calculatedColumnFormula>
    </tableColumn>
    <tableColumn id="10" xr3:uid="{D0A477A5-A513-424B-908F-A27547C298B9}" name="Combined Potential Reach" dataDxfId="15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8F392B9-17ED-D443-8040-B9F65B7637F0}" name="SOV_Info916" displayName="SOV_Info916" ref="A2:E62" headerRowDxfId="156" dataDxfId="155">
  <autoFilter ref="A2:E62" xr:uid="{DA4BD393-2718-46E2-8F1D-CE1C2B6EC840}"/>
  <tableColumns count="5">
    <tableColumn id="2" xr3:uid="{A6CA9E48-1EC3-5648-A42C-8C79C5689FB4}" name="Media Type (Digital or TV)" totalsRowLabel="Total" dataDxfId="154"/>
    <tableColumn id="4" xr3:uid="{6F8CAB05-1BC5-394F-BE50-B76C47B11721}" name="Category" dataDxfId="153"/>
    <tableColumn id="21" xr3:uid="{35DE9227-BF31-6747-8721-2798DB85FB2A}" name="Company" dataDxfId="152" totalsRowDxfId="151"/>
    <tableColumn id="3" xr3:uid="{D8BDF09B-64BB-9444-9BD0-04DF27EA8822}" name="Total Investment" dataDxfId="150" totalsRowDxfId="149"/>
    <tableColumn id="1" xr3:uid="{D94C52EF-349C-994E-8C76-1DBADCE6883F}" name="TRPs (TV) or Impressions (Digital)" dataDxfId="148" totalsRowDxfId="147"/>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21360AD-DCC9-0F4A-BF99-B3C9DC0BCF87}" name="TV_Targets" displayName="TV_Targets" ref="A2:F32" totalsRowShown="0" headerRowDxfId="146" dataDxfId="145" headerRowCellStyle="Normal 2">
  <autoFilter ref="A2:F32" xr:uid="{421360AD-DCC9-0F4A-BF99-B3C9DC0BCF87}"/>
  <tableColumns count="6">
    <tableColumn id="1" xr3:uid="{6731FE59-CAEB-444A-A7C7-E2DB3D0AB51E}" name="GENDER" dataDxfId="144" dataCellStyle="Normal 2"/>
    <tableColumn id="2" xr3:uid="{D419BB7B-4CCA-DB47-AC5E-902E52A00AA0}" name="MIN. AGE" dataDxfId="143" dataCellStyle="Normal 2"/>
    <tableColumn id="3" xr3:uid="{8AFB46FE-B47C-1642-ADCE-C43B0740BBF7}" name="MAX. AGE" dataDxfId="142"/>
    <tableColumn id="4" xr3:uid="{B2828C60-1E6B-6949-881B-21D387B1C648}" name="SEL" dataDxfId="141"/>
    <tableColumn id="5" xr3:uid="{474FE9B9-8EB0-9344-B5D5-0F2C2BD69201}" name="FINAL" dataDxfId="140">
      <calculatedColumnFormula>_xlfn.CONCAT(TV_Targets[[#This Row],[GENDER]]," ",TV_Targets[[#This Row],[MIN. AGE]]," - ",TV_Targets[[#This Row],[MAX. AGE]]," ",TV_Targets[[#This Row],[SEL]])</calculatedColumnFormula>
    </tableColumn>
    <tableColumn id="7" xr3:uid="{20B8E251-B373-034E-B03C-53E5873F16BA}" name="Sat Point" dataDxfId="139" dataCellStyle="Percent">
      <calculatedColumnFormula>IFERROR(INDEX($I$31:$U$31,MATCH(TV_Targets[[#This Row],[FINAL]],$I$1:$V$1,0)),"")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A469C8-AAB5-3944-B9E1-AD3F3A860C5F}" name="Digital_Targets" displayName="Digital_Targets" ref="B3:G33" totalsRowShown="0" headerRowDxfId="138" dataDxfId="137" headerRowCellStyle="Normal 2">
  <autoFilter ref="B3:G33" xr:uid="{421360AD-DCC9-0F4A-BF99-B3C9DC0BCF87}"/>
  <tableColumns count="6">
    <tableColumn id="1" xr3:uid="{D08256B1-1504-DD49-B4CD-49DD4E3F985E}" name="GENDER" dataDxfId="136" dataCellStyle="Normal 2"/>
    <tableColumn id="2" xr3:uid="{0FF0DA72-9383-A24C-984C-707AC79B2548}" name="MIN. AGE" dataDxfId="135" dataCellStyle="Normal 2"/>
    <tableColumn id="3" xr3:uid="{9132B09E-642C-3C4C-913F-6D9AC63D2FDB}" name="MAX. AGE" dataDxfId="134"/>
    <tableColumn id="4" xr3:uid="{9FDC8586-8B3E-AC44-97F6-2C73E410A10B}" name="SEL" dataDxfId="133"/>
    <tableColumn id="5" xr3:uid="{CFA94CEB-F467-C04F-BF7F-71D7F36D5637}" name="FINAL" dataDxfId="132">
      <calculatedColumnFormula>_xlfn.CONCAT(Digital_Targets[[#This Row],[GENDER]]," ",Digital_Targets[[#This Row],[MIN. AGE]]," - ",Digital_Targets[[#This Row],[MAX. AGE]]," ",Digital_Targets[[#This Row],[SEL]])</calculatedColumnFormula>
    </tableColumn>
    <tableColumn id="7" xr3:uid="{4F1FA559-CCBE-8149-8A58-FFD53FA6DF95}" name="Sat Point" dataDxfId="131" dataCellStyle="Percent">
      <calculatedColumnFormula>IFERROR(INDEX($K$32:$W$32,MATCH(Digital_Targets[[#This Row],[FINAL]],$K$2:$X$2,0)),"")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D572D52-031D-C542-8D9A-0AF2C3864DAD}" name="std_new19" displayName="std_new19" ref="A3:C64" totalsRowShown="0" headerRowDxfId="130" dataDxfId="128" headerRowBorderDxfId="129" tableBorderDxfId="127" totalsRowBorderDxfId="126" headerRowCellStyle="Normal 3" dataCellStyle="Normal 3">
  <autoFilter ref="A3:C64" xr:uid="{160CF344-188F-994F-8E7D-F9487D4DB983}"/>
  <sortState xmlns:xlrd2="http://schemas.microsoft.com/office/spreadsheetml/2017/richdata2" ref="A4:C64">
    <sortCondition ref="A3:A64"/>
  </sortState>
  <tableColumns count="3">
    <tableColumn id="1" xr3:uid="{41CE9DF9-931D-8245-B4F6-5E7AAEB9C8F2}" name="Category" dataDxfId="125" dataCellStyle="Normal 3"/>
    <tableColumn id="2" xr3:uid="{56EF3EDF-AB79-5C47-95D9-A71B5F9E097E}" name="Range" dataDxfId="124" dataCellStyle="Normal 3"/>
    <tableColumn id="4" xr3:uid="{2D4B2CF3-7FC0-F04C-9F94-B8D5E6B4908D}" name="Campaign" dataDxfId="123" dataCellStyle="Normal 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122" dataDxfId="120" headerRowBorderDxfId="121" tableBorderDxfId="119" totalsRowBorderDxfId="118"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117" dataCellStyle="Normal 3"/>
    <tableColumn id="2" xr3:uid="{61129CD1-1F3F-9E4F-8E81-865AC9E2D70E}" name="Media Subtype" dataDxfId="116"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8" totalsRowShown="0" headerRowDxfId="115" dataDxfId="113" headerRowBorderDxfId="114" tableBorderDxfId="112" totalsRowBorderDxfId="111" headerRowCellStyle="Normal 3" dataCellStyle="Normal 3">
  <autoFilter ref="A16:A18" xr:uid="{694C0B1A-4130-C44F-8832-974AD4286BAC}"/>
  <sortState xmlns:xlrd2="http://schemas.microsoft.com/office/spreadsheetml/2017/richdata2" ref="A17:A18">
    <sortCondition ref="A4:A14"/>
  </sortState>
  <tableColumns count="1">
    <tableColumn id="2" xr3:uid="{027EAE83-82FD-4E4A-A362-D4F901C6A52A}" name="Campaign Type" dataDxfId="110" dataCellStyle="Normal 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4:A194" totalsRowShown="0" headerRowCellStyle="Normal 3">
  <autoFilter ref="A24:A194"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09" dataDxfId="108">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07">
      <calculatedColumnFormula>IFERROR(INDEX(Game_Plan[Category],MATCH(Audience_Reach[[#This Row],[Campaign]],Game_Plan[Campaign],0)),"")</calculatedColumnFormula>
    </tableColumn>
    <tableColumn id="21" xr3:uid="{1EFB71A5-F10C-F141-A847-ED981B8EAA10}" name="Range" dataDxfId="106">
      <calculatedColumnFormula>IFERROR(INDEX(Game_Plan[Range],MATCH(Audience_Reach[[#This Row],[Campaign]],Game_Plan[Campaign],0)),"")</calculatedColumnFormula>
    </tableColumn>
    <tableColumn id="3" xr3:uid="{A9656BC8-1CCA-F347-AF29-A63474606B88}" name="Campaign" dataDxfId="105">
      <calculatedColumnFormula array="1">IFERROR(INDEX(_xlfn.UNIQUE(Game_Plan[Campaign]),ROW()-ROW(Game_Plan[#Headers])),"")</calculatedColumnFormula>
    </tableColumn>
    <tableColumn id="1" xr3:uid="{C1281B5C-7B20-4126-8A25-84040809EFC5}" name="Campaign _x000a_Socio-Demo Target" dataDxfId="104"/>
    <tableColumn id="19" xr3:uid="{8696D85A-D962-AB4A-96DA-5D8901862A40}" name="Total Country Population On Target (Abs)" dataDxfId="103"/>
    <tableColumn id="12" xr3:uid="{51C85552-F6C8-9245-B88A-2EA5C91BECF1}" name="TV Copy Length" dataDxfId="102"/>
    <tableColumn id="4" xr3:uid="{7CB9C9B2-12A7-45C0-8C92-9B527417B376}" name="TV _x000a_Target Size (Abs)" dataDxfId="101"/>
    <tableColumn id="17" xr3:uid="{01008559-3188-0045-BA74-76094C23308B}" name="TV R1+ (Total)" dataDxfId="100" dataCellStyle="Normal 2"/>
    <tableColumn id="16" xr3:uid="{BF93A2BF-5979-FB44-AB1F-E72FA2F21FCB}" name="TV R3+ (Total)" dataDxfId="99" dataCellStyle="Normal 2"/>
    <tableColumn id="5" xr3:uid="{1422C4DD-9224-E546-8EC3-EF660E1CF0DE}" name="TV _x000a_IDEAL Reach" dataDxfId="98" dataCellStyle="Normal 2"/>
    <tableColumn id="6" xr3:uid="{67EAC0DC-9F65-434C-B330-C7DE4D9D8A4C}" name="CPP 2024" dataDxfId="97"/>
    <tableColumn id="7" xr3:uid="{D06FCC98-4E3F-4521-96DD-729286F54C70}" name="CPP 2025" dataDxfId="96"/>
    <tableColumn id="8" xr3:uid="{E0500F06-392B-4D04-A7CE-2D729991DA3A}" name="Digital _x000a_Target Size (Abs)" dataDxfId="95"/>
    <tableColumn id="18" xr3:uid="{2E8B23C3-F356-C042-AC45-0790E93EBA81}" name="Digital R1+ (Total)" dataDxfId="94" dataCellStyle="Normal 2"/>
    <tableColumn id="9" xr3:uid="{962DA01C-6378-4C0D-B18C-855B5FDE1E27}" name="Digital _x000a_IDEAL Reach" dataDxfId="93"/>
    <tableColumn id="11" xr3:uid="{790CD690-D642-4B55-9237-C6762C2760C7}" name="Planned Combined Reach" dataDxfId="92" dataCellStyle="Normal 2"/>
    <tableColumn id="10" xr3:uid="{BF6F7A36-1341-41EF-9AAE-2A6B46555C02}" name="Combined_x000a_ IDEAL Reach" dataDxfId="91"/>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customProperty" Target="../customProperty3.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defaultColWidth="10.4609375" defaultRowHeight="21" customHeight="1"/>
  <cols>
    <col min="1" max="1" width="2.3828125" style="7" customWidth="1"/>
    <col min="2" max="2" width="7.61328125" style="7" customWidth="1"/>
    <col min="3" max="3" width="17.15234375" customWidth="1"/>
    <col min="4" max="5" width="10.4609375" style="7"/>
    <col min="7" max="23" width="10.4609375" style="7"/>
    <col min="24" max="24" width="10.4609375" style="8"/>
    <col min="25" max="16384" width="10.4609375" style="7"/>
  </cols>
  <sheetData>
    <row r="3" spans="2:29" ht="45" customHeight="1" thickBot="1">
      <c r="C3" s="23" t="s">
        <v>0</v>
      </c>
      <c r="D3" s="24"/>
      <c r="E3" s="24"/>
      <c r="F3" s="72"/>
      <c r="G3" s="24"/>
      <c r="H3" s="24"/>
      <c r="I3" s="24"/>
      <c r="J3" s="24"/>
      <c r="K3" s="24"/>
      <c r="L3" s="24"/>
      <c r="M3" s="24"/>
      <c r="N3" s="24"/>
      <c r="O3" s="24"/>
      <c r="P3" s="24"/>
      <c r="Q3" s="24"/>
      <c r="R3" s="24"/>
      <c r="S3" s="24"/>
      <c r="T3" s="24"/>
      <c r="U3" s="24"/>
      <c r="V3" s="24"/>
      <c r="W3" s="24"/>
      <c r="X3" s="25"/>
      <c r="Y3" s="24"/>
      <c r="Z3" s="24"/>
      <c r="AA3" s="24"/>
      <c r="AB3" s="24"/>
      <c r="AC3" s="21"/>
    </row>
    <row r="4" spans="2:29" ht="32.25" customHeight="1">
      <c r="C4" s="43" t="s">
        <v>1</v>
      </c>
      <c r="D4" s="44"/>
      <c r="E4" s="44"/>
      <c r="F4" s="12"/>
      <c r="G4" s="44"/>
      <c r="H4" s="44"/>
    </row>
    <row r="5" spans="2:29" ht="25" customHeight="1">
      <c r="B5" s="7">
        <v>1</v>
      </c>
      <c r="C5" s="45" t="s">
        <v>2</v>
      </c>
      <c r="D5" s="44"/>
      <c r="E5" s="44"/>
      <c r="F5" s="12"/>
      <c r="G5" s="44"/>
      <c r="H5" s="44"/>
    </row>
    <row r="6" spans="2:29" ht="25" customHeight="1">
      <c r="B6" s="7">
        <v>2</v>
      </c>
      <c r="C6" s="45" t="s">
        <v>3</v>
      </c>
      <c r="D6" s="44"/>
      <c r="E6" s="44"/>
      <c r="F6" s="12"/>
      <c r="G6" s="44"/>
      <c r="H6" s="44"/>
    </row>
    <row r="7" spans="2:29" ht="17.25" customHeight="1">
      <c r="C7" s="43"/>
      <c r="D7" s="44"/>
      <c r="E7" s="44"/>
      <c r="F7" s="12"/>
      <c r="G7" s="44"/>
      <c r="H7" s="44"/>
    </row>
    <row r="8" spans="2:29" ht="11.25" customHeight="1"/>
    <row r="9" spans="2:29" ht="21" customHeight="1">
      <c r="C9" s="27" t="s">
        <v>4</v>
      </c>
      <c r="D9" s="28"/>
      <c r="E9" s="28"/>
      <c r="F9" s="29"/>
      <c r="N9"/>
    </row>
    <row r="10" spans="2:29" ht="21" customHeight="1">
      <c r="C10" t="s">
        <v>5</v>
      </c>
      <c r="U10" s="121"/>
    </row>
    <row r="11" spans="2:29" ht="21" customHeight="1">
      <c r="C11" t="s">
        <v>6</v>
      </c>
    </row>
    <row r="12" spans="2:29" ht="21" customHeight="1">
      <c r="C12" t="s">
        <v>7</v>
      </c>
    </row>
    <row r="13" spans="2:29" ht="7" customHeight="1"/>
    <row r="14" spans="2:29" ht="21" customHeight="1">
      <c r="C14" s="26" t="s">
        <v>8</v>
      </c>
    </row>
    <row r="15" spans="2:29" ht="26.25" customHeight="1">
      <c r="C15" s="30" t="s">
        <v>9</v>
      </c>
      <c r="D15" s="32" t="s">
        <v>10</v>
      </c>
      <c r="E15" s="31"/>
      <c r="F15" s="33"/>
      <c r="G15" s="31"/>
      <c r="H15" s="31"/>
      <c r="I15" s="31"/>
      <c r="J15" s="31"/>
      <c r="K15" s="31"/>
      <c r="L15" s="31"/>
      <c r="M15" s="31"/>
      <c r="N15" s="31"/>
      <c r="O15" s="31"/>
      <c r="P15" s="31"/>
      <c r="Q15" s="31"/>
      <c r="R15" s="31"/>
      <c r="S15" s="31"/>
      <c r="T15" s="31"/>
      <c r="U15" s="31"/>
      <c r="V15" s="31"/>
      <c r="W15" s="31"/>
      <c r="X15" s="34"/>
      <c r="Y15" s="31"/>
      <c r="Z15" s="31"/>
      <c r="AA15" s="31"/>
      <c r="AB15" s="31"/>
      <c r="AC15" s="31"/>
    </row>
    <row r="16" spans="2:29" ht="26.25" customHeight="1">
      <c r="C16" s="30" t="s">
        <v>11</v>
      </c>
      <c r="D16" s="32" t="s">
        <v>12</v>
      </c>
      <c r="E16" s="31"/>
      <c r="F16" s="33"/>
      <c r="G16" s="31"/>
      <c r="H16" s="31"/>
      <c r="I16" s="31"/>
      <c r="J16" s="31"/>
      <c r="K16" s="31"/>
      <c r="L16" s="31"/>
      <c r="M16" s="31"/>
      <c r="N16" s="31"/>
      <c r="O16" s="31"/>
      <c r="P16" s="31"/>
      <c r="Q16" s="31"/>
      <c r="R16" s="31"/>
      <c r="S16" s="31"/>
      <c r="T16" s="31"/>
      <c r="U16" s="31"/>
      <c r="V16" s="31"/>
      <c r="W16" s="31"/>
      <c r="X16" s="34"/>
      <c r="Y16" s="31"/>
      <c r="Z16" s="31"/>
      <c r="AA16" s="31"/>
      <c r="AB16" s="31"/>
      <c r="AC16" s="31"/>
    </row>
    <row r="17" spans="2:29" ht="26.25" customHeight="1">
      <c r="C17" s="30" t="s">
        <v>13</v>
      </c>
      <c r="D17" s="32" t="s">
        <v>14</v>
      </c>
      <c r="E17" s="31"/>
      <c r="F17" s="33"/>
      <c r="G17" s="31"/>
      <c r="H17" s="31"/>
      <c r="I17" s="31"/>
      <c r="J17" s="31"/>
      <c r="K17" s="31"/>
      <c r="L17" s="31"/>
      <c r="M17" s="31"/>
      <c r="N17" s="31"/>
      <c r="O17" s="31"/>
      <c r="P17" s="31"/>
      <c r="Q17" s="31"/>
      <c r="R17" s="31"/>
      <c r="S17" s="31"/>
      <c r="T17" s="31"/>
      <c r="U17" s="31"/>
      <c r="V17" s="31"/>
      <c r="W17" s="31"/>
      <c r="X17" s="34"/>
      <c r="Y17" s="31"/>
      <c r="Z17" s="31"/>
      <c r="AA17" s="31"/>
      <c r="AB17" s="31"/>
      <c r="AC17" s="31"/>
    </row>
    <row r="18" spans="2:29" ht="26.25" customHeight="1">
      <c r="C18" s="30" t="s">
        <v>15</v>
      </c>
      <c r="D18" s="32" t="s">
        <v>16</v>
      </c>
      <c r="E18" s="31"/>
      <c r="F18" s="33"/>
      <c r="G18" s="31"/>
      <c r="H18" s="31"/>
      <c r="I18" s="31"/>
      <c r="J18" s="31"/>
      <c r="K18" s="31"/>
      <c r="L18" s="31"/>
      <c r="M18" s="31"/>
      <c r="N18" s="31"/>
      <c r="O18" s="31"/>
      <c r="P18" s="31"/>
      <c r="Q18" s="31"/>
      <c r="R18" s="31"/>
      <c r="S18" s="31"/>
      <c r="T18" s="31"/>
      <c r="U18" s="31"/>
      <c r="V18" s="31"/>
      <c r="W18" s="31"/>
      <c r="X18" s="34"/>
      <c r="Y18" s="31"/>
      <c r="Z18" s="31"/>
      <c r="AA18" s="31"/>
      <c r="AB18" s="31"/>
      <c r="AC18" s="31"/>
    </row>
    <row r="19" spans="2:29" ht="26.25" customHeight="1">
      <c r="C19" s="30" t="s">
        <v>17</v>
      </c>
      <c r="D19" s="32" t="s">
        <v>18</v>
      </c>
      <c r="E19" s="31"/>
      <c r="F19" s="33"/>
      <c r="G19" s="31"/>
      <c r="H19" s="31"/>
      <c r="I19" s="31"/>
      <c r="J19" s="31"/>
      <c r="K19" s="31"/>
      <c r="L19" s="31"/>
      <c r="M19" s="31"/>
      <c r="N19" s="31"/>
      <c r="O19" s="31"/>
      <c r="P19" s="31"/>
      <c r="Q19" s="31"/>
      <c r="R19" s="31"/>
      <c r="S19" s="31"/>
      <c r="T19" s="31"/>
      <c r="U19" s="31"/>
      <c r="V19" s="31"/>
      <c r="W19" s="31"/>
      <c r="X19" s="34"/>
      <c r="Y19" s="31"/>
      <c r="Z19" s="31"/>
      <c r="AA19" s="31"/>
      <c r="AB19" s="31"/>
      <c r="AC19" s="31"/>
    </row>
    <row r="20" spans="2:29" ht="26.25" customHeight="1">
      <c r="C20" s="30" t="s">
        <v>19</v>
      </c>
      <c r="D20" s="32" t="s">
        <v>20</v>
      </c>
      <c r="E20" s="31"/>
      <c r="F20" s="33"/>
      <c r="G20" s="31"/>
      <c r="H20" s="31"/>
      <c r="I20" s="31"/>
      <c r="J20" s="31"/>
      <c r="K20" s="31"/>
      <c r="L20" s="31"/>
      <c r="M20" s="31"/>
      <c r="N20" s="31"/>
      <c r="O20" s="31"/>
      <c r="P20" s="31"/>
      <c r="Q20" s="31"/>
      <c r="R20" s="31"/>
      <c r="S20" s="31"/>
      <c r="T20" s="31"/>
      <c r="U20" s="31"/>
      <c r="V20" s="31"/>
      <c r="W20" s="31"/>
      <c r="X20" s="34"/>
      <c r="Y20" s="31"/>
      <c r="Z20" s="31"/>
      <c r="AA20" s="31"/>
      <c r="AB20" s="31"/>
      <c r="AC20" s="31"/>
    </row>
    <row r="21" spans="2:29" ht="26.25" customHeight="1">
      <c r="C21" s="30" t="s">
        <v>21</v>
      </c>
      <c r="D21" s="32" t="s">
        <v>22</v>
      </c>
      <c r="E21" s="31"/>
      <c r="F21" s="33"/>
      <c r="G21" s="31"/>
      <c r="H21" s="31"/>
      <c r="I21" s="31"/>
      <c r="J21" s="31"/>
      <c r="K21" s="31"/>
      <c r="L21" s="31"/>
      <c r="M21" s="31"/>
      <c r="N21" s="31"/>
      <c r="O21" s="31"/>
      <c r="P21" s="31"/>
      <c r="Q21" s="31"/>
      <c r="R21" s="31"/>
      <c r="S21" s="31"/>
      <c r="T21" s="31"/>
      <c r="U21" s="31"/>
      <c r="V21" s="31"/>
      <c r="W21" s="31"/>
      <c r="X21" s="34"/>
      <c r="Y21" s="31"/>
      <c r="Z21" s="31"/>
      <c r="AA21" s="31"/>
      <c r="AB21" s="31"/>
      <c r="AC21" s="31"/>
    </row>
    <row r="22" spans="2:29" ht="26.25" customHeight="1">
      <c r="C22" s="30" t="s">
        <v>23</v>
      </c>
      <c r="D22" s="32" t="s">
        <v>24</v>
      </c>
      <c r="E22" s="31"/>
      <c r="F22" s="33"/>
      <c r="G22" s="31"/>
      <c r="H22" s="31"/>
      <c r="I22" s="31"/>
      <c r="J22" s="31"/>
      <c r="K22" s="31"/>
      <c r="L22" s="31"/>
      <c r="M22" s="31"/>
      <c r="N22" s="31"/>
      <c r="O22" s="31"/>
      <c r="P22" s="31"/>
      <c r="Q22" s="31"/>
      <c r="R22" s="31"/>
      <c r="S22" s="31"/>
      <c r="T22" s="31"/>
      <c r="U22" s="31"/>
      <c r="V22" s="31"/>
      <c r="W22" s="31"/>
      <c r="X22" s="34"/>
      <c r="Y22" s="31"/>
      <c r="Z22" s="31"/>
      <c r="AA22" s="31"/>
      <c r="AB22" s="31"/>
      <c r="AC22" s="31"/>
    </row>
    <row r="23" spans="2:29" ht="26.25" customHeight="1">
      <c r="C23" s="30" t="s">
        <v>25</v>
      </c>
      <c r="D23" s="32" t="s">
        <v>26</v>
      </c>
      <c r="E23" s="31"/>
      <c r="F23" s="33"/>
      <c r="G23" s="31"/>
      <c r="H23" s="31"/>
      <c r="I23" s="31"/>
      <c r="J23" s="31"/>
      <c r="K23" s="31"/>
      <c r="L23" s="31"/>
      <c r="M23" s="31"/>
      <c r="N23" s="31"/>
      <c r="O23" s="31"/>
      <c r="P23" s="31"/>
      <c r="Q23" s="31"/>
      <c r="R23" s="31"/>
      <c r="S23" s="31"/>
      <c r="T23" s="31"/>
      <c r="U23" s="31"/>
      <c r="V23" s="31"/>
      <c r="W23" s="31"/>
      <c r="X23" s="34"/>
      <c r="Y23" s="31"/>
      <c r="Z23" s="31"/>
      <c r="AA23" s="31"/>
      <c r="AB23" s="31"/>
      <c r="AC23" s="31"/>
    </row>
    <row r="24" spans="2:29" ht="26.25" customHeight="1">
      <c r="C24" s="30" t="s">
        <v>27</v>
      </c>
      <c r="D24" s="32" t="s">
        <v>28</v>
      </c>
      <c r="E24" s="31"/>
      <c r="F24" s="33"/>
      <c r="G24" s="31"/>
      <c r="H24" s="31"/>
      <c r="I24" s="31"/>
      <c r="J24" s="31"/>
      <c r="K24" s="31"/>
      <c r="L24" s="31"/>
      <c r="M24" s="31"/>
      <c r="N24" s="31"/>
      <c r="O24" s="31"/>
      <c r="P24" s="31"/>
      <c r="Q24" s="31"/>
      <c r="R24" s="31"/>
      <c r="S24" s="31"/>
      <c r="T24" s="31"/>
      <c r="U24" s="31"/>
      <c r="V24" s="31"/>
      <c r="W24" s="31"/>
      <c r="X24" s="34"/>
      <c r="Y24" s="31"/>
      <c r="Z24" s="31"/>
      <c r="AA24" s="31"/>
      <c r="AB24" s="31"/>
      <c r="AC24" s="31"/>
    </row>
    <row r="25" spans="2:29" ht="26.25" customHeight="1">
      <c r="B25" s="126" t="s">
        <v>29</v>
      </c>
      <c r="C25" s="42" t="s">
        <v>30</v>
      </c>
      <c r="D25" s="32" t="s">
        <v>31</v>
      </c>
      <c r="E25" s="31"/>
      <c r="F25" s="33"/>
      <c r="G25" s="31"/>
      <c r="H25" s="31"/>
      <c r="I25" s="31"/>
      <c r="J25" s="31"/>
      <c r="K25" s="31"/>
      <c r="L25" s="31"/>
      <c r="M25" s="31"/>
      <c r="N25" s="31"/>
      <c r="O25" s="31"/>
      <c r="P25" s="31"/>
      <c r="Q25" s="31"/>
      <c r="R25" s="31"/>
      <c r="S25" s="31"/>
      <c r="T25" s="31"/>
      <c r="U25" s="31"/>
      <c r="V25" s="31"/>
      <c r="W25" s="31"/>
      <c r="X25" s="34"/>
      <c r="Y25" s="31"/>
      <c r="Z25" s="31"/>
      <c r="AA25" s="31"/>
      <c r="AB25" s="31"/>
      <c r="AC25" s="31"/>
    </row>
    <row r="26" spans="2:29" ht="26.25" customHeight="1">
      <c r="B26" s="127"/>
      <c r="C26" s="42" t="s">
        <v>32</v>
      </c>
      <c r="D26" s="32" t="s">
        <v>33</v>
      </c>
      <c r="E26" s="31"/>
      <c r="F26" s="33"/>
      <c r="G26" s="31"/>
      <c r="H26" s="31"/>
      <c r="I26" s="31"/>
      <c r="J26" s="31"/>
      <c r="K26" s="31"/>
      <c r="L26" s="31"/>
      <c r="M26" s="31"/>
      <c r="N26" s="31"/>
      <c r="O26" s="31"/>
      <c r="P26" s="31"/>
      <c r="Q26" s="31"/>
      <c r="R26" s="31"/>
      <c r="S26" s="31"/>
      <c r="T26" s="31"/>
      <c r="U26" s="31"/>
      <c r="V26" s="31"/>
      <c r="W26" s="31"/>
      <c r="X26" s="34"/>
      <c r="Y26" s="31"/>
      <c r="Z26" s="31"/>
      <c r="AA26" s="31"/>
      <c r="AB26" s="31"/>
      <c r="AC26" s="31"/>
    </row>
    <row r="27" spans="2:29" ht="26.25" customHeight="1">
      <c r="C27" s="30" t="s">
        <v>34</v>
      </c>
      <c r="D27" s="32" t="s">
        <v>35</v>
      </c>
      <c r="E27" s="31"/>
      <c r="F27" s="33"/>
      <c r="G27" s="31"/>
      <c r="H27" s="31"/>
      <c r="I27" s="31"/>
      <c r="J27" s="31"/>
      <c r="K27" s="31"/>
      <c r="L27" s="31"/>
      <c r="M27" s="31"/>
      <c r="N27" s="31"/>
      <c r="O27" s="31"/>
      <c r="P27" s="31"/>
      <c r="Q27" s="31"/>
      <c r="R27" s="31"/>
      <c r="S27" s="31"/>
      <c r="T27" s="31"/>
      <c r="U27" s="31"/>
      <c r="V27" s="31"/>
      <c r="W27" s="31"/>
      <c r="X27" s="34"/>
      <c r="Y27" s="31"/>
      <c r="Z27" s="31"/>
      <c r="AA27" s="31"/>
      <c r="AB27" s="31"/>
      <c r="AC27" s="31"/>
    </row>
    <row r="28" spans="2:29" ht="26.25" customHeight="1">
      <c r="C28" s="30" t="s">
        <v>36</v>
      </c>
      <c r="D28" s="32" t="s">
        <v>37</v>
      </c>
      <c r="E28" s="31"/>
      <c r="F28" s="33"/>
      <c r="G28" s="31"/>
      <c r="H28" s="31"/>
      <c r="I28" s="31"/>
      <c r="J28" s="31"/>
      <c r="K28" s="31"/>
      <c r="L28" s="31"/>
      <c r="M28" s="31"/>
      <c r="N28" s="31"/>
      <c r="O28" s="31"/>
      <c r="P28" s="31"/>
      <c r="Q28" s="31"/>
      <c r="R28" s="31"/>
      <c r="S28" s="31"/>
      <c r="T28" s="31"/>
      <c r="U28" s="31"/>
      <c r="V28" s="31"/>
      <c r="W28" s="31"/>
      <c r="X28" s="34"/>
      <c r="Y28" s="31"/>
      <c r="Z28" s="31"/>
      <c r="AA28" s="31"/>
      <c r="AB28" s="31"/>
      <c r="AC28" s="31"/>
    </row>
    <row r="29" spans="2:29" ht="26.25" customHeight="1">
      <c r="C29" s="30" t="s">
        <v>38</v>
      </c>
      <c r="D29" s="32" t="s">
        <v>39</v>
      </c>
      <c r="E29" s="31"/>
      <c r="F29" s="33"/>
      <c r="G29" s="31"/>
      <c r="H29" s="31"/>
      <c r="I29" s="31"/>
      <c r="J29" s="31"/>
      <c r="K29" s="31"/>
      <c r="L29" s="31"/>
      <c r="M29" s="31"/>
      <c r="N29" s="31"/>
      <c r="O29" s="31"/>
      <c r="P29" s="31"/>
      <c r="Q29" s="31"/>
      <c r="R29" s="31"/>
      <c r="S29" s="31"/>
      <c r="T29" s="31"/>
      <c r="U29" s="31"/>
      <c r="V29" s="31"/>
      <c r="W29" s="31"/>
      <c r="X29" s="34"/>
      <c r="Y29" s="31"/>
      <c r="Z29" s="31"/>
      <c r="AA29" s="31"/>
      <c r="AB29" s="31"/>
      <c r="AC29" s="31"/>
    </row>
    <row r="30" spans="2:29" ht="26.25" customHeight="1">
      <c r="C30" s="30" t="s">
        <v>40</v>
      </c>
      <c r="D30" s="32" t="s">
        <v>41</v>
      </c>
      <c r="E30" s="31"/>
      <c r="F30" s="33"/>
      <c r="G30" s="31"/>
      <c r="H30" s="31"/>
      <c r="I30" s="31"/>
      <c r="J30" s="31"/>
      <c r="K30" s="31"/>
      <c r="L30" s="31"/>
      <c r="M30" s="31"/>
      <c r="N30" s="31"/>
      <c r="O30" s="31"/>
      <c r="P30" s="31"/>
      <c r="Q30" s="31"/>
      <c r="R30" s="31"/>
      <c r="S30" s="31"/>
      <c r="T30" s="31"/>
      <c r="U30" s="31"/>
      <c r="V30" s="31"/>
      <c r="W30" s="31"/>
      <c r="X30" s="34"/>
      <c r="Y30" s="31"/>
      <c r="Z30" s="31"/>
      <c r="AA30" s="31"/>
      <c r="AB30" s="31"/>
      <c r="AC30" s="31"/>
    </row>
    <row r="31" spans="2:29" ht="26.25" customHeight="1">
      <c r="C31" s="30" t="s">
        <v>42</v>
      </c>
      <c r="D31" s="32" t="s">
        <v>43</v>
      </c>
      <c r="E31" s="31"/>
      <c r="F31" s="33"/>
      <c r="G31" s="31"/>
      <c r="H31" s="31"/>
      <c r="I31" s="31"/>
      <c r="J31" s="31"/>
      <c r="K31" s="31"/>
      <c r="L31" s="31"/>
      <c r="M31" s="31"/>
      <c r="N31" s="31"/>
      <c r="O31" s="31"/>
      <c r="P31" s="31"/>
      <c r="Q31" s="31"/>
      <c r="R31" s="31"/>
      <c r="S31" s="31"/>
      <c r="T31" s="31"/>
      <c r="U31" s="31"/>
      <c r="V31" s="31"/>
      <c r="W31" s="31"/>
      <c r="X31" s="34"/>
      <c r="Y31" s="31"/>
      <c r="Z31" s="31"/>
      <c r="AA31" s="31"/>
      <c r="AB31" s="31"/>
      <c r="AC31" s="31"/>
    </row>
    <row r="32" spans="2:29" ht="32.25" customHeight="1">
      <c r="M32" s="17"/>
    </row>
    <row r="33" spans="3:12" ht="21" customHeight="1">
      <c r="C33" s="35" t="s">
        <v>44</v>
      </c>
      <c r="D33" s="36"/>
      <c r="E33" s="36"/>
      <c r="F33" s="37"/>
    </row>
    <row r="34" spans="3:12" ht="21" customHeight="1">
      <c r="C34" s="26" t="s">
        <v>45</v>
      </c>
    </row>
    <row r="35" spans="3:12" ht="24" customHeight="1">
      <c r="C35" t="s">
        <v>46</v>
      </c>
      <c r="D35"/>
    </row>
    <row r="36" spans="3:12" ht="24" customHeight="1">
      <c r="C36" t="s">
        <v>47</v>
      </c>
    </row>
    <row r="37" spans="3:12" ht="24" customHeight="1">
      <c r="C37" t="s">
        <v>48</v>
      </c>
      <c r="L37" s="122"/>
    </row>
    <row r="38" spans="3:12" ht="24" customHeight="1">
      <c r="C38" t="s">
        <v>49</v>
      </c>
    </row>
    <row r="39" spans="3:12" ht="32.25" customHeight="1"/>
    <row r="40" spans="3:12" ht="21" customHeight="1">
      <c r="C40" s="38" t="s">
        <v>50</v>
      </c>
      <c r="D40" s="39"/>
      <c r="E40" s="39"/>
      <c r="F40" s="40"/>
    </row>
    <row r="41" spans="3:12" ht="21" customHeight="1">
      <c r="C41" t="s">
        <v>51</v>
      </c>
    </row>
    <row r="42" spans="3:12" ht="21" customHeight="1">
      <c r="C42" t="s">
        <v>52</v>
      </c>
    </row>
    <row r="43" spans="3:12" ht="13" customHeight="1">
      <c r="C43" s="41"/>
    </row>
    <row r="44" spans="3:12" ht="26.25" customHeight="1">
      <c r="C44" s="125" t="s">
        <v>53</v>
      </c>
      <c r="D44" s="125"/>
      <c r="E44" s="125"/>
      <c r="F44" t="s">
        <v>54</v>
      </c>
    </row>
    <row r="45" spans="3:12" ht="26.25" customHeight="1">
      <c r="C45" s="125" t="s">
        <v>55</v>
      </c>
      <c r="D45" s="125"/>
      <c r="E45" s="125"/>
      <c r="F45" t="s">
        <v>56</v>
      </c>
    </row>
    <row r="46" spans="3:12" ht="26.25" customHeight="1">
      <c r="C46" s="125" t="s">
        <v>57</v>
      </c>
      <c r="D46" s="125"/>
      <c r="E46" s="125"/>
      <c r="F46" t="s">
        <v>58</v>
      </c>
    </row>
    <row r="47" spans="3:12" ht="26.25" customHeight="1">
      <c r="C47" s="125" t="s">
        <v>59</v>
      </c>
      <c r="D47" s="125"/>
      <c r="E47" s="125"/>
      <c r="F47" t="s">
        <v>60</v>
      </c>
    </row>
    <row r="48" spans="3:12" ht="26.25" customHeight="1">
      <c r="C48" s="125" t="s">
        <v>61</v>
      </c>
      <c r="D48" s="125"/>
      <c r="E48" s="125"/>
      <c r="F48" t="s">
        <v>62</v>
      </c>
    </row>
    <row r="49" spans="3:6" ht="26.25" customHeight="1">
      <c r="C49" s="125" t="s">
        <v>63</v>
      </c>
      <c r="D49" s="125"/>
      <c r="E49" s="125"/>
      <c r="F49" t="s">
        <v>64</v>
      </c>
    </row>
    <row r="50" spans="3:6" ht="26.25" customHeight="1">
      <c r="C50" s="125" t="s">
        <v>65</v>
      </c>
      <c r="D50" s="125"/>
      <c r="E50" s="125"/>
      <c r="F50" t="s">
        <v>66</v>
      </c>
    </row>
    <row r="51" spans="3:6" ht="26.25" customHeight="1">
      <c r="C51" s="125" t="s">
        <v>67</v>
      </c>
      <c r="D51" s="125"/>
      <c r="E51" s="125"/>
      <c r="F51" t="s">
        <v>68</v>
      </c>
    </row>
    <row r="52" spans="3:6" ht="26.25" customHeight="1">
      <c r="C52" s="125" t="s">
        <v>69</v>
      </c>
      <c r="D52" s="125"/>
      <c r="E52" s="125"/>
      <c r="F52" t="s">
        <v>70</v>
      </c>
    </row>
    <row r="53" spans="3:6" ht="26.25" customHeight="1">
      <c r="C53" s="125" t="s">
        <v>71</v>
      </c>
      <c r="D53" s="125"/>
      <c r="E53" s="125"/>
      <c r="F53" t="s">
        <v>72</v>
      </c>
    </row>
    <row r="54" spans="3:6" ht="26.25" customHeight="1">
      <c r="C54" s="125" t="s">
        <v>73</v>
      </c>
      <c r="D54" s="125"/>
      <c r="E54" s="125"/>
      <c r="F54" t="s">
        <v>74</v>
      </c>
    </row>
    <row r="55" spans="3:6" ht="26.25" customHeight="1">
      <c r="C55" s="125" t="s">
        <v>75</v>
      </c>
      <c r="D55" s="125"/>
      <c r="E55" s="125"/>
      <c r="F55" t="s">
        <v>76</v>
      </c>
    </row>
    <row r="56" spans="3:6" ht="26.25" customHeight="1">
      <c r="C56" s="125" t="s">
        <v>77</v>
      </c>
      <c r="D56" s="125"/>
      <c r="E56" s="125"/>
      <c r="F56" t="s">
        <v>78</v>
      </c>
    </row>
    <row r="57" spans="3:6" ht="26.25" customHeight="1">
      <c r="C57" s="124" t="s">
        <v>79</v>
      </c>
      <c r="D57" s="125"/>
      <c r="E57" s="125"/>
      <c r="F57" t="s">
        <v>80</v>
      </c>
    </row>
  </sheetData>
  <mergeCells count="15">
    <mergeCell ref="C49:E49"/>
    <mergeCell ref="B25:B26"/>
    <mergeCell ref="C44:E44"/>
    <mergeCell ref="C45:E45"/>
    <mergeCell ref="C46:E46"/>
    <mergeCell ref="C47:E47"/>
    <mergeCell ref="C48:E48"/>
    <mergeCell ref="C57:E57"/>
    <mergeCell ref="C56:E56"/>
    <mergeCell ref="C50:E50"/>
    <mergeCell ref="C51:E51"/>
    <mergeCell ref="C52:E52"/>
    <mergeCell ref="C53:E53"/>
    <mergeCell ref="C54:E54"/>
    <mergeCell ref="C55:E55"/>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topRight" activeCell="E1" sqref="E1"/>
      <selection pane="bottomLeft" activeCell="A3" sqref="A3"/>
      <selection pane="bottomRight" activeCell="C5" sqref="C5"/>
    </sheetView>
  </sheetViews>
  <sheetFormatPr defaultColWidth="10.4609375" defaultRowHeight="21" customHeight="1"/>
  <cols>
    <col min="1" max="1" width="2.61328125" style="7" customWidth="1"/>
    <col min="2" max="2" width="16.4609375" customWidth="1"/>
    <col min="3" max="3" width="19.4609375" style="7" customWidth="1"/>
    <col min="4" max="4" width="26.4609375" style="7" customWidth="1"/>
    <col min="5" max="5" width="12.4609375" customWidth="1"/>
    <col min="6" max="6" width="9.84375" style="7" customWidth="1"/>
    <col min="7" max="7" width="12.4609375" style="7" customWidth="1"/>
    <col min="8" max="8" width="14.3828125" style="7" customWidth="1"/>
    <col min="9" max="9" width="19.4609375" style="7" customWidth="1"/>
    <col min="10" max="10" width="13.61328125" style="7" customWidth="1"/>
    <col min="11" max="11" width="12.61328125" style="7" customWidth="1"/>
    <col min="12" max="13" width="15.15234375" style="7" customWidth="1"/>
    <col min="14" max="14" width="13.15234375" style="7" hidden="1" customWidth="1"/>
    <col min="15" max="15" width="13.15234375" style="7" customWidth="1"/>
    <col min="16" max="16" width="12.4609375" style="7" hidden="1" customWidth="1"/>
    <col min="17" max="17" width="12.4609375" style="7" customWidth="1"/>
    <col min="18" max="18" width="12.61328125" style="7" hidden="1" customWidth="1"/>
    <col min="19" max="19" width="12.61328125" style="7" customWidth="1"/>
    <col min="20" max="20" width="11.61328125" style="7" hidden="1" customWidth="1"/>
    <col min="21" max="21" width="11.61328125" style="7" customWidth="1"/>
    <col min="22" max="22" width="4.84375" style="7" customWidth="1"/>
    <col min="23" max="23" width="14.15234375" style="7" customWidth="1"/>
    <col min="24" max="24" width="12.61328125" style="7" customWidth="1"/>
    <col min="25" max="25" width="13.84375" style="7" customWidth="1"/>
    <col min="26" max="26" width="13" style="7" customWidth="1"/>
    <col min="27" max="27" width="10.15234375" style="8" customWidth="1"/>
    <col min="28" max="28" width="23.3828125" style="7" customWidth="1"/>
    <col min="29" max="29" width="10.4609375" style="7"/>
    <col min="30" max="30" width="11.4609375" style="7" customWidth="1"/>
    <col min="31" max="31" width="11.84375" style="7" customWidth="1"/>
    <col min="32" max="32" width="11" style="7" customWidth="1"/>
    <col min="33" max="33" width="13.84375" style="7" bestFit="1" customWidth="1"/>
    <col min="34" max="34" width="15.84375" style="7" customWidth="1"/>
    <col min="35" max="35" width="19" style="7" customWidth="1"/>
    <col min="36" max="38" width="15.84375" style="7" customWidth="1"/>
    <col min="39" max="39" width="17.61328125" style="7" customWidth="1"/>
    <col min="40" max="43" width="15.3828125" style="7" customWidth="1"/>
    <col min="44" max="45" width="18" style="7" customWidth="1"/>
    <col min="46" max="46" width="10.15234375" style="7" customWidth="1"/>
    <col min="47" max="50" width="8" style="7" customWidth="1"/>
    <col min="51" max="51" width="17.84375" style="7" bestFit="1" customWidth="1"/>
    <col min="52" max="52" width="20.84375" style="7" bestFit="1" customWidth="1"/>
    <col min="53" max="53" width="17.84375" style="7" bestFit="1" customWidth="1"/>
    <col min="54" max="54" width="20.84375" style="7" bestFit="1" customWidth="1"/>
    <col min="55" max="55" width="17.84375" style="7" bestFit="1" customWidth="1"/>
    <col min="56" max="56" width="20.84375" style="7" bestFit="1" customWidth="1"/>
    <col min="57" max="57" width="17.84375" style="7" bestFit="1" customWidth="1"/>
    <col min="58" max="58" width="20.84375" style="7" bestFit="1" customWidth="1"/>
    <col min="59" max="59" width="17.84375" style="7" bestFit="1" customWidth="1"/>
    <col min="60" max="60" width="20.84375" style="7" bestFit="1" customWidth="1"/>
    <col min="61" max="61" width="17.84375" style="7" bestFit="1" customWidth="1"/>
    <col min="62" max="62" width="20.84375" style="7" bestFit="1" customWidth="1"/>
    <col min="63" max="63" width="17.84375" style="7" bestFit="1" customWidth="1"/>
    <col min="64" max="64" width="20.84375" style="7" bestFit="1" customWidth="1"/>
    <col min="65" max="65" width="17.84375" style="7" bestFit="1" customWidth="1"/>
    <col min="66" max="66" width="20.84375" style="7" bestFit="1" customWidth="1"/>
    <col min="67" max="67" width="22.4609375" style="7" bestFit="1" customWidth="1"/>
    <col min="68" max="68" width="25.4609375" style="7" bestFit="1" customWidth="1"/>
    <col min="69" max="69" width="11.4609375" style="7" bestFit="1" customWidth="1"/>
    <col min="70" max="70" width="8.84375" style="7" bestFit="1" customWidth="1"/>
    <col min="71" max="71" width="10.4609375" style="7"/>
    <col min="72" max="72" width="11.3828125" style="7" bestFit="1" customWidth="1"/>
    <col min="73" max="73" width="10.4609375" style="7"/>
    <col min="74" max="74" width="11.3828125" style="7" bestFit="1" customWidth="1"/>
    <col min="75" max="75" width="8.4609375" style="7" bestFit="1" customWidth="1"/>
    <col min="76" max="16384" width="10.4609375" style="7"/>
  </cols>
  <sheetData>
    <row r="1" spans="2:27" ht="33" customHeight="1">
      <c r="B1" s="9"/>
      <c r="E1" s="7"/>
      <c r="J1" s="18" t="s">
        <v>81</v>
      </c>
      <c r="K1" s="18" t="s">
        <v>81</v>
      </c>
      <c r="L1" s="18" t="s">
        <v>82</v>
      </c>
      <c r="M1" s="18"/>
      <c r="N1" s="10"/>
      <c r="O1" s="10"/>
      <c r="P1" s="10"/>
      <c r="Q1" s="10"/>
      <c r="R1" s="10"/>
      <c r="S1" s="10"/>
      <c r="T1" s="10"/>
      <c r="U1" s="10"/>
      <c r="W1" s="18"/>
      <c r="X1" s="22"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87</v>
      </c>
      <c r="N2" s="11" t="s">
        <v>88</v>
      </c>
      <c r="O2" s="11" t="s">
        <v>89</v>
      </c>
      <c r="P2" s="11" t="s">
        <v>90</v>
      </c>
      <c r="Q2" s="11" t="s">
        <v>91</v>
      </c>
      <c r="R2" s="11" t="s">
        <v>92</v>
      </c>
      <c r="S2" s="11" t="s">
        <v>93</v>
      </c>
      <c r="T2" s="11" t="s">
        <v>94</v>
      </c>
      <c r="U2" s="11" t="s">
        <v>95</v>
      </c>
      <c r="V2" s="11" t="s">
        <v>34</v>
      </c>
      <c r="W2" s="11" t="s">
        <v>36</v>
      </c>
      <c r="X2" s="11" t="s">
        <v>96</v>
      </c>
      <c r="Y2" s="11" t="s">
        <v>97</v>
      </c>
      <c r="Z2" s="11" t="s">
        <v>98</v>
      </c>
      <c r="AA2" s="7"/>
    </row>
    <row r="3" spans="2:27" ht="21" customHeight="1">
      <c r="B3" s="73" t="s">
        <v>99</v>
      </c>
      <c r="C3" s="75" t="s">
        <v>100</v>
      </c>
      <c r="D3" s="77" t="s">
        <v>101</v>
      </c>
      <c r="E3" s="77">
        <v>1594</v>
      </c>
      <c r="F3" s="50">
        <v>1</v>
      </c>
      <c r="G3" s="49" t="s">
        <v>102</v>
      </c>
      <c r="H3" s="49" t="s">
        <v>103</v>
      </c>
      <c r="I3" s="51" t="s">
        <v>104</v>
      </c>
      <c r="J3" s="52">
        <v>45693</v>
      </c>
      <c r="K3" s="52">
        <v>45900</v>
      </c>
      <c r="L3" s="46">
        <v>1172470.3871599406</v>
      </c>
      <c r="M3" s="46">
        <f>Game_Plan[[#This Row],[Total Budget]]/1000</f>
        <v>1172.4703871599406</v>
      </c>
      <c r="N3" s="46" t="e">
        <f>SUM(#REF!)</f>
        <v>#REF!</v>
      </c>
      <c r="O3" s="46" t="e">
        <f>Game_Plan[[#This Row],[Q1]]/1000</f>
        <v>#REF!</v>
      </c>
      <c r="P3" s="53" t="e">
        <f>SUM(#REF!)</f>
        <v>#REF!</v>
      </c>
      <c r="Q3" s="53" t="e">
        <f>Game_Plan[[#This Row],[Q2]]/1000</f>
        <v>#REF!</v>
      </c>
      <c r="R3" s="53" t="e">
        <f>SUM(#REF!)</f>
        <v>#REF!</v>
      </c>
      <c r="S3" s="53" t="e">
        <f>Game_Plan[[#This Row],[Q3]]/1000</f>
        <v>#REF!</v>
      </c>
      <c r="T3" s="53" t="e">
        <f>SUM(#REF!)</f>
        <v>#REF!</v>
      </c>
      <c r="U3" s="53" t="e">
        <f>Game_Plan[[#This Row],[Q4]]/1000</f>
        <v>#REF!</v>
      </c>
      <c r="V3" s="54" t="e">
        <f>SUM(Game_Plan[[#This Row],[Q1]:[Q4]])=Game_Plan[[#This Row],[Total Budget]]</f>
        <v>#REF!</v>
      </c>
      <c r="W3" s="66">
        <v>28</v>
      </c>
      <c r="X3" s="53">
        <v>817</v>
      </c>
      <c r="Y3" s="55">
        <v>0.6</v>
      </c>
      <c r="Z3" s="55">
        <v>0.56000000000000005</v>
      </c>
      <c r="AA3" s="7"/>
    </row>
    <row r="4" spans="2:27" ht="21" customHeight="1">
      <c r="B4" s="74" t="s">
        <v>99</v>
      </c>
      <c r="C4" s="76" t="s">
        <v>100</v>
      </c>
      <c r="D4" s="78" t="s">
        <v>101</v>
      </c>
      <c r="E4" s="78">
        <v>1594</v>
      </c>
      <c r="F4" s="50">
        <v>1</v>
      </c>
      <c r="G4" s="49" t="s">
        <v>102</v>
      </c>
      <c r="H4" s="49" t="s">
        <v>105</v>
      </c>
      <c r="I4" s="51" t="s">
        <v>104</v>
      </c>
      <c r="J4" s="52">
        <v>45693</v>
      </c>
      <c r="K4" s="52">
        <v>45900</v>
      </c>
      <c r="L4" s="46">
        <v>383145.92123160069</v>
      </c>
      <c r="M4" s="46">
        <f>Game_Plan[[#This Row],[Total Budget]]/1000</f>
        <v>383.14592123160071</v>
      </c>
      <c r="N4" s="46" t="e">
        <f>SUM(#REF!)</f>
        <v>#REF!</v>
      </c>
      <c r="O4" s="46" t="e">
        <f>Game_Plan[[#This Row],[Q1]]/1000</f>
        <v>#REF!</v>
      </c>
      <c r="P4" s="53" t="e">
        <f>SUM(#REF!)</f>
        <v>#REF!</v>
      </c>
      <c r="Q4" s="46" t="e">
        <f>Game_Plan[[#This Row],[Q2]]/1000</f>
        <v>#REF!</v>
      </c>
      <c r="R4" s="53" t="e">
        <f>SUM(#REF!)</f>
        <v>#REF!</v>
      </c>
      <c r="S4" s="53" t="e">
        <f>Game_Plan[[#This Row],[Q3]]/1000</f>
        <v>#REF!</v>
      </c>
      <c r="T4" s="53" t="e">
        <f>SUM(#REF!)</f>
        <v>#REF!</v>
      </c>
      <c r="U4" s="53" t="e">
        <f>Game_Plan[[#This Row],[Q4]]/1000</f>
        <v>#REF!</v>
      </c>
      <c r="V4" s="54" t="e">
        <f>SUM(Game_Plan[[#This Row],[Q1]:[Q4]])=Game_Plan[[#This Row],[Total Budget]]</f>
        <v>#REF!</v>
      </c>
      <c r="W4" s="66">
        <v>28</v>
      </c>
      <c r="X4" s="53"/>
      <c r="Y4" s="55"/>
      <c r="Z4" s="55"/>
      <c r="AA4" s="7"/>
    </row>
    <row r="5" spans="2:27" ht="21" customHeight="1">
      <c r="B5" s="73" t="s">
        <v>99</v>
      </c>
      <c r="C5" s="75" t="s">
        <v>100</v>
      </c>
      <c r="D5" s="77" t="s">
        <v>101</v>
      </c>
      <c r="E5" s="77">
        <v>1594</v>
      </c>
      <c r="F5" s="50">
        <v>1</v>
      </c>
      <c r="G5" s="49" t="s">
        <v>106</v>
      </c>
      <c r="H5" s="49" t="s">
        <v>107</v>
      </c>
      <c r="I5" s="51" t="s">
        <v>108</v>
      </c>
      <c r="J5" s="52">
        <v>45693</v>
      </c>
      <c r="K5" s="52">
        <v>45900</v>
      </c>
      <c r="L5" s="46">
        <v>2218258.0833501681</v>
      </c>
      <c r="M5" s="46">
        <f>Game_Plan[[#This Row],[Total Budget]]/1000</f>
        <v>2218.2580833501679</v>
      </c>
      <c r="N5" s="46" t="e">
        <f>SUM(#REF!)</f>
        <v>#REF!</v>
      </c>
      <c r="O5" s="46" t="e">
        <f>Game_Plan[[#This Row],[Q1]]/1000</f>
        <v>#REF!</v>
      </c>
      <c r="P5" s="53" t="e">
        <f>SUM(#REF!)</f>
        <v>#REF!</v>
      </c>
      <c r="Q5" s="53" t="e">
        <f>Game_Plan[[#This Row],[Q2]]/1000</f>
        <v>#REF!</v>
      </c>
      <c r="R5" s="53" t="e">
        <f>SUM(#REF!)</f>
        <v>#REF!</v>
      </c>
      <c r="S5" s="53" t="e">
        <f>Game_Plan[[#This Row],[Q3]]/1000</f>
        <v>#REF!</v>
      </c>
      <c r="T5" s="53" t="e">
        <f>SUM(#REF!)</f>
        <v>#REF!</v>
      </c>
      <c r="U5" s="53" t="e">
        <f>Game_Plan[[#This Row],[Q4]]/1000</f>
        <v>#REF!</v>
      </c>
      <c r="V5" s="54" t="e">
        <f>SUM(Game_Plan[[#This Row],[Q1]:[Q4]])=Game_Plan[[#This Row],[Total Budget]]</f>
        <v>#REF!</v>
      </c>
      <c r="W5" s="66">
        <v>28</v>
      </c>
      <c r="X5" s="53"/>
      <c r="Y5" s="55">
        <v>0.62</v>
      </c>
      <c r="Z5" s="55"/>
      <c r="AA5" s="7"/>
    </row>
    <row r="6" spans="2:27" ht="21" customHeight="1">
      <c r="B6" s="74" t="s">
        <v>99</v>
      </c>
      <c r="C6" s="76" t="s">
        <v>100</v>
      </c>
      <c r="D6" s="78" t="s">
        <v>101</v>
      </c>
      <c r="E6" s="78">
        <v>1594</v>
      </c>
      <c r="F6" s="50">
        <v>1</v>
      </c>
      <c r="G6" s="49" t="s">
        <v>106</v>
      </c>
      <c r="H6" s="49" t="s">
        <v>109</v>
      </c>
      <c r="I6" s="51" t="s">
        <v>104</v>
      </c>
      <c r="J6" s="52">
        <v>45693</v>
      </c>
      <c r="K6" s="52">
        <v>45900</v>
      </c>
      <c r="L6" s="46">
        <v>257502.9570394516</v>
      </c>
      <c r="M6" s="46">
        <f>Game_Plan[[#This Row],[Total Budget]]/1000</f>
        <v>257.50295703945159</v>
      </c>
      <c r="N6" s="46" t="e">
        <f>SUM(#REF!)</f>
        <v>#REF!</v>
      </c>
      <c r="O6" s="46" t="e">
        <f>Game_Plan[[#This Row],[Q1]]/1000</f>
        <v>#REF!</v>
      </c>
      <c r="P6" s="53" t="e">
        <f>SUM(#REF!)</f>
        <v>#REF!</v>
      </c>
      <c r="Q6" s="53" t="e">
        <f>Game_Plan[[#This Row],[Q2]]/1000</f>
        <v>#REF!</v>
      </c>
      <c r="R6" s="53" t="e">
        <f>SUM(#REF!)</f>
        <v>#REF!</v>
      </c>
      <c r="S6" s="53" t="e">
        <f>Game_Plan[[#This Row],[Q3]]/1000</f>
        <v>#REF!</v>
      </c>
      <c r="T6" s="53" t="e">
        <f>SUM(#REF!)</f>
        <v>#REF!</v>
      </c>
      <c r="U6" s="53" t="e">
        <f>Game_Plan[[#This Row],[Q4]]/1000</f>
        <v>#REF!</v>
      </c>
      <c r="V6" s="54" t="e">
        <f>SUM(Game_Plan[[#This Row],[Q1]:[Q4]])=Game_Plan[[#This Row],[Total Budget]]</f>
        <v>#REF!</v>
      </c>
      <c r="W6" s="66">
        <v>28</v>
      </c>
      <c r="X6" s="53"/>
      <c r="Y6" s="55"/>
      <c r="Z6" s="55"/>
      <c r="AA6" s="7"/>
    </row>
    <row r="7" spans="2:27" ht="21" customHeight="1">
      <c r="B7" s="73" t="s">
        <v>99</v>
      </c>
      <c r="C7" s="75" t="s">
        <v>100</v>
      </c>
      <c r="D7" s="77" t="s">
        <v>101</v>
      </c>
      <c r="E7" s="77">
        <v>1594</v>
      </c>
      <c r="F7" s="50">
        <v>1</v>
      </c>
      <c r="G7" s="49" t="s">
        <v>106</v>
      </c>
      <c r="H7" s="49" t="s">
        <v>110</v>
      </c>
      <c r="I7" s="51" t="s">
        <v>111</v>
      </c>
      <c r="J7" s="52">
        <v>45693</v>
      </c>
      <c r="K7" s="52">
        <v>45900</v>
      </c>
      <c r="L7" s="46">
        <v>99268.53000489682</v>
      </c>
      <c r="M7" s="46">
        <f>Game_Plan[[#This Row],[Total Budget]]/1000</f>
        <v>99.268530004896817</v>
      </c>
      <c r="N7" s="46" t="e">
        <f>SUM(#REF!)</f>
        <v>#REF!</v>
      </c>
      <c r="O7" s="46" t="e">
        <f>Game_Plan[[#This Row],[Q1]]/1000</f>
        <v>#REF!</v>
      </c>
      <c r="P7" s="53" t="e">
        <f>SUM(#REF!)</f>
        <v>#REF!</v>
      </c>
      <c r="Q7" s="53" t="e">
        <f>Game_Plan[[#This Row],[Q2]]/1000</f>
        <v>#REF!</v>
      </c>
      <c r="R7" s="53" t="e">
        <f>SUM(#REF!)</f>
        <v>#REF!</v>
      </c>
      <c r="S7" s="53" t="e">
        <f>Game_Plan[[#This Row],[Q3]]/1000</f>
        <v>#REF!</v>
      </c>
      <c r="T7" s="53" t="e">
        <f>SUM(#REF!)</f>
        <v>#REF!</v>
      </c>
      <c r="U7" s="53" t="e">
        <f>Game_Plan[[#This Row],[Q4]]/1000</f>
        <v>#REF!</v>
      </c>
      <c r="V7" s="54" t="e">
        <f>SUM(Game_Plan[[#This Row],[Q1]:[Q4]])=Game_Plan[[#This Row],[Total Budget]]</f>
        <v>#REF!</v>
      </c>
      <c r="W7" s="66">
        <v>28</v>
      </c>
      <c r="X7" s="53"/>
      <c r="Y7" s="55"/>
      <c r="Z7" s="55"/>
      <c r="AA7" s="7"/>
    </row>
    <row r="8" spans="2:27" ht="21" customHeight="1">
      <c r="B8" s="74" t="s">
        <v>99</v>
      </c>
      <c r="C8" s="76" t="s">
        <v>100</v>
      </c>
      <c r="D8" s="78" t="s">
        <v>101</v>
      </c>
      <c r="E8" s="78">
        <v>1594</v>
      </c>
      <c r="F8" s="50">
        <v>1</v>
      </c>
      <c r="G8" s="49" t="s">
        <v>106</v>
      </c>
      <c r="H8" s="49" t="s">
        <v>112</v>
      </c>
      <c r="I8" s="51" t="s">
        <v>104</v>
      </c>
      <c r="J8" s="52">
        <v>45693</v>
      </c>
      <c r="K8" s="52">
        <v>45900</v>
      </c>
      <c r="L8" s="46">
        <v>301080.90366737143</v>
      </c>
      <c r="M8" s="46">
        <f>Game_Plan[[#This Row],[Total Budget]]/1000</f>
        <v>301.08090366737144</v>
      </c>
      <c r="N8" s="46" t="e">
        <f>SUM(#REF!)</f>
        <v>#REF!</v>
      </c>
      <c r="O8" s="46" t="e">
        <f>Game_Plan[[#This Row],[Q1]]/1000</f>
        <v>#REF!</v>
      </c>
      <c r="P8" s="53" t="e">
        <f>SUM(#REF!)</f>
        <v>#REF!</v>
      </c>
      <c r="Q8" s="53" t="e">
        <f>Game_Plan[[#This Row],[Q2]]/1000</f>
        <v>#REF!</v>
      </c>
      <c r="R8" s="53" t="e">
        <f>SUM(#REF!)</f>
        <v>#REF!</v>
      </c>
      <c r="S8" s="53" t="e">
        <f>Game_Plan[[#This Row],[Q3]]/1000</f>
        <v>#REF!</v>
      </c>
      <c r="T8" s="53" t="e">
        <f>SUM(#REF!)</f>
        <v>#REF!</v>
      </c>
      <c r="U8" s="53" t="e">
        <f>Game_Plan[[#This Row],[Q4]]/1000</f>
        <v>#REF!</v>
      </c>
      <c r="V8" s="54" t="e">
        <f>SUM(Game_Plan[[#This Row],[Q1]:[Q4]])=Game_Plan[[#This Row],[Total Budget]]</f>
        <v>#REF!</v>
      </c>
      <c r="W8" s="66">
        <v>28</v>
      </c>
      <c r="X8" s="53"/>
      <c r="Y8" s="55"/>
      <c r="Z8" s="55"/>
      <c r="AA8" s="7"/>
    </row>
    <row r="9" spans="2:27" s="71" customFormat="1" ht="21" customHeight="1">
      <c r="B9" s="73" t="s">
        <v>99</v>
      </c>
      <c r="C9" s="75" t="s">
        <v>100</v>
      </c>
      <c r="D9" s="77" t="s">
        <v>101</v>
      </c>
      <c r="E9" s="77">
        <v>1594</v>
      </c>
      <c r="F9" s="50">
        <v>1</v>
      </c>
      <c r="G9" s="49" t="s">
        <v>106</v>
      </c>
      <c r="H9" s="49" t="s">
        <v>113</v>
      </c>
      <c r="I9" s="51" t="s">
        <v>104</v>
      </c>
      <c r="J9" s="52">
        <v>45693</v>
      </c>
      <c r="K9" s="52">
        <v>45900</v>
      </c>
      <c r="L9" s="46">
        <v>702522.10855719994</v>
      </c>
      <c r="M9" s="46">
        <f>Game_Plan[[#This Row],[Total Budget]]/1000</f>
        <v>702.5221085572</v>
      </c>
      <c r="N9" s="46" t="e">
        <f>SUM(#REF!)</f>
        <v>#REF!</v>
      </c>
      <c r="O9" s="46" t="e">
        <f>Game_Plan[[#This Row],[Q1]]/1000</f>
        <v>#REF!</v>
      </c>
      <c r="P9" s="53" t="e">
        <f>SUM(#REF!)</f>
        <v>#REF!</v>
      </c>
      <c r="Q9" s="53" t="e">
        <f>Game_Plan[[#This Row],[Q2]]/1000</f>
        <v>#REF!</v>
      </c>
      <c r="R9" s="53" t="e">
        <f>SUM(#REF!)</f>
        <v>#REF!</v>
      </c>
      <c r="S9" s="53" t="e">
        <f>Game_Plan[[#This Row],[Q3]]/1000</f>
        <v>#REF!</v>
      </c>
      <c r="T9" s="53" t="e">
        <f>SUM(#REF!)</f>
        <v>#REF!</v>
      </c>
      <c r="U9" s="53" t="e">
        <f>Game_Plan[[#This Row],[Q4]]/1000</f>
        <v>#REF!</v>
      </c>
      <c r="V9" s="54" t="e">
        <f>SUM(Game_Plan[[#This Row],[Q1]:[Q4]])=Game_Plan[[#This Row],[Total Budget]]</f>
        <v>#REF!</v>
      </c>
      <c r="W9" s="66">
        <v>28</v>
      </c>
      <c r="X9" s="53"/>
      <c r="Y9" s="55"/>
      <c r="Z9" s="55"/>
    </row>
    <row r="10" spans="2:27" s="71" customFormat="1" ht="21" customHeight="1">
      <c r="B10" s="74" t="s">
        <v>114</v>
      </c>
      <c r="C10" s="76" t="s">
        <v>115</v>
      </c>
      <c r="D10" s="78" t="s">
        <v>115</v>
      </c>
      <c r="E10" s="78">
        <v>85</v>
      </c>
      <c r="F10" s="50">
        <v>1</v>
      </c>
      <c r="G10" s="49" t="s">
        <v>106</v>
      </c>
      <c r="H10" s="49" t="s">
        <v>107</v>
      </c>
      <c r="I10" s="51" t="s">
        <v>108</v>
      </c>
      <c r="J10" s="52">
        <v>45658</v>
      </c>
      <c r="K10" s="52">
        <v>45869</v>
      </c>
      <c r="L10" s="46">
        <v>853929.01577752549</v>
      </c>
      <c r="M10" s="46">
        <f>Game_Plan[[#This Row],[Total Budget]]/1000</f>
        <v>853.92901577752548</v>
      </c>
      <c r="N10" s="46" t="e">
        <f>SUM(#REF!)</f>
        <v>#REF!</v>
      </c>
      <c r="O10" s="46" t="e">
        <f>Game_Plan[[#This Row],[Q1]]/1000</f>
        <v>#REF!</v>
      </c>
      <c r="P10" s="53" t="e">
        <f>SUM(#REF!)</f>
        <v>#REF!</v>
      </c>
      <c r="Q10" s="53" t="e">
        <f>Game_Plan[[#This Row],[Q2]]/1000</f>
        <v>#REF!</v>
      </c>
      <c r="R10" s="53" t="e">
        <f>SUM(#REF!)</f>
        <v>#REF!</v>
      </c>
      <c r="S10" s="53" t="e">
        <f>Game_Plan[[#This Row],[Q3]]/1000</f>
        <v>#REF!</v>
      </c>
      <c r="T10" s="53" t="e">
        <f>SUM(#REF!)</f>
        <v>#REF!</v>
      </c>
      <c r="U10" s="53" t="e">
        <f>Game_Plan[[#This Row],[Q4]]/1000</f>
        <v>#REF!</v>
      </c>
      <c r="V10" s="54" t="e">
        <f>SUM(Game_Plan[[#This Row],[Q1]:[Q4]])=Game_Plan[[#This Row],[Total Budget]]</f>
        <v>#REF!</v>
      </c>
      <c r="W10" s="66">
        <v>12</v>
      </c>
      <c r="X10" s="53"/>
      <c r="Y10" s="55">
        <v>0.56999999999999995</v>
      </c>
      <c r="Z10" s="55"/>
    </row>
    <row r="11" spans="2:27" s="71" customFormat="1" ht="21" customHeight="1">
      <c r="B11" s="73" t="s">
        <v>114</v>
      </c>
      <c r="C11" s="75" t="s">
        <v>115</v>
      </c>
      <c r="D11" s="77" t="s">
        <v>115</v>
      </c>
      <c r="E11" s="77">
        <v>85</v>
      </c>
      <c r="F11" s="50">
        <v>1</v>
      </c>
      <c r="G11" s="49" t="s">
        <v>106</v>
      </c>
      <c r="H11" s="49" t="s">
        <v>109</v>
      </c>
      <c r="I11" s="51" t="s">
        <v>104</v>
      </c>
      <c r="J11" s="52">
        <v>45658</v>
      </c>
      <c r="K11" s="52">
        <v>45869</v>
      </c>
      <c r="L11" s="46">
        <v>46690.096606054445</v>
      </c>
      <c r="M11" s="46">
        <f>Game_Plan[[#This Row],[Total Budget]]/1000</f>
        <v>46.690096606054446</v>
      </c>
      <c r="N11" s="46" t="e">
        <f>SUM(#REF!)</f>
        <v>#REF!</v>
      </c>
      <c r="O11" s="46" t="e">
        <f>Game_Plan[[#This Row],[Q1]]/1000</f>
        <v>#REF!</v>
      </c>
      <c r="P11" s="53" t="e">
        <f>SUM(#REF!)</f>
        <v>#REF!</v>
      </c>
      <c r="Q11" s="53" t="e">
        <f>Game_Plan[[#This Row],[Q2]]/1000</f>
        <v>#REF!</v>
      </c>
      <c r="R11" s="53" t="e">
        <f>SUM(#REF!)</f>
        <v>#REF!</v>
      </c>
      <c r="S11" s="53" t="e">
        <f>Game_Plan[[#This Row],[Q3]]/1000</f>
        <v>#REF!</v>
      </c>
      <c r="T11" s="53" t="e">
        <f>SUM(#REF!)</f>
        <v>#REF!</v>
      </c>
      <c r="U11" s="53" t="e">
        <f>Game_Plan[[#This Row],[Q4]]/1000</f>
        <v>#REF!</v>
      </c>
      <c r="V11" s="54" t="e">
        <f>SUM(Game_Plan[[#This Row],[Q1]:[Q4]])=Game_Plan[[#This Row],[Total Budget]]</f>
        <v>#REF!</v>
      </c>
      <c r="W11" s="66">
        <v>12</v>
      </c>
      <c r="X11" s="53"/>
      <c r="Y11" s="55"/>
      <c r="Z11" s="55"/>
    </row>
    <row r="12" spans="2:27" s="71" customFormat="1" ht="21" customHeight="1">
      <c r="B12" s="74" t="s">
        <v>114</v>
      </c>
      <c r="C12" s="76" t="s">
        <v>115</v>
      </c>
      <c r="D12" s="78" t="s">
        <v>115</v>
      </c>
      <c r="E12" s="78">
        <v>85</v>
      </c>
      <c r="F12" s="50">
        <v>1</v>
      </c>
      <c r="G12" s="49" t="s">
        <v>106</v>
      </c>
      <c r="H12" s="49" t="s">
        <v>110</v>
      </c>
      <c r="I12" s="51" t="s">
        <v>111</v>
      </c>
      <c r="J12" s="52">
        <v>45658</v>
      </c>
      <c r="K12" s="52">
        <v>45869</v>
      </c>
      <c r="L12" s="46">
        <v>33182.819737508638</v>
      </c>
      <c r="M12" s="46">
        <f>Game_Plan[[#This Row],[Total Budget]]/1000</f>
        <v>33.182819737508638</v>
      </c>
      <c r="N12" s="46" t="e">
        <f>SUM(#REF!)</f>
        <v>#REF!</v>
      </c>
      <c r="O12" s="46" t="e">
        <f>Game_Plan[[#This Row],[Q1]]/1000</f>
        <v>#REF!</v>
      </c>
      <c r="P12" s="53" t="e">
        <f>SUM(#REF!)</f>
        <v>#REF!</v>
      </c>
      <c r="Q12" s="53" t="e">
        <f>Game_Plan[[#This Row],[Q2]]/1000</f>
        <v>#REF!</v>
      </c>
      <c r="R12" s="53" t="e">
        <f>SUM(#REF!)</f>
        <v>#REF!</v>
      </c>
      <c r="S12" s="53" t="e">
        <f>Game_Plan[[#This Row],[Q3]]/1000</f>
        <v>#REF!</v>
      </c>
      <c r="T12" s="53" t="e">
        <f>SUM(#REF!)</f>
        <v>#REF!</v>
      </c>
      <c r="U12" s="53" t="e">
        <f>Game_Plan[[#This Row],[Q4]]/1000</f>
        <v>#REF!</v>
      </c>
      <c r="V12" s="54" t="e">
        <f>SUM(Game_Plan[[#This Row],[Q1]:[Q4]])=Game_Plan[[#This Row],[Total Budget]]</f>
        <v>#REF!</v>
      </c>
      <c r="W12" s="66">
        <v>12</v>
      </c>
      <c r="X12" s="53"/>
      <c r="Y12" s="55"/>
      <c r="Z12" s="55"/>
    </row>
    <row r="13" spans="2:27" s="71" customFormat="1" ht="21" customHeight="1">
      <c r="B13" s="73" t="s">
        <v>114</v>
      </c>
      <c r="C13" s="75" t="s">
        <v>115</v>
      </c>
      <c r="D13" s="77" t="s">
        <v>115</v>
      </c>
      <c r="E13" s="77">
        <v>85</v>
      </c>
      <c r="F13" s="50">
        <v>1</v>
      </c>
      <c r="G13" s="49" t="s">
        <v>106</v>
      </c>
      <c r="H13" s="49" t="s">
        <v>112</v>
      </c>
      <c r="I13" s="51" t="s">
        <v>104</v>
      </c>
      <c r="J13" s="52">
        <v>45658</v>
      </c>
      <c r="K13" s="52">
        <v>45869</v>
      </c>
      <c r="L13" s="46">
        <v>102877.36565985836</v>
      </c>
      <c r="M13" s="46">
        <f>Game_Plan[[#This Row],[Total Budget]]/1000</f>
        <v>102.87736565985836</v>
      </c>
      <c r="N13" s="46" t="e">
        <f>SUM(#REF!)</f>
        <v>#REF!</v>
      </c>
      <c r="O13" s="46" t="e">
        <f>Game_Plan[[#This Row],[Q1]]/1000</f>
        <v>#REF!</v>
      </c>
      <c r="P13" s="53" t="e">
        <f>SUM(#REF!)</f>
        <v>#REF!</v>
      </c>
      <c r="Q13" s="53" t="e">
        <f>Game_Plan[[#This Row],[Q2]]/1000</f>
        <v>#REF!</v>
      </c>
      <c r="R13" s="53" t="e">
        <f>SUM(#REF!)</f>
        <v>#REF!</v>
      </c>
      <c r="S13" s="53" t="e">
        <f>Game_Plan[[#This Row],[Q3]]/1000</f>
        <v>#REF!</v>
      </c>
      <c r="T13" s="53" t="e">
        <f>SUM(#REF!)</f>
        <v>#REF!</v>
      </c>
      <c r="U13" s="53" t="e">
        <f>Game_Plan[[#This Row],[Q4]]/1000</f>
        <v>#REF!</v>
      </c>
      <c r="V13" s="54" t="e">
        <f>SUM(Game_Plan[[#This Row],[Q1]:[Q4]])=Game_Plan[[#This Row],[Total Budget]]</f>
        <v>#REF!</v>
      </c>
      <c r="W13" s="66">
        <v>12</v>
      </c>
      <c r="X13" s="53"/>
      <c r="Y13" s="55"/>
      <c r="Z13" s="55"/>
    </row>
    <row r="14" spans="2:27" s="71" customFormat="1" ht="21" customHeight="1">
      <c r="B14" s="74" t="s">
        <v>114</v>
      </c>
      <c r="C14" s="76" t="s">
        <v>115</v>
      </c>
      <c r="D14" s="78" t="s">
        <v>115</v>
      </c>
      <c r="E14" s="78">
        <v>85</v>
      </c>
      <c r="F14" s="50">
        <v>1</v>
      </c>
      <c r="G14" s="49" t="s">
        <v>106</v>
      </c>
      <c r="H14" s="49" t="s">
        <v>113</v>
      </c>
      <c r="I14" s="51" t="s">
        <v>104</v>
      </c>
      <c r="J14" s="52">
        <v>45658</v>
      </c>
      <c r="K14" s="52">
        <v>45869</v>
      </c>
      <c r="L14" s="46">
        <v>240047.18653966952</v>
      </c>
      <c r="M14" s="46">
        <f>Game_Plan[[#This Row],[Total Budget]]/1000</f>
        <v>240.04718653966953</v>
      </c>
      <c r="N14" s="46" t="e">
        <f>SUM(#REF!)</f>
        <v>#REF!</v>
      </c>
      <c r="O14" s="46" t="e">
        <f>Game_Plan[[#This Row],[Q1]]/1000</f>
        <v>#REF!</v>
      </c>
      <c r="P14" s="53" t="e">
        <f>SUM(#REF!)</f>
        <v>#REF!</v>
      </c>
      <c r="Q14" s="53" t="e">
        <f>Game_Plan[[#This Row],[Q2]]/1000</f>
        <v>#REF!</v>
      </c>
      <c r="R14" s="53" t="e">
        <f>SUM(#REF!)</f>
        <v>#REF!</v>
      </c>
      <c r="S14" s="53" t="e">
        <f>Game_Plan[[#This Row],[Q3]]/1000</f>
        <v>#REF!</v>
      </c>
      <c r="T14" s="53" t="e">
        <f>SUM(#REF!)</f>
        <v>#REF!</v>
      </c>
      <c r="U14" s="53" t="e">
        <f>Game_Plan[[#This Row],[Q4]]/1000</f>
        <v>#REF!</v>
      </c>
      <c r="V14" s="54" t="e">
        <f>SUM(Game_Plan[[#This Row],[Q1]:[Q4]])=Game_Plan[[#This Row],[Total Budget]]</f>
        <v>#REF!</v>
      </c>
      <c r="W14" s="66">
        <v>12</v>
      </c>
      <c r="X14" s="53"/>
      <c r="Y14" s="55"/>
      <c r="Z14" s="55"/>
    </row>
    <row r="15" spans="2:27" ht="21" customHeight="1">
      <c r="B15" s="73" t="s">
        <v>114</v>
      </c>
      <c r="C15" s="75" t="s">
        <v>115</v>
      </c>
      <c r="D15" s="77" t="s">
        <v>115</v>
      </c>
      <c r="E15" s="77">
        <v>85</v>
      </c>
      <c r="F15" s="50">
        <v>2</v>
      </c>
      <c r="G15" s="49" t="s">
        <v>102</v>
      </c>
      <c r="H15" s="49" t="s">
        <v>103</v>
      </c>
      <c r="I15" s="51" t="s">
        <v>104</v>
      </c>
      <c r="J15" s="52">
        <v>45658</v>
      </c>
      <c r="K15" s="52">
        <v>45869</v>
      </c>
      <c r="L15" s="46">
        <v>844081.69917995227</v>
      </c>
      <c r="M15" s="46">
        <f>Game_Plan[[#This Row],[Total Budget]]/1000</f>
        <v>844.08169917995224</v>
      </c>
      <c r="N15" s="46" t="e">
        <f>SUM(#REF!)</f>
        <v>#REF!</v>
      </c>
      <c r="O15" s="46" t="e">
        <f>Game_Plan[[#This Row],[Q1]]/1000</f>
        <v>#REF!</v>
      </c>
      <c r="P15" s="53" t="e">
        <f>SUM(#REF!)</f>
        <v>#REF!</v>
      </c>
      <c r="Q15" s="53" t="e">
        <f>Game_Plan[[#This Row],[Q2]]/1000</f>
        <v>#REF!</v>
      </c>
      <c r="R15" s="53" t="e">
        <f>SUM(#REF!)</f>
        <v>#REF!</v>
      </c>
      <c r="S15" s="53" t="e">
        <f>Game_Plan[[#This Row],[Q3]]/1000</f>
        <v>#REF!</v>
      </c>
      <c r="T15" s="53" t="e">
        <f>SUM(#REF!)</f>
        <v>#REF!</v>
      </c>
      <c r="U15" s="53" t="e">
        <f>Game_Plan[[#This Row],[Q4]]/1000</f>
        <v>#REF!</v>
      </c>
      <c r="V15" s="54" t="e">
        <f>SUM(Game_Plan[[#This Row],[Q1]:[Q4]])=Game_Plan[[#This Row],[Total Budget]]</f>
        <v>#REF!</v>
      </c>
      <c r="W15" s="66">
        <v>12</v>
      </c>
      <c r="X15" s="53">
        <v>370</v>
      </c>
      <c r="Y15" s="55">
        <v>0.56999999999999995</v>
      </c>
      <c r="Z15" s="55">
        <v>0.47</v>
      </c>
      <c r="AA15" s="7"/>
    </row>
    <row r="16" spans="2:27" ht="21" customHeight="1">
      <c r="B16" s="74" t="s">
        <v>114</v>
      </c>
      <c r="C16" s="76" t="s">
        <v>115</v>
      </c>
      <c r="D16" s="78" t="s">
        <v>115</v>
      </c>
      <c r="E16" s="78">
        <v>85</v>
      </c>
      <c r="F16" s="50">
        <v>2</v>
      </c>
      <c r="G16" s="49" t="s">
        <v>106</v>
      </c>
      <c r="H16" s="49" t="s">
        <v>107</v>
      </c>
      <c r="I16" s="51" t="s">
        <v>108</v>
      </c>
      <c r="J16" s="52">
        <v>45658</v>
      </c>
      <c r="K16" s="52">
        <v>45869</v>
      </c>
      <c r="L16" s="46">
        <v>853929.01577752549</v>
      </c>
      <c r="M16" s="46">
        <f>Game_Plan[[#This Row],[Total Budget]]/1000</f>
        <v>853.92901577752548</v>
      </c>
      <c r="N16" s="46" t="e">
        <f>SUM(#REF!)</f>
        <v>#REF!</v>
      </c>
      <c r="O16" s="46" t="e">
        <f>Game_Plan[[#This Row],[Q1]]/1000</f>
        <v>#REF!</v>
      </c>
      <c r="P16" s="53" t="e">
        <f>SUM(#REF!)</f>
        <v>#REF!</v>
      </c>
      <c r="Q16" s="53" t="e">
        <f>Game_Plan[[#This Row],[Q2]]/1000</f>
        <v>#REF!</v>
      </c>
      <c r="R16" s="53" t="e">
        <f>SUM(#REF!)</f>
        <v>#REF!</v>
      </c>
      <c r="S16" s="53" t="e">
        <f>Game_Plan[[#This Row],[Q3]]/1000</f>
        <v>#REF!</v>
      </c>
      <c r="T16" s="53" t="e">
        <f>SUM(#REF!)</f>
        <v>#REF!</v>
      </c>
      <c r="U16" s="53" t="e">
        <f>Game_Plan[[#This Row],[Q4]]/1000</f>
        <v>#REF!</v>
      </c>
      <c r="V16" s="54" t="e">
        <f>SUM(Game_Plan[[#This Row],[Q1]:[Q4]])=Game_Plan[[#This Row],[Total Budget]]</f>
        <v>#REF!</v>
      </c>
      <c r="W16" s="66">
        <v>12</v>
      </c>
      <c r="X16" s="53"/>
      <c r="Y16" s="55">
        <v>0.56999999999999995</v>
      </c>
      <c r="Z16" s="55"/>
      <c r="AA16" s="7"/>
    </row>
    <row r="17" spans="2:27" ht="21" customHeight="1">
      <c r="B17" s="73" t="s">
        <v>114</v>
      </c>
      <c r="C17" s="75" t="s">
        <v>115</v>
      </c>
      <c r="D17" s="77" t="s">
        <v>115</v>
      </c>
      <c r="E17" s="77">
        <v>85</v>
      </c>
      <c r="F17" s="50">
        <v>2</v>
      </c>
      <c r="G17" s="49" t="s">
        <v>106</v>
      </c>
      <c r="H17" s="49" t="s">
        <v>109</v>
      </c>
      <c r="I17" s="51" t="s">
        <v>104</v>
      </c>
      <c r="J17" s="52">
        <v>45658</v>
      </c>
      <c r="K17" s="52">
        <v>45869</v>
      </c>
      <c r="L17" s="46">
        <v>46690.096606054445</v>
      </c>
      <c r="M17" s="46">
        <f>Game_Plan[[#This Row],[Total Budget]]/1000</f>
        <v>46.690096606054446</v>
      </c>
      <c r="N17" s="46" t="e">
        <f>SUM(#REF!)</f>
        <v>#REF!</v>
      </c>
      <c r="O17" s="46" t="e">
        <f>Game_Plan[[#This Row],[Q1]]/1000</f>
        <v>#REF!</v>
      </c>
      <c r="P17" s="53" t="e">
        <f>SUM(#REF!)</f>
        <v>#REF!</v>
      </c>
      <c r="Q17" s="53" t="e">
        <f>Game_Plan[[#This Row],[Q2]]/1000</f>
        <v>#REF!</v>
      </c>
      <c r="R17" s="53" t="e">
        <f>SUM(#REF!)</f>
        <v>#REF!</v>
      </c>
      <c r="S17" s="53" t="e">
        <f>Game_Plan[[#This Row],[Q3]]/1000</f>
        <v>#REF!</v>
      </c>
      <c r="T17" s="53" t="e">
        <f>SUM(#REF!)</f>
        <v>#REF!</v>
      </c>
      <c r="U17" s="53" t="e">
        <f>Game_Plan[[#This Row],[Q4]]/1000</f>
        <v>#REF!</v>
      </c>
      <c r="V17" s="54" t="e">
        <f>SUM(Game_Plan[[#This Row],[Q1]:[Q4]])=Game_Plan[[#This Row],[Total Budget]]</f>
        <v>#REF!</v>
      </c>
      <c r="W17" s="66">
        <v>12</v>
      </c>
      <c r="X17" s="53"/>
      <c r="Y17" s="55"/>
      <c r="Z17" s="55"/>
      <c r="AA17" s="7"/>
    </row>
    <row r="18" spans="2:27" ht="21" customHeight="1">
      <c r="B18" s="74" t="s">
        <v>114</v>
      </c>
      <c r="C18" s="76" t="s">
        <v>115</v>
      </c>
      <c r="D18" s="78" t="s">
        <v>115</v>
      </c>
      <c r="E18" s="78">
        <v>85</v>
      </c>
      <c r="F18" s="50">
        <v>2</v>
      </c>
      <c r="G18" s="49" t="s">
        <v>106</v>
      </c>
      <c r="H18" s="49" t="s">
        <v>110</v>
      </c>
      <c r="I18" s="51" t="s">
        <v>111</v>
      </c>
      <c r="J18" s="52">
        <v>45658</v>
      </c>
      <c r="K18" s="52">
        <v>45869</v>
      </c>
      <c r="L18" s="46">
        <v>33182.819737508638</v>
      </c>
      <c r="M18" s="46">
        <f>Game_Plan[[#This Row],[Total Budget]]/1000</f>
        <v>33.182819737508638</v>
      </c>
      <c r="N18" s="46" t="e">
        <f>SUM(#REF!)</f>
        <v>#REF!</v>
      </c>
      <c r="O18" s="46" t="e">
        <f>Game_Plan[[#This Row],[Q1]]/1000</f>
        <v>#REF!</v>
      </c>
      <c r="P18" s="53" t="e">
        <f>SUM(#REF!)</f>
        <v>#REF!</v>
      </c>
      <c r="Q18" s="53" t="e">
        <f>Game_Plan[[#This Row],[Q2]]/1000</f>
        <v>#REF!</v>
      </c>
      <c r="R18" s="53" t="e">
        <f>SUM(#REF!)</f>
        <v>#REF!</v>
      </c>
      <c r="S18" s="53" t="e">
        <f>Game_Plan[[#This Row],[Q3]]/1000</f>
        <v>#REF!</v>
      </c>
      <c r="T18" s="53" t="e">
        <f>SUM(#REF!)</f>
        <v>#REF!</v>
      </c>
      <c r="U18" s="53" t="e">
        <f>Game_Plan[[#This Row],[Q4]]/1000</f>
        <v>#REF!</v>
      </c>
      <c r="V18" s="54" t="e">
        <f>SUM(Game_Plan[[#This Row],[Q1]:[Q4]])=Game_Plan[[#This Row],[Total Budget]]</f>
        <v>#REF!</v>
      </c>
      <c r="W18" s="66">
        <v>12</v>
      </c>
      <c r="X18" s="53"/>
      <c r="Y18" s="55"/>
      <c r="Z18" s="55"/>
      <c r="AA18" s="7"/>
    </row>
    <row r="19" spans="2:27" ht="21" customHeight="1">
      <c r="B19" s="73" t="s">
        <v>114</v>
      </c>
      <c r="C19" s="75" t="s">
        <v>115</v>
      </c>
      <c r="D19" s="77" t="s">
        <v>115</v>
      </c>
      <c r="E19" s="77">
        <v>85</v>
      </c>
      <c r="F19" s="50">
        <v>2</v>
      </c>
      <c r="G19" s="49" t="s">
        <v>106</v>
      </c>
      <c r="H19" s="49" t="s">
        <v>112</v>
      </c>
      <c r="I19" s="51" t="s">
        <v>104</v>
      </c>
      <c r="J19" s="52">
        <v>45658</v>
      </c>
      <c r="K19" s="52">
        <v>45869</v>
      </c>
      <c r="L19" s="46">
        <v>97664.370702388798</v>
      </c>
      <c r="M19" s="46">
        <f>Game_Plan[[#This Row],[Total Budget]]/1000</f>
        <v>97.664370702388794</v>
      </c>
      <c r="N19" s="46" t="e">
        <f>SUM(#REF!)</f>
        <v>#REF!</v>
      </c>
      <c r="O19" s="46" t="e">
        <f>Game_Plan[[#This Row],[Q1]]/1000</f>
        <v>#REF!</v>
      </c>
      <c r="P19" s="53" t="e">
        <f>SUM(#REF!)</f>
        <v>#REF!</v>
      </c>
      <c r="Q19" s="53" t="e">
        <f>Game_Plan[[#This Row],[Q2]]/1000</f>
        <v>#REF!</v>
      </c>
      <c r="R19" s="53" t="e">
        <f>SUM(#REF!)</f>
        <v>#REF!</v>
      </c>
      <c r="S19" s="53" t="e">
        <f>Game_Plan[[#This Row],[Q3]]/1000</f>
        <v>#REF!</v>
      </c>
      <c r="T19" s="53" t="e">
        <f>SUM(#REF!)</f>
        <v>#REF!</v>
      </c>
      <c r="U19" s="53" t="e">
        <f>Game_Plan[[#This Row],[Q4]]/1000</f>
        <v>#REF!</v>
      </c>
      <c r="V19" s="54" t="e">
        <f>SUM(Game_Plan[[#This Row],[Q1]:[Q4]])=Game_Plan[[#This Row],[Total Budget]]</f>
        <v>#REF!</v>
      </c>
      <c r="W19" s="66">
        <v>12</v>
      </c>
      <c r="X19" s="53"/>
      <c r="Y19" s="55"/>
      <c r="Z19" s="55"/>
      <c r="AA19" s="7"/>
    </row>
    <row r="20" spans="2:27" ht="21" customHeight="1">
      <c r="B20" s="74" t="s">
        <v>114</v>
      </c>
      <c r="C20" s="76" t="s">
        <v>115</v>
      </c>
      <c r="D20" s="78" t="s">
        <v>115</v>
      </c>
      <c r="E20" s="78">
        <v>85</v>
      </c>
      <c r="F20" s="50">
        <v>2</v>
      </c>
      <c r="G20" s="49" t="s">
        <v>106</v>
      </c>
      <c r="H20" s="49" t="s">
        <v>113</v>
      </c>
      <c r="I20" s="51" t="s">
        <v>104</v>
      </c>
      <c r="J20" s="52">
        <v>45901</v>
      </c>
      <c r="K20" s="52">
        <v>46022</v>
      </c>
      <c r="L20" s="46">
        <v>227883.53163890721</v>
      </c>
      <c r="M20" s="46">
        <f>Game_Plan[[#This Row],[Total Budget]]/1000</f>
        <v>227.88353163890721</v>
      </c>
      <c r="N20" s="46" t="e">
        <f>SUM(#REF!)</f>
        <v>#REF!</v>
      </c>
      <c r="O20" s="46" t="e">
        <f>Game_Plan[[#This Row],[Q1]]/1000</f>
        <v>#REF!</v>
      </c>
      <c r="P20" s="53" t="e">
        <f>SUM(#REF!)</f>
        <v>#REF!</v>
      </c>
      <c r="Q20" s="53" t="e">
        <f>Game_Plan[[#This Row],[Q2]]/1000</f>
        <v>#REF!</v>
      </c>
      <c r="R20" s="53" t="e">
        <f>SUM(#REF!)</f>
        <v>#REF!</v>
      </c>
      <c r="S20" s="53" t="e">
        <f>Game_Plan[[#This Row],[Q3]]/1000</f>
        <v>#REF!</v>
      </c>
      <c r="T20" s="53" t="e">
        <f>SUM(#REF!)</f>
        <v>#REF!</v>
      </c>
      <c r="U20" s="53" t="e">
        <f>Game_Plan[[#This Row],[Q4]]/1000</f>
        <v>#REF!</v>
      </c>
      <c r="V20" s="54" t="e">
        <f>SUM(Game_Plan[[#This Row],[Q1]:[Q4]])=Game_Plan[[#This Row],[Total Budget]]</f>
        <v>#REF!</v>
      </c>
      <c r="W20" s="66">
        <v>12</v>
      </c>
      <c r="X20" s="53"/>
      <c r="Y20" s="55"/>
      <c r="Z20" s="55"/>
      <c r="AA20" s="7"/>
    </row>
    <row r="21" spans="2:27" ht="21" customHeight="1">
      <c r="B21" s="73" t="s">
        <v>114</v>
      </c>
      <c r="C21" s="75" t="s">
        <v>115</v>
      </c>
      <c r="D21" s="77" t="s">
        <v>116</v>
      </c>
      <c r="E21" s="77">
        <v>85</v>
      </c>
      <c r="F21" s="50">
        <v>1</v>
      </c>
      <c r="G21" s="49" t="s">
        <v>102</v>
      </c>
      <c r="H21" s="49" t="s">
        <v>103</v>
      </c>
      <c r="I21" s="51" t="s">
        <v>104</v>
      </c>
      <c r="J21" s="52">
        <v>45901</v>
      </c>
      <c r="K21" s="52">
        <v>46022</v>
      </c>
      <c r="L21" s="46">
        <v>701440.77149017807</v>
      </c>
      <c r="M21" s="46">
        <f>Game_Plan[[#This Row],[Total Budget]]/1000</f>
        <v>701.44077149017812</v>
      </c>
      <c r="N21" s="46" t="e">
        <f>SUM(#REF!)</f>
        <v>#REF!</v>
      </c>
      <c r="O21" s="46" t="e">
        <f>Game_Plan[[#This Row],[Q1]]/1000</f>
        <v>#REF!</v>
      </c>
      <c r="P21" s="53" t="e">
        <f>SUM(#REF!)</f>
        <v>#REF!</v>
      </c>
      <c r="Q21" s="53" t="e">
        <f>Game_Plan[[#This Row],[Q2]]/1000</f>
        <v>#REF!</v>
      </c>
      <c r="R21" s="53" t="e">
        <f>SUM(#REF!)</f>
        <v>#REF!</v>
      </c>
      <c r="S21" s="53" t="e">
        <f>Game_Plan[[#This Row],[Q3]]/1000</f>
        <v>#REF!</v>
      </c>
      <c r="T21" s="53" t="e">
        <f>SUM(#REF!)</f>
        <v>#REF!</v>
      </c>
      <c r="U21" s="53" t="e">
        <f>Game_Plan[[#This Row],[Q4]]/1000</f>
        <v>#REF!</v>
      </c>
      <c r="V21" s="54" t="e">
        <f>SUM(Game_Plan[[#This Row],[Q1]:[Q4]])=Game_Plan[[#This Row],[Total Budget]]</f>
        <v>#REF!</v>
      </c>
      <c r="W21" s="66">
        <v>16</v>
      </c>
      <c r="X21" s="53">
        <v>472</v>
      </c>
      <c r="Y21" s="55">
        <v>0.56999999999999995</v>
      </c>
      <c r="Z21" s="55">
        <v>0.53</v>
      </c>
      <c r="AA21" s="7"/>
    </row>
    <row r="22" spans="2:27" ht="21" customHeight="1">
      <c r="B22" s="74" t="s">
        <v>114</v>
      </c>
      <c r="C22" s="76" t="s">
        <v>115</v>
      </c>
      <c r="D22" s="78" t="s">
        <v>116</v>
      </c>
      <c r="E22" s="78">
        <v>85</v>
      </c>
      <c r="F22" s="50">
        <v>1</v>
      </c>
      <c r="G22" s="49" t="s">
        <v>102</v>
      </c>
      <c r="H22" s="49" t="s">
        <v>105</v>
      </c>
      <c r="I22" s="51" t="s">
        <v>104</v>
      </c>
      <c r="J22" s="52">
        <v>45901</v>
      </c>
      <c r="K22" s="52">
        <v>46022</v>
      </c>
      <c r="L22" s="46">
        <v>201772.37458202487</v>
      </c>
      <c r="M22" s="46">
        <f>Game_Plan[[#This Row],[Total Budget]]/1000</f>
        <v>201.77237458202487</v>
      </c>
      <c r="N22" s="46" t="e">
        <f>SUM(#REF!)</f>
        <v>#REF!</v>
      </c>
      <c r="O22" s="46" t="e">
        <f>Game_Plan[[#This Row],[Q1]]/1000</f>
        <v>#REF!</v>
      </c>
      <c r="P22" s="53" t="e">
        <f>SUM(#REF!)</f>
        <v>#REF!</v>
      </c>
      <c r="Q22" s="53" t="e">
        <f>Game_Plan[[#This Row],[Q2]]/1000</f>
        <v>#REF!</v>
      </c>
      <c r="R22" s="53" t="e">
        <f>SUM(#REF!)</f>
        <v>#REF!</v>
      </c>
      <c r="S22" s="53" t="e">
        <f>Game_Plan[[#This Row],[Q3]]/1000</f>
        <v>#REF!</v>
      </c>
      <c r="T22" s="53" t="e">
        <f>SUM(#REF!)</f>
        <v>#REF!</v>
      </c>
      <c r="U22" s="53" t="e">
        <f>Game_Plan[[#This Row],[Q4]]/1000</f>
        <v>#REF!</v>
      </c>
      <c r="V22" s="54" t="e">
        <f>SUM(Game_Plan[[#This Row],[Q1]:[Q4]])=Game_Plan[[#This Row],[Total Budget]]</f>
        <v>#REF!</v>
      </c>
      <c r="W22" s="66">
        <v>16</v>
      </c>
      <c r="X22" s="53"/>
      <c r="Y22" s="55"/>
      <c r="Z22" s="55"/>
      <c r="AA22" s="7"/>
    </row>
    <row r="23" spans="2:27" ht="21" customHeight="1">
      <c r="B23" s="73" t="s">
        <v>114</v>
      </c>
      <c r="C23" s="75" t="s">
        <v>115</v>
      </c>
      <c r="D23" s="77" t="s">
        <v>116</v>
      </c>
      <c r="E23" s="77">
        <v>85</v>
      </c>
      <c r="F23" s="50">
        <v>1</v>
      </c>
      <c r="G23" s="49" t="s">
        <v>106</v>
      </c>
      <c r="H23" s="49" t="s">
        <v>107</v>
      </c>
      <c r="I23" s="51" t="s">
        <v>108</v>
      </c>
      <c r="J23" s="52">
        <v>45901</v>
      </c>
      <c r="K23" s="52">
        <v>46022</v>
      </c>
      <c r="L23" s="46">
        <v>1072564.347993488</v>
      </c>
      <c r="M23" s="46">
        <f>Game_Plan[[#This Row],[Total Budget]]/1000</f>
        <v>1072.5643479934879</v>
      </c>
      <c r="N23" s="46" t="e">
        <f>SUM(#REF!)</f>
        <v>#REF!</v>
      </c>
      <c r="O23" s="46" t="e">
        <f>Game_Plan[[#This Row],[Q1]]/1000</f>
        <v>#REF!</v>
      </c>
      <c r="P23" s="53" t="e">
        <f>SUM(#REF!)</f>
        <v>#REF!</v>
      </c>
      <c r="Q23" s="53" t="e">
        <f>Game_Plan[[#This Row],[Q2]]/1000</f>
        <v>#REF!</v>
      </c>
      <c r="R23" s="53" t="e">
        <f>SUM(#REF!)</f>
        <v>#REF!</v>
      </c>
      <c r="S23" s="53" t="e">
        <f>Game_Plan[[#This Row],[Q3]]/1000</f>
        <v>#REF!</v>
      </c>
      <c r="T23" s="53" t="e">
        <f>SUM(#REF!)</f>
        <v>#REF!</v>
      </c>
      <c r="U23" s="53" t="e">
        <f>Game_Plan[[#This Row],[Q4]]/1000</f>
        <v>#REF!</v>
      </c>
      <c r="V23" s="54" t="e">
        <f>SUM(Game_Plan[[#This Row],[Q1]:[Q4]])=Game_Plan[[#This Row],[Total Budget]]</f>
        <v>#REF!</v>
      </c>
      <c r="W23" s="66">
        <v>16</v>
      </c>
      <c r="X23" s="53"/>
      <c r="Y23" s="55">
        <v>0.56000000000000005</v>
      </c>
      <c r="Z23" s="55"/>
      <c r="AA23" s="7"/>
    </row>
    <row r="24" spans="2:27" ht="21" customHeight="1">
      <c r="B24" s="74" t="s">
        <v>114</v>
      </c>
      <c r="C24" s="76" t="s">
        <v>115</v>
      </c>
      <c r="D24" s="78" t="s">
        <v>116</v>
      </c>
      <c r="E24" s="78">
        <v>85</v>
      </c>
      <c r="F24" s="50">
        <v>1</v>
      </c>
      <c r="G24" s="49" t="s">
        <v>106</v>
      </c>
      <c r="H24" s="49" t="s">
        <v>109</v>
      </c>
      <c r="I24" s="51" t="s">
        <v>104</v>
      </c>
      <c r="J24" s="52">
        <v>45901</v>
      </c>
      <c r="K24" s="52">
        <v>46022</v>
      </c>
      <c r="L24" s="46">
        <v>124506.92428281183</v>
      </c>
      <c r="M24" s="46">
        <f>Game_Plan[[#This Row],[Total Budget]]/1000</f>
        <v>124.50692428281182</v>
      </c>
      <c r="N24" s="46" t="e">
        <f>SUM(#REF!)</f>
        <v>#REF!</v>
      </c>
      <c r="O24" s="46" t="e">
        <f>Game_Plan[[#This Row],[Q1]]/1000</f>
        <v>#REF!</v>
      </c>
      <c r="P24" s="53" t="e">
        <f>SUM(#REF!)</f>
        <v>#REF!</v>
      </c>
      <c r="Q24" s="53" t="e">
        <f>Game_Plan[[#This Row],[Q2]]/1000</f>
        <v>#REF!</v>
      </c>
      <c r="R24" s="53" t="e">
        <f>SUM(#REF!)</f>
        <v>#REF!</v>
      </c>
      <c r="S24" s="53" t="e">
        <f>Game_Plan[[#This Row],[Q3]]/1000</f>
        <v>#REF!</v>
      </c>
      <c r="T24" s="53" t="e">
        <f>SUM(#REF!)</f>
        <v>#REF!</v>
      </c>
      <c r="U24" s="53" t="e">
        <f>Game_Plan[[#This Row],[Q4]]/1000</f>
        <v>#REF!</v>
      </c>
      <c r="V24" s="54" t="e">
        <f>SUM(Game_Plan[[#This Row],[Q1]:[Q4]])=Game_Plan[[#This Row],[Total Budget]]</f>
        <v>#REF!</v>
      </c>
      <c r="W24" s="66">
        <v>16</v>
      </c>
      <c r="X24" s="53"/>
      <c r="Y24" s="55"/>
      <c r="Z24" s="55"/>
      <c r="AA24" s="7"/>
    </row>
    <row r="25" spans="2:27" ht="21" customHeight="1">
      <c r="B25" s="73" t="s">
        <v>114</v>
      </c>
      <c r="C25" s="75" t="s">
        <v>115</v>
      </c>
      <c r="D25" s="77" t="s">
        <v>116</v>
      </c>
      <c r="E25" s="77">
        <v>85</v>
      </c>
      <c r="F25" s="50">
        <v>1</v>
      </c>
      <c r="G25" s="49" t="s">
        <v>106</v>
      </c>
      <c r="H25" s="49" t="s">
        <v>110</v>
      </c>
      <c r="I25" s="51" t="s">
        <v>111</v>
      </c>
      <c r="J25" s="52">
        <v>45901</v>
      </c>
      <c r="K25" s="52">
        <v>46022</v>
      </c>
      <c r="L25" s="46">
        <v>47997.970551818245</v>
      </c>
      <c r="M25" s="46">
        <f>Game_Plan[[#This Row],[Total Budget]]/1000</f>
        <v>47.997970551818248</v>
      </c>
      <c r="N25" s="46" t="e">
        <f>SUM(#REF!)</f>
        <v>#REF!</v>
      </c>
      <c r="O25" s="46" t="e">
        <f>Game_Plan[[#This Row],[Q1]]/1000</f>
        <v>#REF!</v>
      </c>
      <c r="P25" s="53" t="e">
        <f>SUM(#REF!)</f>
        <v>#REF!</v>
      </c>
      <c r="Q25" s="53" t="e">
        <f>Game_Plan[[#This Row],[Q2]]/1000</f>
        <v>#REF!</v>
      </c>
      <c r="R25" s="53" t="e">
        <f>SUM(#REF!)</f>
        <v>#REF!</v>
      </c>
      <c r="S25" s="53" t="e">
        <f>Game_Plan[[#This Row],[Q3]]/1000</f>
        <v>#REF!</v>
      </c>
      <c r="T25" s="53" t="e">
        <f>SUM(#REF!)</f>
        <v>#REF!</v>
      </c>
      <c r="U25" s="53" t="e">
        <f>Game_Plan[[#This Row],[Q4]]/1000</f>
        <v>#REF!</v>
      </c>
      <c r="V25" s="54" t="e">
        <f>SUM(Game_Plan[[#This Row],[Q1]:[Q4]])=Game_Plan[[#This Row],[Total Budget]]</f>
        <v>#REF!</v>
      </c>
      <c r="W25" s="66">
        <v>16</v>
      </c>
      <c r="X25" s="53"/>
      <c r="Y25" s="55"/>
      <c r="Z25" s="55"/>
      <c r="AA25" s="7"/>
    </row>
    <row r="26" spans="2:27" ht="21" customHeight="1">
      <c r="B26" s="74" t="s">
        <v>114</v>
      </c>
      <c r="C26" s="76" t="s">
        <v>115</v>
      </c>
      <c r="D26" s="78" t="s">
        <v>116</v>
      </c>
      <c r="E26" s="78">
        <v>85</v>
      </c>
      <c r="F26" s="50">
        <v>1</v>
      </c>
      <c r="G26" s="49" t="s">
        <v>106</v>
      </c>
      <c r="H26" s="49" t="s">
        <v>112</v>
      </c>
      <c r="I26" s="51" t="s">
        <v>104</v>
      </c>
      <c r="J26" s="52">
        <v>45748</v>
      </c>
      <c r="K26" s="52">
        <v>45900</v>
      </c>
      <c r="L26" s="46">
        <v>73478.257201662782</v>
      </c>
      <c r="M26" s="46">
        <f>Game_Plan[[#This Row],[Total Budget]]/1000</f>
        <v>73.478257201662785</v>
      </c>
      <c r="N26" s="46" t="e">
        <f>SUM(#REF!)</f>
        <v>#REF!</v>
      </c>
      <c r="O26" s="46" t="e">
        <f>Game_Plan[[#This Row],[Q1]]/1000</f>
        <v>#REF!</v>
      </c>
      <c r="P26" s="53" t="e">
        <f>SUM(#REF!)</f>
        <v>#REF!</v>
      </c>
      <c r="Q26" s="53" t="e">
        <f>Game_Plan[[#This Row],[Q2]]/1000</f>
        <v>#REF!</v>
      </c>
      <c r="R26" s="53" t="e">
        <f>SUM(#REF!)</f>
        <v>#REF!</v>
      </c>
      <c r="S26" s="53" t="e">
        <f>Game_Plan[[#This Row],[Q3]]/1000</f>
        <v>#REF!</v>
      </c>
      <c r="T26" s="53" t="e">
        <f>SUM(#REF!)</f>
        <v>#REF!</v>
      </c>
      <c r="U26" s="53" t="e">
        <f>Game_Plan[[#This Row],[Q4]]/1000</f>
        <v>#REF!</v>
      </c>
      <c r="V26" s="54" t="e">
        <f>SUM(Game_Plan[[#This Row],[Q1]:[Q4]])=Game_Plan[[#This Row],[Total Budget]]</f>
        <v>#REF!</v>
      </c>
      <c r="W26" s="66">
        <v>16</v>
      </c>
      <c r="X26" s="53"/>
      <c r="Y26" s="55"/>
      <c r="Z26" s="55"/>
      <c r="AA26" s="7"/>
    </row>
    <row r="27" spans="2:27" ht="21" customHeight="1">
      <c r="B27" s="73" t="s">
        <v>114</v>
      </c>
      <c r="C27" s="75" t="s">
        <v>115</v>
      </c>
      <c r="D27" s="77" t="s">
        <v>116</v>
      </c>
      <c r="E27" s="77">
        <v>85</v>
      </c>
      <c r="F27" s="50">
        <v>1</v>
      </c>
      <c r="G27" s="49" t="s">
        <v>106</v>
      </c>
      <c r="H27" s="49" t="s">
        <v>113</v>
      </c>
      <c r="I27" s="51" t="s">
        <v>104</v>
      </c>
      <c r="J27" s="52">
        <v>45748</v>
      </c>
      <c r="K27" s="52">
        <v>45900</v>
      </c>
      <c r="L27" s="46">
        <v>171449.26680387987</v>
      </c>
      <c r="M27" s="46">
        <f>Game_Plan[[#This Row],[Total Budget]]/1000</f>
        <v>171.44926680387988</v>
      </c>
      <c r="N27" s="46" t="e">
        <f>SUM(#REF!)</f>
        <v>#REF!</v>
      </c>
      <c r="O27" s="46" t="e">
        <f>Game_Plan[[#This Row],[Q1]]/1000</f>
        <v>#REF!</v>
      </c>
      <c r="P27" s="53" t="e">
        <f>SUM(#REF!)</f>
        <v>#REF!</v>
      </c>
      <c r="Q27" s="53" t="e">
        <f>Game_Plan[[#This Row],[Q2]]/1000</f>
        <v>#REF!</v>
      </c>
      <c r="R27" s="53" t="e">
        <f>SUM(#REF!)</f>
        <v>#REF!</v>
      </c>
      <c r="S27" s="53" t="e">
        <f>Game_Plan[[#This Row],[Q3]]/1000</f>
        <v>#REF!</v>
      </c>
      <c r="T27" s="53" t="e">
        <f>SUM(#REF!)</f>
        <v>#REF!</v>
      </c>
      <c r="U27" s="53" t="e">
        <f>Game_Plan[[#This Row],[Q4]]/1000</f>
        <v>#REF!</v>
      </c>
      <c r="V27" s="54" t="e">
        <f>SUM(Game_Plan[[#This Row],[Q1]:[Q4]])=Game_Plan[[#This Row],[Total Budget]]</f>
        <v>#REF!</v>
      </c>
      <c r="W27" s="66">
        <v>16</v>
      </c>
      <c r="X27" s="53"/>
      <c r="Y27" s="55"/>
      <c r="Z27" s="55"/>
      <c r="AA27" s="7"/>
    </row>
    <row r="28" spans="2:27" ht="21.75" customHeight="1">
      <c r="B28" s="74" t="s">
        <v>117</v>
      </c>
      <c r="C28" s="76" t="s">
        <v>118</v>
      </c>
      <c r="D28" s="78" t="s">
        <v>119</v>
      </c>
      <c r="E28" s="78">
        <v>55</v>
      </c>
      <c r="F28" s="50">
        <v>1</v>
      </c>
      <c r="G28" s="49" t="s">
        <v>102</v>
      </c>
      <c r="H28" s="49" t="s">
        <v>103</v>
      </c>
      <c r="I28" s="51" t="s">
        <v>104</v>
      </c>
      <c r="J28" s="52">
        <v>45762</v>
      </c>
      <c r="K28" s="52">
        <v>45884</v>
      </c>
      <c r="L28" s="46">
        <v>701440.77149017807</v>
      </c>
      <c r="M28" s="46">
        <f>Game_Plan[[#This Row],[Total Budget]]/1000</f>
        <v>701.44077149017812</v>
      </c>
      <c r="N28" s="46" t="e">
        <f>SUM(#REF!)</f>
        <v>#REF!</v>
      </c>
      <c r="O28" s="46" t="e">
        <f>Game_Plan[[#This Row],[Q1]]/1000</f>
        <v>#REF!</v>
      </c>
      <c r="P28" s="53" t="e">
        <f>SUM(#REF!)</f>
        <v>#REF!</v>
      </c>
      <c r="Q28" s="53" t="e">
        <f>Game_Plan[[#This Row],[Q2]]/1000</f>
        <v>#REF!</v>
      </c>
      <c r="R28" s="53" t="e">
        <f>SUM(#REF!)</f>
        <v>#REF!</v>
      </c>
      <c r="S28" s="53" t="e">
        <f>Game_Plan[[#This Row],[Q3]]/1000</f>
        <v>#REF!</v>
      </c>
      <c r="T28" s="53" t="e">
        <f>SUM(#REF!)</f>
        <v>#REF!</v>
      </c>
      <c r="U28" s="53" t="e">
        <f>Game_Plan[[#This Row],[Q4]]/1000</f>
        <v>#REF!</v>
      </c>
      <c r="V28" s="54" t="e">
        <f>SUM(Game_Plan[[#This Row],[Q1]:[Q4]])=Game_Plan[[#This Row],[Total Budget]]</f>
        <v>#REF!</v>
      </c>
      <c r="W28" s="66">
        <v>16</v>
      </c>
      <c r="X28" s="53">
        <v>472</v>
      </c>
      <c r="Y28" s="55">
        <v>0.56999999999999995</v>
      </c>
      <c r="Z28" s="55">
        <v>0.53</v>
      </c>
      <c r="AA28" s="7"/>
    </row>
    <row r="29" spans="2:27" ht="21" customHeight="1">
      <c r="B29" s="73" t="s">
        <v>117</v>
      </c>
      <c r="C29" s="75" t="s">
        <v>118</v>
      </c>
      <c r="D29" s="77" t="s">
        <v>119</v>
      </c>
      <c r="E29" s="77">
        <v>55</v>
      </c>
      <c r="F29" s="50">
        <v>1</v>
      </c>
      <c r="G29" s="49" t="s">
        <v>102</v>
      </c>
      <c r="H29" s="49" t="s">
        <v>105</v>
      </c>
      <c r="I29" s="51" t="s">
        <v>104</v>
      </c>
      <c r="J29" s="52">
        <v>45762</v>
      </c>
      <c r="K29" s="52">
        <v>45884</v>
      </c>
      <c r="L29" s="46">
        <v>182912.10377086198</v>
      </c>
      <c r="M29" s="46">
        <f>Game_Plan[[#This Row],[Total Budget]]/1000</f>
        <v>182.91210377086199</v>
      </c>
      <c r="N29" s="46" t="e">
        <f>SUM(#REF!)</f>
        <v>#REF!</v>
      </c>
      <c r="O29" s="46" t="e">
        <f>Game_Plan[[#This Row],[Q1]]/1000</f>
        <v>#REF!</v>
      </c>
      <c r="P29" s="53" t="e">
        <f>SUM(#REF!)</f>
        <v>#REF!</v>
      </c>
      <c r="Q29" s="53" t="e">
        <f>Game_Plan[[#This Row],[Q2]]/1000</f>
        <v>#REF!</v>
      </c>
      <c r="R29" s="53" t="e">
        <f>SUM(#REF!)</f>
        <v>#REF!</v>
      </c>
      <c r="S29" s="53" t="e">
        <f>Game_Plan[[#This Row],[Q3]]/1000</f>
        <v>#REF!</v>
      </c>
      <c r="T29" s="53" t="e">
        <f>SUM(#REF!)</f>
        <v>#REF!</v>
      </c>
      <c r="U29" s="53" t="e">
        <f>Game_Plan[[#This Row],[Q4]]/1000</f>
        <v>#REF!</v>
      </c>
      <c r="V29" s="54" t="e">
        <f>SUM(Game_Plan[[#This Row],[Q1]:[Q4]])=Game_Plan[[#This Row],[Total Budget]]</f>
        <v>#REF!</v>
      </c>
      <c r="W29" s="66">
        <v>16</v>
      </c>
      <c r="X29" s="53"/>
      <c r="Y29" s="55"/>
      <c r="Z29" s="55"/>
      <c r="AA29" s="7"/>
    </row>
    <row r="30" spans="2:27" ht="21" customHeight="1">
      <c r="B30" s="74" t="s">
        <v>117</v>
      </c>
      <c r="C30" s="76" t="s">
        <v>118</v>
      </c>
      <c r="D30" s="78" t="s">
        <v>119</v>
      </c>
      <c r="E30" s="78">
        <v>55</v>
      </c>
      <c r="F30" s="50">
        <v>1</v>
      </c>
      <c r="G30" s="49" t="s">
        <v>106</v>
      </c>
      <c r="H30" s="49" t="s">
        <v>107</v>
      </c>
      <c r="I30" s="51" t="s">
        <v>108</v>
      </c>
      <c r="J30" s="52">
        <v>45762</v>
      </c>
      <c r="K30" s="52">
        <v>45884</v>
      </c>
      <c r="L30" s="46">
        <v>1072564.3479934882</v>
      </c>
      <c r="M30" s="46">
        <f>Game_Plan[[#This Row],[Total Budget]]/1000</f>
        <v>1072.5643479934881</v>
      </c>
      <c r="N30" s="46" t="e">
        <f>SUM(#REF!)</f>
        <v>#REF!</v>
      </c>
      <c r="O30" s="46" t="e">
        <f>Game_Plan[[#This Row],[Q1]]/1000</f>
        <v>#REF!</v>
      </c>
      <c r="P30" s="53" t="e">
        <f>SUM(#REF!)</f>
        <v>#REF!</v>
      </c>
      <c r="Q30" s="53" t="e">
        <f>Game_Plan[[#This Row],[Q2]]/1000</f>
        <v>#REF!</v>
      </c>
      <c r="R30" s="53" t="e">
        <f>SUM(#REF!)</f>
        <v>#REF!</v>
      </c>
      <c r="S30" s="53" t="e">
        <f>Game_Plan[[#This Row],[Q3]]/1000</f>
        <v>#REF!</v>
      </c>
      <c r="T30" s="53" t="e">
        <f>SUM(#REF!)</f>
        <v>#REF!</v>
      </c>
      <c r="U30" s="53" t="e">
        <f>Game_Plan[[#This Row],[Q4]]/1000</f>
        <v>#REF!</v>
      </c>
      <c r="V30" s="54" t="e">
        <f>SUM(Game_Plan[[#This Row],[Q1]:[Q4]])=Game_Plan[[#This Row],[Total Budget]]</f>
        <v>#REF!</v>
      </c>
      <c r="W30" s="66">
        <v>16</v>
      </c>
      <c r="X30" s="53"/>
      <c r="Y30" s="55">
        <v>0.56000000000000005</v>
      </c>
      <c r="Z30" s="55"/>
      <c r="AA30" s="7"/>
    </row>
    <row r="31" spans="2:27" ht="21" customHeight="1">
      <c r="B31" s="73" t="s">
        <v>117</v>
      </c>
      <c r="C31" s="75" t="s">
        <v>118</v>
      </c>
      <c r="D31" s="77" t="s">
        <v>119</v>
      </c>
      <c r="E31" s="77">
        <v>55</v>
      </c>
      <c r="F31" s="50">
        <v>1</v>
      </c>
      <c r="G31" s="49" t="s">
        <v>106</v>
      </c>
      <c r="H31" s="49" t="s">
        <v>109</v>
      </c>
      <c r="I31" s="51" t="s">
        <v>104</v>
      </c>
      <c r="J31" s="52">
        <v>45762</v>
      </c>
      <c r="K31" s="52">
        <v>45884</v>
      </c>
      <c r="L31" s="46">
        <v>124506.92428281184</v>
      </c>
      <c r="M31" s="46">
        <f>Game_Plan[[#This Row],[Total Budget]]/1000</f>
        <v>124.50692428281184</v>
      </c>
      <c r="N31" s="46" t="e">
        <f>SUM(#REF!)</f>
        <v>#REF!</v>
      </c>
      <c r="O31" s="46" t="e">
        <f>Game_Plan[[#This Row],[Q1]]/1000</f>
        <v>#REF!</v>
      </c>
      <c r="P31" s="53" t="e">
        <f>SUM(#REF!)</f>
        <v>#REF!</v>
      </c>
      <c r="Q31" s="53" t="e">
        <f>Game_Plan[[#This Row],[Q2]]/1000</f>
        <v>#REF!</v>
      </c>
      <c r="R31" s="53" t="e">
        <f>SUM(#REF!)</f>
        <v>#REF!</v>
      </c>
      <c r="S31" s="53" t="e">
        <f>Game_Plan[[#This Row],[Q3]]/1000</f>
        <v>#REF!</v>
      </c>
      <c r="T31" s="53" t="e">
        <f>SUM(#REF!)</f>
        <v>#REF!</v>
      </c>
      <c r="U31" s="53" t="e">
        <f>Game_Plan[[#This Row],[Q4]]/1000</f>
        <v>#REF!</v>
      </c>
      <c r="V31" s="54" t="e">
        <f>SUM(Game_Plan[[#This Row],[Q1]:[Q4]])=Game_Plan[[#This Row],[Total Budget]]</f>
        <v>#REF!</v>
      </c>
      <c r="W31" s="66">
        <v>16</v>
      </c>
      <c r="X31" s="53"/>
      <c r="Y31" s="55"/>
      <c r="Z31" s="55"/>
      <c r="AA31" s="7"/>
    </row>
    <row r="32" spans="2:27" ht="21" customHeight="1">
      <c r="B32" s="74" t="s">
        <v>117</v>
      </c>
      <c r="C32" s="76" t="s">
        <v>118</v>
      </c>
      <c r="D32" s="78" t="s">
        <v>119</v>
      </c>
      <c r="E32" s="78">
        <v>55</v>
      </c>
      <c r="F32" s="50">
        <v>1</v>
      </c>
      <c r="G32" s="49" t="s">
        <v>106</v>
      </c>
      <c r="H32" s="49" t="s">
        <v>110</v>
      </c>
      <c r="I32" s="51" t="s">
        <v>111</v>
      </c>
      <c r="J32" s="52">
        <v>45762</v>
      </c>
      <c r="K32" s="52">
        <v>45884</v>
      </c>
      <c r="L32" s="46">
        <v>47997.970551818245</v>
      </c>
      <c r="M32" s="46">
        <f>Game_Plan[[#This Row],[Total Budget]]/1000</f>
        <v>47.997970551818248</v>
      </c>
      <c r="N32" s="46" t="e">
        <f>SUM(#REF!)</f>
        <v>#REF!</v>
      </c>
      <c r="O32" s="46" t="e">
        <f>Game_Plan[[#This Row],[Q1]]/1000</f>
        <v>#REF!</v>
      </c>
      <c r="P32" s="53" t="e">
        <f>SUM(#REF!)</f>
        <v>#REF!</v>
      </c>
      <c r="Q32" s="53" t="e">
        <f>Game_Plan[[#This Row],[Q2]]/1000</f>
        <v>#REF!</v>
      </c>
      <c r="R32" s="53" t="e">
        <f>SUM(#REF!)</f>
        <v>#REF!</v>
      </c>
      <c r="S32" s="53" t="e">
        <f>Game_Plan[[#This Row],[Q3]]/1000</f>
        <v>#REF!</v>
      </c>
      <c r="T32" s="53" t="e">
        <f>SUM(#REF!)</f>
        <v>#REF!</v>
      </c>
      <c r="U32" s="53" t="e">
        <f>Game_Plan[[#This Row],[Q4]]/1000</f>
        <v>#REF!</v>
      </c>
      <c r="V32" s="54" t="e">
        <f>SUM(Game_Plan[[#This Row],[Q1]:[Q4]])=Game_Plan[[#This Row],[Total Budget]]</f>
        <v>#REF!</v>
      </c>
      <c r="W32" s="66">
        <v>16</v>
      </c>
      <c r="X32" s="53"/>
      <c r="Y32" s="55"/>
      <c r="Z32" s="55"/>
      <c r="AA32" s="7"/>
    </row>
    <row r="33" spans="2:27" ht="21" customHeight="1">
      <c r="B33" s="73" t="s">
        <v>120</v>
      </c>
      <c r="C33" s="75" t="s">
        <v>121</v>
      </c>
      <c r="D33" s="77" t="s">
        <v>121</v>
      </c>
      <c r="E33" s="77">
        <v>309</v>
      </c>
      <c r="F33" s="50">
        <v>1</v>
      </c>
      <c r="G33" s="49" t="s">
        <v>102</v>
      </c>
      <c r="H33" s="49" t="s">
        <v>103</v>
      </c>
      <c r="I33" s="51" t="s">
        <v>104</v>
      </c>
      <c r="J33" s="52">
        <v>45901</v>
      </c>
      <c r="K33" s="52">
        <v>46022</v>
      </c>
      <c r="L33" s="46">
        <v>876800.96436272259</v>
      </c>
      <c r="M33" s="46">
        <f>Game_Plan[[#This Row],[Total Budget]]/1000</f>
        <v>876.80096436272254</v>
      </c>
      <c r="N33" s="46" t="e">
        <f>SUM(#REF!)</f>
        <v>#REF!</v>
      </c>
      <c r="O33" s="46" t="e">
        <f>Game_Plan[[#This Row],[Q1]]/1000</f>
        <v>#REF!</v>
      </c>
      <c r="P33" s="53" t="e">
        <f>SUM(#REF!)</f>
        <v>#REF!</v>
      </c>
      <c r="Q33" s="53" t="e">
        <f>Game_Plan[[#This Row],[Q2]]/1000</f>
        <v>#REF!</v>
      </c>
      <c r="R33" s="53" t="e">
        <f>SUM(#REF!)</f>
        <v>#REF!</v>
      </c>
      <c r="S33" s="53" t="e">
        <f>Game_Plan[[#This Row],[Q3]]/1000</f>
        <v>#REF!</v>
      </c>
      <c r="T33" s="53" t="e">
        <f>SUM(#REF!)</f>
        <v>#REF!</v>
      </c>
      <c r="U33" s="53" t="e">
        <f>Game_Plan[[#This Row],[Q4]]/1000</f>
        <v>#REF!</v>
      </c>
      <c r="V33" s="54" t="e">
        <f>SUM(Game_Plan[[#This Row],[Q1]:[Q4]])=Game_Plan[[#This Row],[Total Budget]]</f>
        <v>#REF!</v>
      </c>
      <c r="W33" s="66">
        <v>20</v>
      </c>
      <c r="X33" s="53">
        <v>590</v>
      </c>
      <c r="Y33" s="55">
        <v>0.56999999999999995</v>
      </c>
      <c r="Z33" s="55">
        <v>0.53</v>
      </c>
      <c r="AA33" s="7"/>
    </row>
    <row r="34" spans="2:27" ht="21" customHeight="1">
      <c r="B34" s="74" t="s">
        <v>120</v>
      </c>
      <c r="C34" s="76" t="s">
        <v>121</v>
      </c>
      <c r="D34" s="78" t="s">
        <v>121</v>
      </c>
      <c r="E34" s="78">
        <v>309</v>
      </c>
      <c r="F34" s="50">
        <v>1</v>
      </c>
      <c r="G34" s="49" t="s">
        <v>102</v>
      </c>
      <c r="H34" s="49" t="s">
        <v>105</v>
      </c>
      <c r="I34" s="51" t="s">
        <v>104</v>
      </c>
      <c r="J34" s="52">
        <v>45901</v>
      </c>
      <c r="K34" s="52">
        <v>46022</v>
      </c>
      <c r="L34" s="46">
        <v>460619.8079956224</v>
      </c>
      <c r="M34" s="46">
        <f>Game_Plan[[#This Row],[Total Budget]]/1000</f>
        <v>460.61980799562241</v>
      </c>
      <c r="N34" s="46" t="e">
        <f>SUM(#REF!)</f>
        <v>#REF!</v>
      </c>
      <c r="O34" s="46" t="e">
        <f>Game_Plan[[#This Row],[Q1]]/1000</f>
        <v>#REF!</v>
      </c>
      <c r="P34" s="53" t="e">
        <f>SUM(#REF!)</f>
        <v>#REF!</v>
      </c>
      <c r="Q34" s="53" t="e">
        <f>Game_Plan[[#This Row],[Q2]]/1000</f>
        <v>#REF!</v>
      </c>
      <c r="R34" s="53" t="e">
        <f>SUM(#REF!)</f>
        <v>#REF!</v>
      </c>
      <c r="S34" s="53" t="e">
        <f>Game_Plan[[#This Row],[Q3]]/1000</f>
        <v>#REF!</v>
      </c>
      <c r="T34" s="53" t="e">
        <f>SUM(#REF!)</f>
        <v>#REF!</v>
      </c>
      <c r="U34" s="53" t="e">
        <f>Game_Plan[[#This Row],[Q4]]/1000</f>
        <v>#REF!</v>
      </c>
      <c r="V34" s="54" t="e">
        <f>SUM(Game_Plan[[#This Row],[Q1]:[Q4]])=Game_Plan[[#This Row],[Total Budget]]</f>
        <v>#REF!</v>
      </c>
      <c r="W34" s="66">
        <v>20</v>
      </c>
      <c r="X34" s="53"/>
      <c r="Y34" s="55"/>
      <c r="Z34" s="55"/>
      <c r="AA34" s="7"/>
    </row>
    <row r="35" spans="2:27" ht="21" customHeight="1">
      <c r="B35" s="73" t="s">
        <v>120</v>
      </c>
      <c r="C35" s="75" t="s">
        <v>121</v>
      </c>
      <c r="D35" s="77" t="s">
        <v>121</v>
      </c>
      <c r="E35" s="77">
        <v>309</v>
      </c>
      <c r="F35" s="50">
        <v>1</v>
      </c>
      <c r="G35" s="49" t="s">
        <v>106</v>
      </c>
      <c r="H35" s="49" t="s">
        <v>107</v>
      </c>
      <c r="I35" s="51" t="s">
        <v>108</v>
      </c>
      <c r="J35" s="52">
        <v>45901</v>
      </c>
      <c r="K35" s="52">
        <v>46022</v>
      </c>
      <c r="L35" s="46">
        <v>1592220.3155397598</v>
      </c>
      <c r="M35" s="46">
        <f>Game_Plan[[#This Row],[Total Budget]]/1000</f>
        <v>1592.2203155397599</v>
      </c>
      <c r="N35" s="46" t="e">
        <f>SUM(#REF!)</f>
        <v>#REF!</v>
      </c>
      <c r="O35" s="46" t="e">
        <f>Game_Plan[[#This Row],[Q1]]/1000</f>
        <v>#REF!</v>
      </c>
      <c r="P35" s="53" t="e">
        <f>SUM(#REF!)</f>
        <v>#REF!</v>
      </c>
      <c r="Q35" s="53" t="e">
        <f>Game_Plan[[#This Row],[Q2]]/1000</f>
        <v>#REF!</v>
      </c>
      <c r="R35" s="53" t="e">
        <f>SUM(#REF!)</f>
        <v>#REF!</v>
      </c>
      <c r="S35" s="53" t="e">
        <f>Game_Plan[[#This Row],[Q3]]/1000</f>
        <v>#REF!</v>
      </c>
      <c r="T35" s="53" t="e">
        <f>SUM(#REF!)</f>
        <v>#REF!</v>
      </c>
      <c r="U35" s="53" t="e">
        <f>Game_Plan[[#This Row],[Q4]]/1000</f>
        <v>#REF!</v>
      </c>
      <c r="V35" s="54" t="e">
        <f>SUM(Game_Plan[[#This Row],[Q1]:[Q4]])=Game_Plan[[#This Row],[Total Budget]]</f>
        <v>#REF!</v>
      </c>
      <c r="W35" s="66">
        <v>20</v>
      </c>
      <c r="X35" s="53"/>
      <c r="Y35" s="55">
        <v>0.56000000000000005</v>
      </c>
      <c r="Z35" s="55"/>
      <c r="AA35" s="7"/>
    </row>
    <row r="36" spans="2:27" ht="21" customHeight="1">
      <c r="B36" s="74" t="s">
        <v>120</v>
      </c>
      <c r="C36" s="76" t="s">
        <v>121</v>
      </c>
      <c r="D36" s="78" t="s">
        <v>121</v>
      </c>
      <c r="E36" s="78">
        <v>309</v>
      </c>
      <c r="F36" s="50">
        <v>1</v>
      </c>
      <c r="G36" s="49" t="s">
        <v>106</v>
      </c>
      <c r="H36" s="49" t="s">
        <v>109</v>
      </c>
      <c r="I36" s="51" t="s">
        <v>104</v>
      </c>
      <c r="J36" s="52">
        <v>45901</v>
      </c>
      <c r="K36" s="52">
        <v>46022</v>
      </c>
      <c r="L36" s="46">
        <v>184830.35972557546</v>
      </c>
      <c r="M36" s="46">
        <f>Game_Plan[[#This Row],[Total Budget]]/1000</f>
        <v>184.83035972557545</v>
      </c>
      <c r="N36" s="46" t="e">
        <f>SUM(#REF!)</f>
        <v>#REF!</v>
      </c>
      <c r="O36" s="46" t="e">
        <f>Game_Plan[[#This Row],[Q1]]/1000</f>
        <v>#REF!</v>
      </c>
      <c r="P36" s="53" t="e">
        <f>SUM(#REF!)</f>
        <v>#REF!</v>
      </c>
      <c r="Q36" s="53" t="e">
        <f>Game_Plan[[#This Row],[Q2]]/1000</f>
        <v>#REF!</v>
      </c>
      <c r="R36" s="53" t="e">
        <f>SUM(#REF!)</f>
        <v>#REF!</v>
      </c>
      <c r="S36" s="53" t="e">
        <f>Game_Plan[[#This Row],[Q3]]/1000</f>
        <v>#REF!</v>
      </c>
      <c r="T36" s="53" t="e">
        <f>SUM(#REF!)</f>
        <v>#REF!</v>
      </c>
      <c r="U36" s="53" t="e">
        <f>Game_Plan[[#This Row],[Q4]]/1000</f>
        <v>#REF!</v>
      </c>
      <c r="V36" s="54" t="e">
        <f>SUM(Game_Plan[[#This Row],[Q1]:[Q4]])=Game_Plan[[#This Row],[Total Budget]]</f>
        <v>#REF!</v>
      </c>
      <c r="W36" s="66">
        <v>20</v>
      </c>
      <c r="X36" s="53"/>
      <c r="Y36" s="55"/>
      <c r="Z36" s="55"/>
      <c r="AA36" s="7"/>
    </row>
    <row r="37" spans="2:27" ht="21" customHeight="1">
      <c r="B37" s="73" t="s">
        <v>120</v>
      </c>
      <c r="C37" s="75" t="s">
        <v>121</v>
      </c>
      <c r="D37" s="77" t="s">
        <v>121</v>
      </c>
      <c r="E37" s="77">
        <v>309</v>
      </c>
      <c r="F37" s="50">
        <v>1</v>
      </c>
      <c r="G37" s="49" t="s">
        <v>106</v>
      </c>
      <c r="H37" s="49" t="s">
        <v>110</v>
      </c>
      <c r="I37" s="51" t="s">
        <v>111</v>
      </c>
      <c r="J37" s="52">
        <v>45901</v>
      </c>
      <c r="K37" s="52">
        <v>46022</v>
      </c>
      <c r="L37" s="46">
        <v>71252.921990418574</v>
      </c>
      <c r="M37" s="46">
        <f>Game_Plan[[#This Row],[Total Budget]]/1000</f>
        <v>71.252921990418571</v>
      </c>
      <c r="N37" s="46" t="e">
        <f>SUM(#REF!)</f>
        <v>#REF!</v>
      </c>
      <c r="O37" s="46" t="e">
        <f>Game_Plan[[#This Row],[Q1]]/1000</f>
        <v>#REF!</v>
      </c>
      <c r="P37" s="53" t="e">
        <f>SUM(#REF!)</f>
        <v>#REF!</v>
      </c>
      <c r="Q37" s="53" t="e">
        <f>Game_Plan[[#This Row],[Q2]]/1000</f>
        <v>#REF!</v>
      </c>
      <c r="R37" s="53" t="e">
        <f>SUM(#REF!)</f>
        <v>#REF!</v>
      </c>
      <c r="S37" s="53" t="e">
        <f>Game_Plan[[#This Row],[Q3]]/1000</f>
        <v>#REF!</v>
      </c>
      <c r="T37" s="53" t="e">
        <f>SUM(#REF!)</f>
        <v>#REF!</v>
      </c>
      <c r="U37" s="53" t="e">
        <f>Game_Plan[[#This Row],[Q4]]/1000</f>
        <v>#REF!</v>
      </c>
      <c r="V37" s="54" t="e">
        <f>SUM(Game_Plan[[#This Row],[Q1]:[Q4]])=Game_Plan[[#This Row],[Total Budget]]</f>
        <v>#REF!</v>
      </c>
      <c r="W37" s="66">
        <v>20</v>
      </c>
      <c r="X37" s="53"/>
      <c r="Y37" s="55"/>
      <c r="Z37" s="55"/>
      <c r="AA37" s="7"/>
    </row>
    <row r="38" spans="2:27" ht="21" customHeight="1">
      <c r="B38" s="74" t="s">
        <v>99</v>
      </c>
      <c r="C38" s="76" t="s">
        <v>122</v>
      </c>
      <c r="D38" s="78" t="s">
        <v>123</v>
      </c>
      <c r="E38" s="78">
        <v>227</v>
      </c>
      <c r="F38" s="50">
        <v>1</v>
      </c>
      <c r="G38" s="49" t="s">
        <v>102</v>
      </c>
      <c r="H38" s="49" t="s">
        <v>103</v>
      </c>
      <c r="I38" s="51" t="s">
        <v>104</v>
      </c>
      <c r="J38" s="52">
        <v>45870</v>
      </c>
      <c r="K38" s="52">
        <v>46011</v>
      </c>
      <c r="L38" s="46">
        <v>1362700.7589262975</v>
      </c>
      <c r="M38" s="46">
        <f>Game_Plan[[#This Row],[Total Budget]]/1000</f>
        <v>1362.7007589262976</v>
      </c>
      <c r="N38" s="46" t="e">
        <f>SUM(#REF!)</f>
        <v>#REF!</v>
      </c>
      <c r="O38" s="46" t="e">
        <f>Game_Plan[[#This Row],[Q1]]/1000</f>
        <v>#REF!</v>
      </c>
      <c r="P38" s="53" t="e">
        <f>SUM(#REF!)</f>
        <v>#REF!</v>
      </c>
      <c r="Q38" s="53" t="e">
        <f>Game_Plan[[#This Row],[Q2]]/1000</f>
        <v>#REF!</v>
      </c>
      <c r="R38" s="53" t="e">
        <f>SUM(#REF!)</f>
        <v>#REF!</v>
      </c>
      <c r="S38" s="53" t="e">
        <f>Game_Plan[[#This Row],[Q3]]/1000</f>
        <v>#REF!</v>
      </c>
      <c r="T38" s="53" t="e">
        <f>SUM(#REF!)</f>
        <v>#REF!</v>
      </c>
      <c r="U38" s="53" t="e">
        <f>Game_Plan[[#This Row],[Q4]]/1000</f>
        <v>#REF!</v>
      </c>
      <c r="V38" s="54" t="e">
        <f>SUM(Game_Plan[[#This Row],[Q1]:[Q4]])=Game_Plan[[#This Row],[Total Budget]]</f>
        <v>#REF!</v>
      </c>
      <c r="W38" s="66">
        <v>20</v>
      </c>
      <c r="X38" s="53">
        <v>590</v>
      </c>
      <c r="Y38" s="55">
        <v>0.56999999999999995</v>
      </c>
      <c r="Z38" s="55">
        <v>0.5</v>
      </c>
      <c r="AA38" s="7"/>
    </row>
    <row r="39" spans="2:27" ht="21" customHeight="1">
      <c r="B39" s="73" t="s">
        <v>99</v>
      </c>
      <c r="C39" s="75" t="s">
        <v>122</v>
      </c>
      <c r="D39" s="77" t="s">
        <v>123</v>
      </c>
      <c r="E39" s="77">
        <v>227</v>
      </c>
      <c r="F39" s="50">
        <v>1</v>
      </c>
      <c r="G39" s="49" t="s">
        <v>106</v>
      </c>
      <c r="H39" s="49" t="s">
        <v>107</v>
      </c>
      <c r="I39" s="51" t="s">
        <v>108</v>
      </c>
      <c r="J39" s="52">
        <v>45870</v>
      </c>
      <c r="K39" s="52">
        <v>46011</v>
      </c>
      <c r="L39" s="46">
        <v>1706352.371807822</v>
      </c>
      <c r="M39" s="46">
        <f>Game_Plan[[#This Row],[Total Budget]]/1000</f>
        <v>1706.352371807822</v>
      </c>
      <c r="N39" s="46" t="e">
        <f>SUM(#REF!)</f>
        <v>#REF!</v>
      </c>
      <c r="O39" s="46" t="e">
        <f>Game_Plan[[#This Row],[Q1]]/1000</f>
        <v>#REF!</v>
      </c>
      <c r="P39" s="53" t="e">
        <f>SUM(#REF!)</f>
        <v>#REF!</v>
      </c>
      <c r="Q39" s="53" t="e">
        <f>Game_Plan[[#This Row],[Q2]]/1000</f>
        <v>#REF!</v>
      </c>
      <c r="R39" s="53" t="e">
        <f>SUM(#REF!)</f>
        <v>#REF!</v>
      </c>
      <c r="S39" s="53" t="e">
        <f>Game_Plan[[#This Row],[Q3]]/1000</f>
        <v>#REF!</v>
      </c>
      <c r="T39" s="53" t="e">
        <f>SUM(#REF!)</f>
        <v>#REF!</v>
      </c>
      <c r="U39" s="53" t="e">
        <f>Game_Plan[[#This Row],[Q4]]/1000</f>
        <v>#REF!</v>
      </c>
      <c r="V39" s="54" t="e">
        <f>SUM(Game_Plan[[#This Row],[Q1]:[Q4]])=Game_Plan[[#This Row],[Total Budget]]</f>
        <v>#REF!</v>
      </c>
      <c r="W39" s="66">
        <v>20</v>
      </c>
      <c r="X39" s="53"/>
      <c r="Y39" s="55">
        <v>0.61</v>
      </c>
      <c r="Z39" s="55"/>
      <c r="AA39" s="7"/>
    </row>
    <row r="40" spans="2:27" ht="21" customHeight="1">
      <c r="B40" s="74" t="s">
        <v>99</v>
      </c>
      <c r="C40" s="76" t="s">
        <v>122</v>
      </c>
      <c r="D40" s="78" t="s">
        <v>123</v>
      </c>
      <c r="E40" s="78">
        <v>227</v>
      </c>
      <c r="F40" s="50">
        <v>1</v>
      </c>
      <c r="G40" s="49" t="s">
        <v>106</v>
      </c>
      <c r="H40" s="49" t="s">
        <v>109</v>
      </c>
      <c r="I40" s="51" t="s">
        <v>104</v>
      </c>
      <c r="J40" s="52">
        <v>45870</v>
      </c>
      <c r="K40" s="52">
        <v>46011</v>
      </c>
      <c r="L40" s="46">
        <v>198079.1977226552</v>
      </c>
      <c r="M40" s="46">
        <f>Game_Plan[[#This Row],[Total Budget]]/1000</f>
        <v>198.07919772265521</v>
      </c>
      <c r="N40" s="46" t="e">
        <f>SUM(#REF!)</f>
        <v>#REF!</v>
      </c>
      <c r="O40" s="46" t="e">
        <f>Game_Plan[[#This Row],[Q1]]/1000</f>
        <v>#REF!</v>
      </c>
      <c r="P40" s="53" t="e">
        <f>SUM(#REF!)</f>
        <v>#REF!</v>
      </c>
      <c r="Q40" s="53" t="e">
        <f>Game_Plan[[#This Row],[Q2]]/1000</f>
        <v>#REF!</v>
      </c>
      <c r="R40" s="53" t="e">
        <f>SUM(#REF!)</f>
        <v>#REF!</v>
      </c>
      <c r="S40" s="53" t="e">
        <f>Game_Plan[[#This Row],[Q3]]/1000</f>
        <v>#REF!</v>
      </c>
      <c r="T40" s="53" t="e">
        <f>SUM(#REF!)</f>
        <v>#REF!</v>
      </c>
      <c r="U40" s="53" t="e">
        <f>Game_Plan[[#This Row],[Q4]]/1000</f>
        <v>#REF!</v>
      </c>
      <c r="V40" s="54" t="e">
        <f>SUM(Game_Plan[[#This Row],[Q1]:[Q4]])=Game_Plan[[#This Row],[Total Budget]]</f>
        <v>#REF!</v>
      </c>
      <c r="W40" s="66">
        <v>20</v>
      </c>
      <c r="X40" s="53"/>
      <c r="Y40" s="55"/>
      <c r="Z40" s="55"/>
      <c r="AA40" s="7"/>
    </row>
    <row r="41" spans="2:27" ht="21" customHeight="1">
      <c r="B41" s="73" t="s">
        <v>99</v>
      </c>
      <c r="C41" s="75" t="s">
        <v>122</v>
      </c>
      <c r="D41" s="77" t="s">
        <v>123</v>
      </c>
      <c r="E41" s="77">
        <v>227</v>
      </c>
      <c r="F41" s="50">
        <v>1</v>
      </c>
      <c r="G41" s="49" t="s">
        <v>106</v>
      </c>
      <c r="H41" s="49" t="s">
        <v>110</v>
      </c>
      <c r="I41" s="51" t="s">
        <v>111</v>
      </c>
      <c r="J41" s="52">
        <v>45870</v>
      </c>
      <c r="K41" s="52">
        <v>46011</v>
      </c>
      <c r="L41" s="46">
        <v>76360.407696074486</v>
      </c>
      <c r="M41" s="46">
        <f>Game_Plan[[#This Row],[Total Budget]]/1000</f>
        <v>76.360407696074489</v>
      </c>
      <c r="N41" s="46" t="e">
        <f>SUM(#REF!)</f>
        <v>#REF!</v>
      </c>
      <c r="O41" s="46" t="e">
        <f>Game_Plan[[#This Row],[Q1]]/1000</f>
        <v>#REF!</v>
      </c>
      <c r="P41" s="53" t="e">
        <f>SUM(#REF!)</f>
        <v>#REF!</v>
      </c>
      <c r="Q41" s="53" t="e">
        <f>Game_Plan[[#This Row],[Q2]]/1000</f>
        <v>#REF!</v>
      </c>
      <c r="R41" s="53" t="e">
        <f>SUM(#REF!)</f>
        <v>#REF!</v>
      </c>
      <c r="S41" s="53" t="e">
        <f>Game_Plan[[#This Row],[Q3]]/1000</f>
        <v>#REF!</v>
      </c>
      <c r="T41" s="53" t="e">
        <f>SUM(#REF!)</f>
        <v>#REF!</v>
      </c>
      <c r="U41" s="53" t="e">
        <f>Game_Plan[[#This Row],[Q4]]/1000</f>
        <v>#REF!</v>
      </c>
      <c r="V41" s="54" t="e">
        <f>SUM(Game_Plan[[#This Row],[Q1]:[Q4]])=Game_Plan[[#This Row],[Total Budget]]</f>
        <v>#REF!</v>
      </c>
      <c r="W41" s="66">
        <v>20</v>
      </c>
      <c r="X41" s="53"/>
      <c r="Y41" s="55"/>
      <c r="Z41" s="55"/>
      <c r="AA41" s="7"/>
    </row>
    <row r="42" spans="2:27" ht="21" customHeight="1">
      <c r="B42" s="74" t="s">
        <v>99</v>
      </c>
      <c r="C42" s="76" t="s">
        <v>122</v>
      </c>
      <c r="D42" s="78" t="s">
        <v>123</v>
      </c>
      <c r="E42" s="78">
        <v>227</v>
      </c>
      <c r="F42" s="50">
        <v>1</v>
      </c>
      <c r="G42" s="49" t="s">
        <v>106</v>
      </c>
      <c r="H42" s="49" t="s">
        <v>112</v>
      </c>
      <c r="I42" s="51" t="s">
        <v>104</v>
      </c>
      <c r="J42" s="52">
        <v>45870</v>
      </c>
      <c r="K42" s="52">
        <v>46011</v>
      </c>
      <c r="L42" s="46">
        <v>119087.75865727232</v>
      </c>
      <c r="M42" s="46">
        <f>Game_Plan[[#This Row],[Total Budget]]/1000</f>
        <v>119.08775865727232</v>
      </c>
      <c r="N42" s="46" t="e">
        <f>SUM(#REF!)</f>
        <v>#REF!</v>
      </c>
      <c r="O42" s="46" t="e">
        <f>Game_Plan[[#This Row],[Q1]]/1000</f>
        <v>#REF!</v>
      </c>
      <c r="P42" s="53" t="e">
        <f>SUM(#REF!)</f>
        <v>#REF!</v>
      </c>
      <c r="Q42" s="53" t="e">
        <f>Game_Plan[[#This Row],[Q2]]/1000</f>
        <v>#REF!</v>
      </c>
      <c r="R42" s="53" t="e">
        <f>SUM(#REF!)</f>
        <v>#REF!</v>
      </c>
      <c r="S42" s="53" t="e">
        <f>Game_Plan[[#This Row],[Q3]]/1000</f>
        <v>#REF!</v>
      </c>
      <c r="T42" s="53" t="e">
        <f>SUM(#REF!)</f>
        <v>#REF!</v>
      </c>
      <c r="U42" s="53" t="e">
        <f>Game_Plan[[#This Row],[Q4]]/1000</f>
        <v>#REF!</v>
      </c>
      <c r="V42" s="54" t="e">
        <f>SUM(Game_Plan[[#This Row],[Q1]:[Q4]])=Game_Plan[[#This Row],[Total Budget]]</f>
        <v>#REF!</v>
      </c>
      <c r="W42" s="66">
        <v>20</v>
      </c>
      <c r="X42" s="53"/>
      <c r="Y42" s="55"/>
      <c r="Z42" s="55"/>
      <c r="AA42" s="7"/>
    </row>
    <row r="43" spans="2:27" ht="21" customHeight="1">
      <c r="B43" s="73" t="s">
        <v>99</v>
      </c>
      <c r="C43" s="75" t="s">
        <v>122</v>
      </c>
      <c r="D43" s="77" t="s">
        <v>123</v>
      </c>
      <c r="E43" s="77">
        <v>227</v>
      </c>
      <c r="F43" s="50">
        <v>1</v>
      </c>
      <c r="G43" s="49" t="s">
        <v>106</v>
      </c>
      <c r="H43" s="49" t="s">
        <v>113</v>
      </c>
      <c r="I43" s="51" t="s">
        <v>104</v>
      </c>
      <c r="J43" s="52">
        <v>45870</v>
      </c>
      <c r="K43" s="52">
        <v>46011</v>
      </c>
      <c r="L43" s="46">
        <v>277871.43686696875</v>
      </c>
      <c r="M43" s="46">
        <f>Game_Plan[[#This Row],[Total Budget]]/1000</f>
        <v>277.87143686696874</v>
      </c>
      <c r="N43" s="46" t="e">
        <f>SUM(#REF!)</f>
        <v>#REF!</v>
      </c>
      <c r="O43" s="46" t="e">
        <f>Game_Plan[[#This Row],[Q1]]/1000</f>
        <v>#REF!</v>
      </c>
      <c r="P43" s="53" t="e">
        <f>SUM(#REF!)</f>
        <v>#REF!</v>
      </c>
      <c r="Q43" s="53" t="e">
        <f>Game_Plan[[#This Row],[Q2]]/1000</f>
        <v>#REF!</v>
      </c>
      <c r="R43" s="53" t="e">
        <f>SUM(#REF!)</f>
        <v>#REF!</v>
      </c>
      <c r="S43" s="53" t="e">
        <f>Game_Plan[[#This Row],[Q3]]/1000</f>
        <v>#REF!</v>
      </c>
      <c r="T43" s="53" t="e">
        <f>SUM(#REF!)</f>
        <v>#REF!</v>
      </c>
      <c r="U43" s="53" t="e">
        <f>Game_Plan[[#This Row],[Q4]]/1000</f>
        <v>#REF!</v>
      </c>
      <c r="V43" s="54" t="e">
        <f>SUM(Game_Plan[[#This Row],[Q1]:[Q4]])=Game_Plan[[#This Row],[Total Budget]]</f>
        <v>#REF!</v>
      </c>
      <c r="W43" s="66">
        <v>20</v>
      </c>
      <c r="X43" s="53"/>
      <c r="Y43" s="55"/>
      <c r="Z43" s="55"/>
      <c r="AA43" s="7"/>
    </row>
    <row r="44" spans="2:27" ht="21" customHeight="1">
      <c r="B44" s="74" t="s">
        <v>99</v>
      </c>
      <c r="C44" s="76" t="s">
        <v>124</v>
      </c>
      <c r="D44" s="78" t="s">
        <v>125</v>
      </c>
      <c r="E44" s="78">
        <v>84</v>
      </c>
      <c r="F44" s="50">
        <v>1</v>
      </c>
      <c r="G44" s="49" t="s">
        <v>102</v>
      </c>
      <c r="H44" s="49" t="s">
        <v>103</v>
      </c>
      <c r="I44" s="51" t="s">
        <v>104</v>
      </c>
      <c r="J44" s="52">
        <v>45673</v>
      </c>
      <c r="K44" s="52">
        <v>45746</v>
      </c>
      <c r="L44" s="46">
        <v>526080.57861763367</v>
      </c>
      <c r="M44" s="46">
        <f>Game_Plan[[#This Row],[Total Budget]]/1000</f>
        <v>526.08057861763371</v>
      </c>
      <c r="N44" s="46" t="e">
        <f>SUM(#REF!)</f>
        <v>#REF!</v>
      </c>
      <c r="O44" s="46" t="e">
        <f>Game_Plan[[#This Row],[Q1]]/1000</f>
        <v>#REF!</v>
      </c>
      <c r="P44" s="53" t="e">
        <f>SUM(#REF!)</f>
        <v>#REF!</v>
      </c>
      <c r="Q44" s="53" t="e">
        <f>Game_Plan[[#This Row],[Q2]]/1000</f>
        <v>#REF!</v>
      </c>
      <c r="R44" s="53" t="e">
        <f>SUM(#REF!)</f>
        <v>#REF!</v>
      </c>
      <c r="S44" s="53" t="e">
        <f>Game_Plan[[#This Row],[Q3]]/1000</f>
        <v>#REF!</v>
      </c>
      <c r="T44" s="53" t="e">
        <f>SUM(#REF!)</f>
        <v>#REF!</v>
      </c>
      <c r="U44" s="53" t="e">
        <f>Game_Plan[[#This Row],[Q4]]/1000</f>
        <v>#REF!</v>
      </c>
      <c r="V44" s="54" t="e">
        <f>SUM(Game_Plan[[#This Row],[Q1]:[Q4]])=Game_Plan[[#This Row],[Total Budget]]</f>
        <v>#REF!</v>
      </c>
      <c r="W44" s="66">
        <v>12</v>
      </c>
      <c r="X44" s="53">
        <v>354</v>
      </c>
      <c r="Y44" s="55">
        <v>0.56999999999999995</v>
      </c>
      <c r="Z44" s="55">
        <v>0.53</v>
      </c>
      <c r="AA44" s="7"/>
    </row>
    <row r="45" spans="2:27" ht="21" customHeight="1">
      <c r="B45" s="73" t="s">
        <v>99</v>
      </c>
      <c r="C45" s="75" t="s">
        <v>124</v>
      </c>
      <c r="D45" s="77" t="s">
        <v>125</v>
      </c>
      <c r="E45" s="77">
        <v>84</v>
      </c>
      <c r="F45" s="50">
        <v>1</v>
      </c>
      <c r="G45" s="49" t="s">
        <v>106</v>
      </c>
      <c r="H45" s="49" t="s">
        <v>107</v>
      </c>
      <c r="I45" s="51" t="s">
        <v>108</v>
      </c>
      <c r="J45" s="52">
        <v>45673</v>
      </c>
      <c r="K45" s="52">
        <v>45746</v>
      </c>
      <c r="L45" s="46">
        <v>804423.2609951162</v>
      </c>
      <c r="M45" s="46">
        <f>Game_Plan[[#This Row],[Total Budget]]/1000</f>
        <v>804.42326099511615</v>
      </c>
      <c r="N45" s="46" t="e">
        <f>SUM(#REF!)</f>
        <v>#REF!</v>
      </c>
      <c r="O45" s="46" t="e">
        <f>Game_Plan[[#This Row],[Q1]]/1000</f>
        <v>#REF!</v>
      </c>
      <c r="P45" s="53" t="e">
        <f>SUM(#REF!)</f>
        <v>#REF!</v>
      </c>
      <c r="Q45" s="53" t="e">
        <f>Game_Plan[[#This Row],[Q2]]/1000</f>
        <v>#REF!</v>
      </c>
      <c r="R45" s="53" t="e">
        <f>SUM(#REF!)</f>
        <v>#REF!</v>
      </c>
      <c r="S45" s="53" t="e">
        <f>Game_Plan[[#This Row],[Q3]]/1000</f>
        <v>#REF!</v>
      </c>
      <c r="T45" s="53" t="e">
        <f>SUM(#REF!)</f>
        <v>#REF!</v>
      </c>
      <c r="U45" s="53" t="e">
        <f>Game_Plan[[#This Row],[Q4]]/1000</f>
        <v>#REF!</v>
      </c>
      <c r="V45" s="54" t="e">
        <f>SUM(Game_Plan[[#This Row],[Q1]:[Q4]])=Game_Plan[[#This Row],[Total Budget]]</f>
        <v>#REF!</v>
      </c>
      <c r="W45" s="66">
        <v>12</v>
      </c>
      <c r="X45" s="53"/>
      <c r="Y45" s="55">
        <v>0.56000000000000005</v>
      </c>
      <c r="Z45" s="55"/>
      <c r="AA45" s="7"/>
    </row>
    <row r="46" spans="2:27" ht="21" customHeight="1">
      <c r="B46" s="74" t="s">
        <v>99</v>
      </c>
      <c r="C46" s="76" t="s">
        <v>124</v>
      </c>
      <c r="D46" s="78" t="s">
        <v>125</v>
      </c>
      <c r="E46" s="78">
        <v>84</v>
      </c>
      <c r="F46" s="50">
        <v>1</v>
      </c>
      <c r="G46" s="49" t="s">
        <v>106</v>
      </c>
      <c r="H46" s="49" t="s">
        <v>109</v>
      </c>
      <c r="I46" s="51" t="s">
        <v>104</v>
      </c>
      <c r="J46" s="52">
        <v>45673</v>
      </c>
      <c r="K46" s="52">
        <v>45746</v>
      </c>
      <c r="L46" s="46">
        <v>93380.193212108803</v>
      </c>
      <c r="M46" s="46">
        <f>Game_Plan[[#This Row],[Total Budget]]/1000</f>
        <v>93.380193212108807</v>
      </c>
      <c r="N46" s="46" t="e">
        <f>SUM(#REF!)</f>
        <v>#REF!</v>
      </c>
      <c r="O46" s="46" t="e">
        <f>Game_Plan[[#This Row],[Q1]]/1000</f>
        <v>#REF!</v>
      </c>
      <c r="P46" s="53" t="e">
        <f>SUM(#REF!)</f>
        <v>#REF!</v>
      </c>
      <c r="Q46" s="53" t="e">
        <f>Game_Plan[[#This Row],[Q2]]/1000</f>
        <v>#REF!</v>
      </c>
      <c r="R46" s="53" t="e">
        <f>SUM(#REF!)</f>
        <v>#REF!</v>
      </c>
      <c r="S46" s="53" t="e">
        <f>Game_Plan[[#This Row],[Q3]]/1000</f>
        <v>#REF!</v>
      </c>
      <c r="T46" s="53" t="e">
        <f>SUM(#REF!)</f>
        <v>#REF!</v>
      </c>
      <c r="U46" s="53" t="e">
        <f>Game_Plan[[#This Row],[Q4]]/1000</f>
        <v>#REF!</v>
      </c>
      <c r="V46" s="54" t="e">
        <f>SUM(Game_Plan[[#This Row],[Q1]:[Q4]])=Game_Plan[[#This Row],[Total Budget]]</f>
        <v>#REF!</v>
      </c>
      <c r="W46" s="66">
        <v>12</v>
      </c>
      <c r="X46" s="53"/>
      <c r="Y46" s="55"/>
      <c r="Z46" s="55"/>
      <c r="AA46" s="7"/>
    </row>
    <row r="47" spans="2:27" ht="21" customHeight="1">
      <c r="B47" s="73" t="s">
        <v>99</v>
      </c>
      <c r="C47" s="75" t="s">
        <v>124</v>
      </c>
      <c r="D47" s="77" t="s">
        <v>125</v>
      </c>
      <c r="E47" s="77">
        <v>84</v>
      </c>
      <c r="F47" s="50">
        <v>1</v>
      </c>
      <c r="G47" s="49" t="s">
        <v>106</v>
      </c>
      <c r="H47" s="49" t="s">
        <v>110</v>
      </c>
      <c r="I47" s="51" t="s">
        <v>111</v>
      </c>
      <c r="J47" s="52">
        <v>45673</v>
      </c>
      <c r="K47" s="52">
        <v>45746</v>
      </c>
      <c r="L47" s="46">
        <v>35998.477913863688</v>
      </c>
      <c r="M47" s="46">
        <f>Game_Plan[[#This Row],[Total Budget]]/1000</f>
        <v>35.998477913863688</v>
      </c>
      <c r="N47" s="46" t="e">
        <f>SUM(#REF!)</f>
        <v>#REF!</v>
      </c>
      <c r="O47" s="46" t="e">
        <f>Game_Plan[[#This Row],[Q1]]/1000</f>
        <v>#REF!</v>
      </c>
      <c r="P47" s="53" t="e">
        <f>SUM(#REF!)</f>
        <v>#REF!</v>
      </c>
      <c r="Q47" s="53" t="e">
        <f>Game_Plan[[#This Row],[Q2]]/1000</f>
        <v>#REF!</v>
      </c>
      <c r="R47" s="53" t="e">
        <f>SUM(#REF!)</f>
        <v>#REF!</v>
      </c>
      <c r="S47" s="53" t="e">
        <f>Game_Plan[[#This Row],[Q3]]/1000</f>
        <v>#REF!</v>
      </c>
      <c r="T47" s="53" t="e">
        <f>SUM(#REF!)</f>
        <v>#REF!</v>
      </c>
      <c r="U47" s="53" t="e">
        <f>Game_Plan[[#This Row],[Q4]]/1000</f>
        <v>#REF!</v>
      </c>
      <c r="V47" s="54" t="e">
        <f>SUM(Game_Plan[[#This Row],[Q1]:[Q4]])=Game_Plan[[#This Row],[Total Budget]]</f>
        <v>#REF!</v>
      </c>
      <c r="W47" s="66">
        <v>12</v>
      </c>
      <c r="X47" s="53"/>
      <c r="Y47" s="55"/>
      <c r="Z47" s="55"/>
      <c r="AA47" s="7"/>
    </row>
    <row r="48" spans="2:27" ht="21" customHeight="1">
      <c r="B48" s="74" t="s">
        <v>99</v>
      </c>
      <c r="C48" s="76" t="s">
        <v>124</v>
      </c>
      <c r="D48" s="78" t="s">
        <v>125</v>
      </c>
      <c r="E48" s="78">
        <v>84</v>
      </c>
      <c r="F48" s="50">
        <v>1</v>
      </c>
      <c r="G48" s="49" t="s">
        <v>106</v>
      </c>
      <c r="H48" s="49" t="s">
        <v>112</v>
      </c>
      <c r="I48" s="51" t="s">
        <v>104</v>
      </c>
      <c r="J48" s="52">
        <v>45673</v>
      </c>
      <c r="K48" s="52">
        <v>45746</v>
      </c>
      <c r="L48" s="46">
        <v>55672.702238577724</v>
      </c>
      <c r="M48" s="46">
        <f>Game_Plan[[#This Row],[Total Budget]]/1000</f>
        <v>55.67270223857772</v>
      </c>
      <c r="N48" s="46" t="e">
        <f>SUM(#REF!)</f>
        <v>#REF!</v>
      </c>
      <c r="O48" s="46" t="e">
        <f>Game_Plan[[#This Row],[Q1]]/1000</f>
        <v>#REF!</v>
      </c>
      <c r="P48" s="53" t="e">
        <f>SUM(#REF!)</f>
        <v>#REF!</v>
      </c>
      <c r="Q48" s="53" t="e">
        <f>Game_Plan[[#This Row],[Q2]]/1000</f>
        <v>#REF!</v>
      </c>
      <c r="R48" s="53" t="e">
        <f>SUM(#REF!)</f>
        <v>#REF!</v>
      </c>
      <c r="S48" s="53" t="e">
        <f>Game_Plan[[#This Row],[Q3]]/1000</f>
        <v>#REF!</v>
      </c>
      <c r="T48" s="53" t="e">
        <f>SUM(#REF!)</f>
        <v>#REF!</v>
      </c>
      <c r="U48" s="53" t="e">
        <f>Game_Plan[[#This Row],[Q4]]/1000</f>
        <v>#REF!</v>
      </c>
      <c r="V48" s="54" t="e">
        <f>SUM(Game_Plan[[#This Row],[Q1]:[Q4]])=Game_Plan[[#This Row],[Total Budget]]</f>
        <v>#REF!</v>
      </c>
      <c r="W48" s="66">
        <v>12</v>
      </c>
      <c r="X48" s="53"/>
      <c r="Y48" s="55"/>
      <c r="Z48" s="55"/>
      <c r="AA48" s="7"/>
    </row>
    <row r="49" spans="2:27" ht="21" customHeight="1">
      <c r="B49" s="73" t="s">
        <v>99</v>
      </c>
      <c r="C49" s="75" t="s">
        <v>124</v>
      </c>
      <c r="D49" s="77" t="s">
        <v>125</v>
      </c>
      <c r="E49" s="77">
        <v>84</v>
      </c>
      <c r="F49" s="50">
        <v>1</v>
      </c>
      <c r="G49" s="49" t="s">
        <v>106</v>
      </c>
      <c r="H49" s="49" t="s">
        <v>113</v>
      </c>
      <c r="I49" s="51" t="s">
        <v>104</v>
      </c>
      <c r="J49" s="52">
        <v>45673</v>
      </c>
      <c r="K49" s="52">
        <v>45746</v>
      </c>
      <c r="L49" s="46">
        <v>129902.97189001468</v>
      </c>
      <c r="M49" s="46">
        <f>Game_Plan[[#This Row],[Total Budget]]/1000</f>
        <v>129.9029718900147</v>
      </c>
      <c r="N49" s="46" t="e">
        <f>SUM(#REF!)</f>
        <v>#REF!</v>
      </c>
      <c r="O49" s="46" t="e">
        <f>Game_Plan[[#This Row],[Q1]]/1000</f>
        <v>#REF!</v>
      </c>
      <c r="P49" s="53" t="e">
        <f>SUM(#REF!)</f>
        <v>#REF!</v>
      </c>
      <c r="Q49" s="53" t="e">
        <f>Game_Plan[[#This Row],[Q2]]/1000</f>
        <v>#REF!</v>
      </c>
      <c r="R49" s="53" t="e">
        <f>SUM(#REF!)</f>
        <v>#REF!</v>
      </c>
      <c r="S49" s="53" t="e">
        <f>Game_Plan[[#This Row],[Q3]]/1000</f>
        <v>#REF!</v>
      </c>
      <c r="T49" s="53" t="e">
        <f>SUM(#REF!)</f>
        <v>#REF!</v>
      </c>
      <c r="U49" s="53" t="e">
        <f>Game_Plan[[#This Row],[Q4]]/1000</f>
        <v>#REF!</v>
      </c>
      <c r="V49" s="54" t="e">
        <f>SUM(Game_Plan[[#This Row],[Q1]:[Q4]])=Game_Plan[[#This Row],[Total Budget]]</f>
        <v>#REF!</v>
      </c>
      <c r="W49" s="66">
        <v>12</v>
      </c>
      <c r="X49" s="53"/>
      <c r="Y49" s="55"/>
      <c r="Z49" s="55"/>
      <c r="AA49" s="7"/>
    </row>
    <row r="50" spans="2:27" ht="21" customHeight="1">
      <c r="B50" s="74" t="s">
        <v>99</v>
      </c>
      <c r="C50" s="76" t="s">
        <v>124</v>
      </c>
      <c r="D50" s="78" t="s">
        <v>126</v>
      </c>
      <c r="E50" s="78">
        <v>84</v>
      </c>
      <c r="F50" s="50">
        <v>1</v>
      </c>
      <c r="G50" s="49" t="s">
        <v>102</v>
      </c>
      <c r="H50" s="49" t="s">
        <v>103</v>
      </c>
      <c r="I50" s="51" t="s">
        <v>104</v>
      </c>
      <c r="J50" s="52">
        <v>45870</v>
      </c>
      <c r="K50" s="52">
        <v>45961</v>
      </c>
      <c r="L50" s="46">
        <v>526080.57861763355</v>
      </c>
      <c r="M50" s="46">
        <f>Game_Plan[[#This Row],[Total Budget]]/1000</f>
        <v>526.08057861763359</v>
      </c>
      <c r="N50" s="46" t="e">
        <f>SUM(#REF!)</f>
        <v>#REF!</v>
      </c>
      <c r="O50" s="46" t="e">
        <f>Game_Plan[[#This Row],[Q1]]/1000</f>
        <v>#REF!</v>
      </c>
      <c r="P50" s="53" t="e">
        <f>SUM(#REF!)</f>
        <v>#REF!</v>
      </c>
      <c r="Q50" s="53" t="e">
        <f>Game_Plan[[#This Row],[Q2]]/1000</f>
        <v>#REF!</v>
      </c>
      <c r="R50" s="53" t="e">
        <f>SUM(#REF!)</f>
        <v>#REF!</v>
      </c>
      <c r="S50" s="53" t="e">
        <f>Game_Plan[[#This Row],[Q3]]/1000</f>
        <v>#REF!</v>
      </c>
      <c r="T50" s="53" t="e">
        <f>SUM(#REF!)</f>
        <v>#REF!</v>
      </c>
      <c r="U50" s="53" t="e">
        <f>Game_Plan[[#This Row],[Q4]]/1000</f>
        <v>#REF!</v>
      </c>
      <c r="V50" s="54" t="e">
        <f>SUM(Game_Plan[[#This Row],[Q1]:[Q4]])=Game_Plan[[#This Row],[Total Budget]]</f>
        <v>#REF!</v>
      </c>
      <c r="W50" s="66">
        <v>12</v>
      </c>
      <c r="X50" s="53">
        <v>354</v>
      </c>
      <c r="Y50" s="55">
        <v>0.56999999999999995</v>
      </c>
      <c r="Z50" s="55">
        <v>0.53</v>
      </c>
      <c r="AA50" s="7"/>
    </row>
    <row r="51" spans="2:27" ht="21" customHeight="1">
      <c r="B51" s="73" t="s">
        <v>99</v>
      </c>
      <c r="C51" s="75" t="s">
        <v>124</v>
      </c>
      <c r="D51" s="77" t="s">
        <v>126</v>
      </c>
      <c r="E51" s="77">
        <v>84</v>
      </c>
      <c r="F51" s="50">
        <v>1</v>
      </c>
      <c r="G51" s="49" t="s">
        <v>106</v>
      </c>
      <c r="H51" s="49" t="s">
        <v>107</v>
      </c>
      <c r="I51" s="51" t="s">
        <v>108</v>
      </c>
      <c r="J51" s="52">
        <v>45870</v>
      </c>
      <c r="K51" s="52">
        <v>45961</v>
      </c>
      <c r="L51" s="46">
        <v>804423.2609951162</v>
      </c>
      <c r="M51" s="46">
        <f>Game_Plan[[#This Row],[Total Budget]]/1000</f>
        <v>804.42326099511615</v>
      </c>
      <c r="N51" s="46" t="e">
        <f>SUM(#REF!)</f>
        <v>#REF!</v>
      </c>
      <c r="O51" s="46" t="e">
        <f>Game_Plan[[#This Row],[Q1]]/1000</f>
        <v>#REF!</v>
      </c>
      <c r="P51" s="53" t="e">
        <f>SUM(#REF!)</f>
        <v>#REF!</v>
      </c>
      <c r="Q51" s="53" t="e">
        <f>Game_Plan[[#This Row],[Q2]]/1000</f>
        <v>#REF!</v>
      </c>
      <c r="R51" s="53" t="e">
        <f>SUM(#REF!)</f>
        <v>#REF!</v>
      </c>
      <c r="S51" s="53" t="e">
        <f>Game_Plan[[#This Row],[Q3]]/1000</f>
        <v>#REF!</v>
      </c>
      <c r="T51" s="53" t="e">
        <f>SUM(#REF!)</f>
        <v>#REF!</v>
      </c>
      <c r="U51" s="53" t="e">
        <f>Game_Plan[[#This Row],[Q4]]/1000</f>
        <v>#REF!</v>
      </c>
      <c r="V51" s="54" t="e">
        <f>SUM(Game_Plan[[#This Row],[Q1]:[Q4]])=Game_Plan[[#This Row],[Total Budget]]</f>
        <v>#REF!</v>
      </c>
      <c r="W51" s="66">
        <v>12</v>
      </c>
      <c r="X51" s="53"/>
      <c r="Y51" s="55">
        <v>0.56000000000000005</v>
      </c>
      <c r="Z51" s="55"/>
      <c r="AA51" s="7"/>
    </row>
    <row r="52" spans="2:27" ht="21" customHeight="1">
      <c r="B52" s="74" t="s">
        <v>99</v>
      </c>
      <c r="C52" s="76" t="s">
        <v>124</v>
      </c>
      <c r="D52" s="78" t="s">
        <v>126</v>
      </c>
      <c r="E52" s="78">
        <v>84</v>
      </c>
      <c r="F52" s="50">
        <v>1</v>
      </c>
      <c r="G52" s="49" t="s">
        <v>106</v>
      </c>
      <c r="H52" s="49" t="s">
        <v>109</v>
      </c>
      <c r="I52" s="51" t="s">
        <v>104</v>
      </c>
      <c r="J52" s="52">
        <v>45870</v>
      </c>
      <c r="K52" s="52">
        <v>45961</v>
      </c>
      <c r="L52" s="46">
        <v>93380.193212108861</v>
      </c>
      <c r="M52" s="46">
        <f>Game_Plan[[#This Row],[Total Budget]]/1000</f>
        <v>93.380193212108864</v>
      </c>
      <c r="N52" s="46" t="e">
        <f>SUM(#REF!)</f>
        <v>#REF!</v>
      </c>
      <c r="O52" s="46" t="e">
        <f>Game_Plan[[#This Row],[Q1]]/1000</f>
        <v>#REF!</v>
      </c>
      <c r="P52" s="53" t="e">
        <f>SUM(#REF!)</f>
        <v>#REF!</v>
      </c>
      <c r="Q52" s="53" t="e">
        <f>Game_Plan[[#This Row],[Q2]]/1000</f>
        <v>#REF!</v>
      </c>
      <c r="R52" s="53" t="e">
        <f>SUM(#REF!)</f>
        <v>#REF!</v>
      </c>
      <c r="S52" s="53" t="e">
        <f>Game_Plan[[#This Row],[Q3]]/1000</f>
        <v>#REF!</v>
      </c>
      <c r="T52" s="53" t="e">
        <f>SUM(#REF!)</f>
        <v>#REF!</v>
      </c>
      <c r="U52" s="53" t="e">
        <f>Game_Plan[[#This Row],[Q4]]/1000</f>
        <v>#REF!</v>
      </c>
      <c r="V52" s="54" t="e">
        <f>SUM(Game_Plan[[#This Row],[Q1]:[Q4]])=Game_Plan[[#This Row],[Total Budget]]</f>
        <v>#REF!</v>
      </c>
      <c r="W52" s="66">
        <v>12</v>
      </c>
      <c r="X52" s="53"/>
      <c r="Y52" s="55"/>
      <c r="Z52" s="55"/>
      <c r="AA52" s="7"/>
    </row>
    <row r="53" spans="2:27" ht="21" customHeight="1">
      <c r="B53" s="73" t="s">
        <v>99</v>
      </c>
      <c r="C53" s="75" t="s">
        <v>124</v>
      </c>
      <c r="D53" s="77" t="s">
        <v>126</v>
      </c>
      <c r="E53" s="77">
        <v>84</v>
      </c>
      <c r="F53" s="50">
        <v>1</v>
      </c>
      <c r="G53" s="49" t="s">
        <v>106</v>
      </c>
      <c r="H53" s="49" t="s">
        <v>110</v>
      </c>
      <c r="I53" s="51" t="s">
        <v>111</v>
      </c>
      <c r="J53" s="52">
        <v>45870</v>
      </c>
      <c r="K53" s="52">
        <v>45961</v>
      </c>
      <c r="L53" s="46">
        <v>35998.477913863688</v>
      </c>
      <c r="M53" s="46">
        <f>Game_Plan[[#This Row],[Total Budget]]/1000</f>
        <v>35.998477913863688</v>
      </c>
      <c r="N53" s="46" t="e">
        <f>SUM(#REF!)</f>
        <v>#REF!</v>
      </c>
      <c r="O53" s="46" t="e">
        <f>Game_Plan[[#This Row],[Q1]]/1000</f>
        <v>#REF!</v>
      </c>
      <c r="P53" s="53" t="e">
        <f>SUM(#REF!)</f>
        <v>#REF!</v>
      </c>
      <c r="Q53" s="53" t="e">
        <f>Game_Plan[[#This Row],[Q2]]/1000</f>
        <v>#REF!</v>
      </c>
      <c r="R53" s="53" t="e">
        <f>SUM(#REF!)</f>
        <v>#REF!</v>
      </c>
      <c r="S53" s="53" t="e">
        <f>Game_Plan[[#This Row],[Q3]]/1000</f>
        <v>#REF!</v>
      </c>
      <c r="T53" s="53" t="e">
        <f>SUM(#REF!)</f>
        <v>#REF!</v>
      </c>
      <c r="U53" s="53" t="e">
        <f>Game_Plan[[#This Row],[Q4]]/1000</f>
        <v>#REF!</v>
      </c>
      <c r="V53" s="54" t="e">
        <f>SUM(Game_Plan[[#This Row],[Q1]:[Q4]])=Game_Plan[[#This Row],[Total Budget]]</f>
        <v>#REF!</v>
      </c>
      <c r="W53" s="66">
        <v>12</v>
      </c>
      <c r="X53" s="53"/>
      <c r="Y53" s="55"/>
      <c r="Z53" s="55"/>
      <c r="AA53" s="7"/>
    </row>
    <row r="54" spans="2:27" ht="21" customHeight="1">
      <c r="B54" s="74" t="s">
        <v>99</v>
      </c>
      <c r="C54" s="76" t="s">
        <v>124</v>
      </c>
      <c r="D54" s="78" t="s">
        <v>126</v>
      </c>
      <c r="E54" s="78">
        <v>84</v>
      </c>
      <c r="F54" s="50">
        <v>1</v>
      </c>
      <c r="G54" s="49" t="s">
        <v>106</v>
      </c>
      <c r="H54" s="49" t="s">
        <v>112</v>
      </c>
      <c r="I54" s="51" t="s">
        <v>104</v>
      </c>
      <c r="J54" s="52">
        <v>45870</v>
      </c>
      <c r="K54" s="52">
        <v>45961</v>
      </c>
      <c r="L54" s="46">
        <v>55672.702238577731</v>
      </c>
      <c r="M54" s="46">
        <f>Game_Plan[[#This Row],[Total Budget]]/1000</f>
        <v>55.672702238577727</v>
      </c>
      <c r="N54" s="46" t="e">
        <f>SUM(#REF!)</f>
        <v>#REF!</v>
      </c>
      <c r="O54" s="46" t="e">
        <f>Game_Plan[[#This Row],[Q1]]/1000</f>
        <v>#REF!</v>
      </c>
      <c r="P54" s="53" t="e">
        <f>SUM(#REF!)</f>
        <v>#REF!</v>
      </c>
      <c r="Q54" s="53" t="e">
        <f>Game_Plan[[#This Row],[Q2]]/1000</f>
        <v>#REF!</v>
      </c>
      <c r="R54" s="53" t="e">
        <f>SUM(#REF!)</f>
        <v>#REF!</v>
      </c>
      <c r="S54" s="53" t="e">
        <f>Game_Plan[[#This Row],[Q3]]/1000</f>
        <v>#REF!</v>
      </c>
      <c r="T54" s="53" t="e">
        <f>SUM(#REF!)</f>
        <v>#REF!</v>
      </c>
      <c r="U54" s="53" t="e">
        <f>Game_Plan[[#This Row],[Q4]]/1000</f>
        <v>#REF!</v>
      </c>
      <c r="V54" s="54" t="e">
        <f>SUM(Game_Plan[[#This Row],[Q1]:[Q4]])=Game_Plan[[#This Row],[Total Budget]]</f>
        <v>#REF!</v>
      </c>
      <c r="W54" s="66">
        <v>12</v>
      </c>
      <c r="X54" s="53"/>
      <c r="Y54" s="55"/>
      <c r="Z54" s="55"/>
      <c r="AA54" s="7"/>
    </row>
    <row r="55" spans="2:27" ht="21" customHeight="1">
      <c r="B55" s="73" t="s">
        <v>99</v>
      </c>
      <c r="C55" s="75" t="s">
        <v>124</v>
      </c>
      <c r="D55" s="77" t="s">
        <v>126</v>
      </c>
      <c r="E55" s="77">
        <v>84</v>
      </c>
      <c r="F55" s="50">
        <v>1</v>
      </c>
      <c r="G55" s="49" t="s">
        <v>106</v>
      </c>
      <c r="H55" s="49" t="s">
        <v>113</v>
      </c>
      <c r="I55" s="51" t="s">
        <v>104</v>
      </c>
      <c r="J55" s="52">
        <v>45870</v>
      </c>
      <c r="K55" s="52">
        <v>45961</v>
      </c>
      <c r="L55" s="46">
        <v>129902.97189001473</v>
      </c>
      <c r="M55" s="46">
        <f>Game_Plan[[#This Row],[Total Budget]]/1000</f>
        <v>129.90297189001473</v>
      </c>
      <c r="N55" s="46" t="e">
        <f>SUM(#REF!)</f>
        <v>#REF!</v>
      </c>
      <c r="O55" s="46" t="e">
        <f>Game_Plan[[#This Row],[Q1]]/1000</f>
        <v>#REF!</v>
      </c>
      <c r="P55" s="53" t="e">
        <f>SUM(#REF!)</f>
        <v>#REF!</v>
      </c>
      <c r="Q55" s="53" t="e">
        <f>Game_Plan[[#This Row],[Q2]]/1000</f>
        <v>#REF!</v>
      </c>
      <c r="R55" s="53" t="e">
        <f>SUM(#REF!)</f>
        <v>#REF!</v>
      </c>
      <c r="S55" s="53" t="e">
        <f>Game_Plan[[#This Row],[Q3]]/1000</f>
        <v>#REF!</v>
      </c>
      <c r="T55" s="53" t="e">
        <f>SUM(#REF!)</f>
        <v>#REF!</v>
      </c>
      <c r="U55" s="53" t="e">
        <f>Game_Plan[[#This Row],[Q4]]/1000</f>
        <v>#REF!</v>
      </c>
      <c r="V55" s="54" t="e">
        <f>SUM(Game_Plan[[#This Row],[Q1]:[Q4]])=Game_Plan[[#This Row],[Total Budget]]</f>
        <v>#REF!</v>
      </c>
      <c r="W55" s="66">
        <v>12</v>
      </c>
      <c r="X55" s="53"/>
      <c r="Y55" s="55"/>
      <c r="Z55" s="55"/>
      <c r="AA55" s="7"/>
    </row>
    <row r="56" spans="2:27" ht="21" customHeight="1">
      <c r="B56" s="74" t="s">
        <v>99</v>
      </c>
      <c r="C56" s="76" t="s">
        <v>124</v>
      </c>
      <c r="D56" s="78" t="s">
        <v>125</v>
      </c>
      <c r="E56" s="78">
        <v>84</v>
      </c>
      <c r="F56" s="50">
        <v>2</v>
      </c>
      <c r="G56" s="49" t="s">
        <v>102</v>
      </c>
      <c r="H56" s="49" t="s">
        <v>103</v>
      </c>
      <c r="I56" s="51" t="s">
        <v>104</v>
      </c>
      <c r="J56" s="52">
        <v>45748</v>
      </c>
      <c r="K56" s="52">
        <v>45838</v>
      </c>
      <c r="L56" s="46">
        <v>526080.57861763355</v>
      </c>
      <c r="M56" s="46">
        <f>Game_Plan[[#This Row],[Total Budget]]/1000</f>
        <v>526.08057861763359</v>
      </c>
      <c r="N56" s="46" t="e">
        <f>SUM(#REF!)</f>
        <v>#REF!</v>
      </c>
      <c r="O56" s="46" t="e">
        <f>Game_Plan[[#This Row],[Q1]]/1000</f>
        <v>#REF!</v>
      </c>
      <c r="P56" s="53" t="e">
        <f>SUM(#REF!)</f>
        <v>#REF!</v>
      </c>
      <c r="Q56" s="53" t="e">
        <f>Game_Plan[[#This Row],[Q2]]/1000</f>
        <v>#REF!</v>
      </c>
      <c r="R56" s="53" t="e">
        <f>SUM(#REF!)</f>
        <v>#REF!</v>
      </c>
      <c r="S56" s="53" t="e">
        <f>Game_Plan[[#This Row],[Q3]]/1000</f>
        <v>#REF!</v>
      </c>
      <c r="T56" s="53" t="e">
        <f>SUM(#REF!)</f>
        <v>#REF!</v>
      </c>
      <c r="U56" s="53" t="e">
        <f>Game_Plan[[#This Row],[Q4]]/1000</f>
        <v>#REF!</v>
      </c>
      <c r="V56" s="54" t="e">
        <f>SUM(Game_Plan[[#This Row],[Q1]:[Q4]])=Game_Plan[[#This Row],[Total Budget]]</f>
        <v>#REF!</v>
      </c>
      <c r="W56" s="66">
        <v>12</v>
      </c>
      <c r="X56" s="53">
        <v>354</v>
      </c>
      <c r="Y56" s="55">
        <v>0.56999999999999995</v>
      </c>
      <c r="Z56" s="55">
        <v>0.53</v>
      </c>
      <c r="AA56" s="7"/>
    </row>
    <row r="57" spans="2:27" ht="21" customHeight="1">
      <c r="B57" s="73" t="s">
        <v>99</v>
      </c>
      <c r="C57" s="75" t="s">
        <v>124</v>
      </c>
      <c r="D57" s="77" t="s">
        <v>125</v>
      </c>
      <c r="E57" s="77">
        <v>84</v>
      </c>
      <c r="F57" s="50">
        <v>2</v>
      </c>
      <c r="G57" s="49" t="s">
        <v>106</v>
      </c>
      <c r="H57" s="49" t="s">
        <v>107</v>
      </c>
      <c r="I57" s="51" t="s">
        <v>108</v>
      </c>
      <c r="J57" s="52">
        <v>45748</v>
      </c>
      <c r="K57" s="52">
        <v>45838</v>
      </c>
      <c r="L57" s="46">
        <v>804423.2609951162</v>
      </c>
      <c r="M57" s="46">
        <f>Game_Plan[[#This Row],[Total Budget]]/1000</f>
        <v>804.42326099511615</v>
      </c>
      <c r="N57" s="46" t="e">
        <f>SUM(#REF!)</f>
        <v>#REF!</v>
      </c>
      <c r="O57" s="46" t="e">
        <f>Game_Plan[[#This Row],[Q1]]/1000</f>
        <v>#REF!</v>
      </c>
      <c r="P57" s="53" t="e">
        <f>SUM(#REF!)</f>
        <v>#REF!</v>
      </c>
      <c r="Q57" s="53" t="e">
        <f>Game_Plan[[#This Row],[Q2]]/1000</f>
        <v>#REF!</v>
      </c>
      <c r="R57" s="53" t="e">
        <f>SUM(#REF!)</f>
        <v>#REF!</v>
      </c>
      <c r="S57" s="53" t="e">
        <f>Game_Plan[[#This Row],[Q3]]/1000</f>
        <v>#REF!</v>
      </c>
      <c r="T57" s="53" t="e">
        <f>SUM(#REF!)</f>
        <v>#REF!</v>
      </c>
      <c r="U57" s="53" t="e">
        <f>Game_Plan[[#This Row],[Q4]]/1000</f>
        <v>#REF!</v>
      </c>
      <c r="V57" s="54" t="e">
        <f>SUM(Game_Plan[[#This Row],[Q1]:[Q4]])=Game_Plan[[#This Row],[Total Budget]]</f>
        <v>#REF!</v>
      </c>
      <c r="W57" s="66">
        <v>12</v>
      </c>
      <c r="X57" s="53"/>
      <c r="Y57" s="55">
        <v>0.56000000000000005</v>
      </c>
      <c r="Z57" s="55"/>
      <c r="AA57" s="7"/>
    </row>
    <row r="58" spans="2:27" ht="21" customHeight="1">
      <c r="B58" s="74" t="s">
        <v>99</v>
      </c>
      <c r="C58" s="76" t="s">
        <v>124</v>
      </c>
      <c r="D58" s="78" t="s">
        <v>125</v>
      </c>
      <c r="E58" s="78">
        <v>84</v>
      </c>
      <c r="F58" s="50">
        <v>2</v>
      </c>
      <c r="G58" s="49" t="s">
        <v>106</v>
      </c>
      <c r="H58" s="49" t="s">
        <v>109</v>
      </c>
      <c r="I58" s="51" t="s">
        <v>104</v>
      </c>
      <c r="J58" s="52">
        <v>45748</v>
      </c>
      <c r="K58" s="52">
        <v>45838</v>
      </c>
      <c r="L58" s="46">
        <v>93380.193212108803</v>
      </c>
      <c r="M58" s="46">
        <f>Game_Plan[[#This Row],[Total Budget]]/1000</f>
        <v>93.380193212108807</v>
      </c>
      <c r="N58" s="46" t="e">
        <f>SUM(#REF!)</f>
        <v>#REF!</v>
      </c>
      <c r="O58" s="46" t="e">
        <f>Game_Plan[[#This Row],[Q1]]/1000</f>
        <v>#REF!</v>
      </c>
      <c r="P58" s="53" t="e">
        <f>SUM(#REF!)</f>
        <v>#REF!</v>
      </c>
      <c r="Q58" s="53" t="e">
        <f>Game_Plan[[#This Row],[Q2]]/1000</f>
        <v>#REF!</v>
      </c>
      <c r="R58" s="53" t="e">
        <f>SUM(#REF!)</f>
        <v>#REF!</v>
      </c>
      <c r="S58" s="53" t="e">
        <f>Game_Plan[[#This Row],[Q3]]/1000</f>
        <v>#REF!</v>
      </c>
      <c r="T58" s="53" t="e">
        <f>SUM(#REF!)</f>
        <v>#REF!</v>
      </c>
      <c r="U58" s="53" t="e">
        <f>Game_Plan[[#This Row],[Q4]]/1000</f>
        <v>#REF!</v>
      </c>
      <c r="V58" s="54" t="e">
        <f>SUM(Game_Plan[[#This Row],[Q1]:[Q4]])=Game_Plan[[#This Row],[Total Budget]]</f>
        <v>#REF!</v>
      </c>
      <c r="W58" s="66">
        <v>12</v>
      </c>
      <c r="X58" s="53"/>
      <c r="Y58" s="55"/>
      <c r="Z58" s="55"/>
      <c r="AA58" s="7"/>
    </row>
    <row r="59" spans="2:27" ht="21" customHeight="1">
      <c r="B59" s="73" t="s">
        <v>99</v>
      </c>
      <c r="C59" s="75" t="s">
        <v>124</v>
      </c>
      <c r="D59" s="77" t="s">
        <v>125</v>
      </c>
      <c r="E59" s="77">
        <v>84</v>
      </c>
      <c r="F59" s="50">
        <v>2</v>
      </c>
      <c r="G59" s="49" t="s">
        <v>106</v>
      </c>
      <c r="H59" s="49" t="s">
        <v>110</v>
      </c>
      <c r="I59" s="51" t="s">
        <v>111</v>
      </c>
      <c r="J59" s="52">
        <v>45748</v>
      </c>
      <c r="K59" s="52">
        <v>45838</v>
      </c>
      <c r="L59" s="46">
        <v>35998.477913863688</v>
      </c>
      <c r="M59" s="46">
        <f>Game_Plan[[#This Row],[Total Budget]]/1000</f>
        <v>35.998477913863688</v>
      </c>
      <c r="N59" s="46" t="e">
        <f>SUM(#REF!)</f>
        <v>#REF!</v>
      </c>
      <c r="O59" s="46" t="e">
        <f>Game_Plan[[#This Row],[Q1]]/1000</f>
        <v>#REF!</v>
      </c>
      <c r="P59" s="53" t="e">
        <f>SUM(#REF!)</f>
        <v>#REF!</v>
      </c>
      <c r="Q59" s="53" t="e">
        <f>Game_Plan[[#This Row],[Q2]]/1000</f>
        <v>#REF!</v>
      </c>
      <c r="R59" s="53" t="e">
        <f>SUM(#REF!)</f>
        <v>#REF!</v>
      </c>
      <c r="S59" s="53" t="e">
        <f>Game_Plan[[#This Row],[Q3]]/1000</f>
        <v>#REF!</v>
      </c>
      <c r="T59" s="53" t="e">
        <f>SUM(#REF!)</f>
        <v>#REF!</v>
      </c>
      <c r="U59" s="53" t="e">
        <f>Game_Plan[[#This Row],[Q4]]/1000</f>
        <v>#REF!</v>
      </c>
      <c r="V59" s="54" t="e">
        <f>SUM(Game_Plan[[#This Row],[Q1]:[Q4]])=Game_Plan[[#This Row],[Total Budget]]</f>
        <v>#REF!</v>
      </c>
      <c r="W59" s="66">
        <v>12</v>
      </c>
      <c r="X59" s="53"/>
      <c r="Y59" s="55"/>
      <c r="Z59" s="55"/>
      <c r="AA59" s="7"/>
    </row>
    <row r="60" spans="2:27" ht="21" customHeight="1">
      <c r="B60" s="74" t="s">
        <v>99</v>
      </c>
      <c r="C60" s="76" t="s">
        <v>124</v>
      </c>
      <c r="D60" s="78" t="s">
        <v>125</v>
      </c>
      <c r="E60" s="78">
        <v>84</v>
      </c>
      <c r="F60" s="50">
        <v>2</v>
      </c>
      <c r="G60" s="49" t="s">
        <v>106</v>
      </c>
      <c r="H60" s="49" t="s">
        <v>112</v>
      </c>
      <c r="I60" s="51" t="s">
        <v>104</v>
      </c>
      <c r="J60" s="52">
        <v>45748</v>
      </c>
      <c r="K60" s="52">
        <v>45838</v>
      </c>
      <c r="L60" s="46">
        <v>53585.060866907719</v>
      </c>
      <c r="M60" s="46">
        <f>Game_Plan[[#This Row],[Total Budget]]/1000</f>
        <v>53.585060866907718</v>
      </c>
      <c r="N60" s="46" t="e">
        <f>SUM(#REF!)</f>
        <v>#REF!</v>
      </c>
      <c r="O60" s="46" t="e">
        <f>Game_Plan[[#This Row],[Q1]]/1000</f>
        <v>#REF!</v>
      </c>
      <c r="P60" s="53" t="e">
        <f>SUM(#REF!)</f>
        <v>#REF!</v>
      </c>
      <c r="Q60" s="53" t="e">
        <f>Game_Plan[[#This Row],[Q2]]/1000</f>
        <v>#REF!</v>
      </c>
      <c r="R60" s="53" t="e">
        <f>SUM(#REF!)</f>
        <v>#REF!</v>
      </c>
      <c r="S60" s="53" t="e">
        <f>Game_Plan[[#This Row],[Q3]]/1000</f>
        <v>#REF!</v>
      </c>
      <c r="T60" s="53" t="e">
        <f>SUM(#REF!)</f>
        <v>#REF!</v>
      </c>
      <c r="U60" s="53" t="e">
        <f>Game_Plan[[#This Row],[Q4]]/1000</f>
        <v>#REF!</v>
      </c>
      <c r="V60" s="54" t="e">
        <f>SUM(Game_Plan[[#This Row],[Q1]:[Q4]])=Game_Plan[[#This Row],[Total Budget]]</f>
        <v>#REF!</v>
      </c>
      <c r="W60" s="66">
        <v>12</v>
      </c>
      <c r="X60" s="53"/>
      <c r="Y60" s="55"/>
      <c r="Z60" s="55"/>
      <c r="AA60" s="7"/>
    </row>
    <row r="61" spans="2:27" ht="21" customHeight="1">
      <c r="B61" s="73" t="s">
        <v>99</v>
      </c>
      <c r="C61" s="75" t="s">
        <v>124</v>
      </c>
      <c r="D61" s="77" t="s">
        <v>125</v>
      </c>
      <c r="E61" s="77">
        <v>84</v>
      </c>
      <c r="F61" s="50">
        <v>2</v>
      </c>
      <c r="G61" s="49" t="s">
        <v>106</v>
      </c>
      <c r="H61" s="49" t="s">
        <v>113</v>
      </c>
      <c r="I61" s="51" t="s">
        <v>104</v>
      </c>
      <c r="J61" s="52">
        <v>45748</v>
      </c>
      <c r="K61" s="52">
        <v>45838</v>
      </c>
      <c r="L61" s="46">
        <v>125031.80868945135</v>
      </c>
      <c r="M61" s="46">
        <f>Game_Plan[[#This Row],[Total Budget]]/1000</f>
        <v>125.03180868945135</v>
      </c>
      <c r="N61" s="46" t="e">
        <f>SUM(#REF!)</f>
        <v>#REF!</v>
      </c>
      <c r="O61" s="46" t="e">
        <f>Game_Plan[[#This Row],[Q1]]/1000</f>
        <v>#REF!</v>
      </c>
      <c r="P61" s="53" t="e">
        <f>SUM(#REF!)</f>
        <v>#REF!</v>
      </c>
      <c r="Q61" s="53" t="e">
        <f>Game_Plan[[#This Row],[Q2]]/1000</f>
        <v>#REF!</v>
      </c>
      <c r="R61" s="53" t="e">
        <f>SUM(#REF!)</f>
        <v>#REF!</v>
      </c>
      <c r="S61" s="53" t="e">
        <f>Game_Plan[[#This Row],[Q3]]/1000</f>
        <v>#REF!</v>
      </c>
      <c r="T61" s="53" t="e">
        <f>SUM(#REF!)</f>
        <v>#REF!</v>
      </c>
      <c r="U61" s="53" t="e">
        <f>Game_Plan[[#This Row],[Q4]]/1000</f>
        <v>#REF!</v>
      </c>
      <c r="V61" s="54" t="e">
        <f>SUM(Game_Plan[[#This Row],[Q1]:[Q4]])=Game_Plan[[#This Row],[Total Budget]]</f>
        <v>#REF!</v>
      </c>
      <c r="W61" s="66">
        <v>12</v>
      </c>
      <c r="X61" s="53"/>
      <c r="Y61" s="55"/>
      <c r="Z61" s="55"/>
      <c r="AA61" s="7"/>
    </row>
    <row r="62" spans="2:27" ht="21" customHeight="1">
      <c r="B62" s="74" t="s">
        <v>117</v>
      </c>
      <c r="C62" s="76" t="s">
        <v>127</v>
      </c>
      <c r="D62" s="78" t="s">
        <v>127</v>
      </c>
      <c r="E62" s="78">
        <v>454</v>
      </c>
      <c r="F62" s="50">
        <v>1</v>
      </c>
      <c r="G62" s="49" t="s">
        <v>106</v>
      </c>
      <c r="H62" s="49" t="s">
        <v>107</v>
      </c>
      <c r="I62" s="51" t="s">
        <v>111</v>
      </c>
      <c r="J62" s="52">
        <v>45839</v>
      </c>
      <c r="K62" s="52">
        <v>45930</v>
      </c>
      <c r="L62" s="46">
        <v>542553.83577572799</v>
      </c>
      <c r="M62" s="46">
        <f>Game_Plan[[#This Row],[Total Budget]]/1000</f>
        <v>542.55383577572798</v>
      </c>
      <c r="N62" s="46" t="e">
        <f>SUM(#REF!)</f>
        <v>#REF!</v>
      </c>
      <c r="O62" s="46" t="e">
        <f>Game_Plan[[#This Row],[Q1]]/1000</f>
        <v>#REF!</v>
      </c>
      <c r="P62" s="53" t="e">
        <f>SUM(#REF!)</f>
        <v>#REF!</v>
      </c>
      <c r="Q62" s="53" t="e">
        <f>Game_Plan[[#This Row],[Q2]]/1000</f>
        <v>#REF!</v>
      </c>
      <c r="R62" s="53" t="e">
        <f>SUM(#REF!)</f>
        <v>#REF!</v>
      </c>
      <c r="S62" s="53" t="e">
        <f>Game_Plan[[#This Row],[Q3]]/1000</f>
        <v>#REF!</v>
      </c>
      <c r="T62" s="53" t="e">
        <f>SUM(#REF!)</f>
        <v>#REF!</v>
      </c>
      <c r="U62" s="53" t="e">
        <f>Game_Plan[[#This Row],[Q4]]/1000</f>
        <v>#REF!</v>
      </c>
      <c r="V62" s="54" t="e">
        <f>SUM(Game_Plan[[#This Row],[Q1]:[Q4]])=Game_Plan[[#This Row],[Total Budget]]</f>
        <v>#REF!</v>
      </c>
      <c r="W62" s="66">
        <v>12</v>
      </c>
      <c r="X62" s="53"/>
      <c r="Y62" s="55">
        <v>0.49</v>
      </c>
      <c r="Z62" s="55"/>
      <c r="AA62" s="7"/>
    </row>
    <row r="63" spans="2:27" ht="21" customHeight="1">
      <c r="B63" s="73" t="s">
        <v>117</v>
      </c>
      <c r="C63" s="75" t="s">
        <v>127</v>
      </c>
      <c r="D63" s="77" t="s">
        <v>127</v>
      </c>
      <c r="E63" s="77">
        <v>454</v>
      </c>
      <c r="F63" s="50">
        <v>1</v>
      </c>
      <c r="G63" s="49" t="s">
        <v>106</v>
      </c>
      <c r="H63" s="49" t="s">
        <v>109</v>
      </c>
      <c r="I63" s="51" t="s">
        <v>104</v>
      </c>
      <c r="J63" s="52">
        <v>45839</v>
      </c>
      <c r="K63" s="52">
        <v>45930</v>
      </c>
      <c r="L63" s="46">
        <v>67057.215657674271</v>
      </c>
      <c r="M63" s="46">
        <f>Game_Plan[[#This Row],[Total Budget]]/1000</f>
        <v>67.057215657674277</v>
      </c>
      <c r="N63" s="46" t="e">
        <f>SUM(#REF!)</f>
        <v>#REF!</v>
      </c>
      <c r="O63" s="46" t="e">
        <f>Game_Plan[[#This Row],[Q1]]/1000</f>
        <v>#REF!</v>
      </c>
      <c r="P63" s="53" t="e">
        <f>SUM(#REF!)</f>
        <v>#REF!</v>
      </c>
      <c r="Q63" s="53" t="e">
        <f>Game_Plan[[#This Row],[Q2]]/1000</f>
        <v>#REF!</v>
      </c>
      <c r="R63" s="53" t="e">
        <f>SUM(#REF!)</f>
        <v>#REF!</v>
      </c>
      <c r="S63" s="53" t="e">
        <f>Game_Plan[[#This Row],[Q3]]/1000</f>
        <v>#REF!</v>
      </c>
      <c r="T63" s="53" t="e">
        <f>SUM(#REF!)</f>
        <v>#REF!</v>
      </c>
      <c r="U63" s="53" t="e">
        <f>Game_Plan[[#This Row],[Q4]]/1000</f>
        <v>#REF!</v>
      </c>
      <c r="V63" s="54" t="e">
        <f>SUM(Game_Plan[[#This Row],[Q1]:[Q4]])=Game_Plan[[#This Row],[Total Budget]]</f>
        <v>#REF!</v>
      </c>
      <c r="W63" s="66">
        <v>12</v>
      </c>
      <c r="X63" s="53"/>
      <c r="Y63" s="55"/>
      <c r="Z63" s="55"/>
      <c r="AA63" s="7"/>
    </row>
    <row r="64" spans="2:27" ht="21" customHeight="1">
      <c r="B64" s="74" t="s">
        <v>117</v>
      </c>
      <c r="C64" s="76" t="s">
        <v>127</v>
      </c>
      <c r="D64" s="78" t="s">
        <v>127</v>
      </c>
      <c r="E64" s="78">
        <v>454</v>
      </c>
      <c r="F64" s="50">
        <v>1</v>
      </c>
      <c r="G64" s="49" t="s">
        <v>106</v>
      </c>
      <c r="H64" s="49" t="s">
        <v>113</v>
      </c>
      <c r="I64" s="51" t="s">
        <v>104</v>
      </c>
      <c r="J64" s="52">
        <v>45839</v>
      </c>
      <c r="K64" s="52">
        <v>45930</v>
      </c>
      <c r="L64" s="46">
        <v>0</v>
      </c>
      <c r="M64" s="46">
        <f>Game_Plan[[#This Row],[Total Budget]]/1000</f>
        <v>0</v>
      </c>
      <c r="N64" s="46" t="e">
        <f>SUM(#REF!)</f>
        <v>#REF!</v>
      </c>
      <c r="O64" s="46" t="e">
        <f>Game_Plan[[#This Row],[Q1]]/1000</f>
        <v>#REF!</v>
      </c>
      <c r="P64" s="53" t="e">
        <f>SUM(#REF!)</f>
        <v>#REF!</v>
      </c>
      <c r="Q64" s="53" t="e">
        <f>Game_Plan[[#This Row],[Q2]]/1000</f>
        <v>#REF!</v>
      </c>
      <c r="R64" s="53" t="e">
        <f>SUM(#REF!)</f>
        <v>#REF!</v>
      </c>
      <c r="S64" s="53" t="e">
        <f>Game_Plan[[#This Row],[Q3]]/1000</f>
        <v>#REF!</v>
      </c>
      <c r="T64" s="53" t="e">
        <f>SUM(#REF!)</f>
        <v>#REF!</v>
      </c>
      <c r="U64" s="53" t="e">
        <f>Game_Plan[[#This Row],[Q4]]/1000</f>
        <v>#REF!</v>
      </c>
      <c r="V64" s="54" t="e">
        <f>SUM(Game_Plan[[#This Row],[Q1]:[Q4]])=Game_Plan[[#This Row],[Total Budget]]</f>
        <v>#REF!</v>
      </c>
      <c r="W64" s="66">
        <v>12</v>
      </c>
      <c r="X64" s="53"/>
      <c r="Y64" s="55"/>
      <c r="Z64" s="55"/>
      <c r="AA64" s="7"/>
    </row>
    <row r="65" spans="2:27" ht="21" customHeight="1">
      <c r="B65" s="73" t="s">
        <v>120</v>
      </c>
      <c r="C65" s="75" t="s">
        <v>128</v>
      </c>
      <c r="D65" s="77" t="s">
        <v>128</v>
      </c>
      <c r="E65" s="77">
        <v>158</v>
      </c>
      <c r="F65" s="50">
        <v>1</v>
      </c>
      <c r="G65" s="49" t="s">
        <v>102</v>
      </c>
      <c r="H65" s="49" t="s">
        <v>103</v>
      </c>
      <c r="I65" s="51" t="s">
        <v>104</v>
      </c>
      <c r="J65" s="52">
        <v>45694</v>
      </c>
      <c r="K65" s="52">
        <v>45792</v>
      </c>
      <c r="L65" s="46">
        <v>1125442.2655732697</v>
      </c>
      <c r="M65" s="46">
        <f>Game_Plan[[#This Row],[Total Budget]]/1000</f>
        <v>1125.4422655732697</v>
      </c>
      <c r="N65" s="46" t="e">
        <f>SUM(#REF!)</f>
        <v>#REF!</v>
      </c>
      <c r="O65" s="46" t="e">
        <f>Game_Plan[[#This Row],[Q1]]/1000</f>
        <v>#REF!</v>
      </c>
      <c r="P65" s="53" t="e">
        <f>SUM(#REF!)</f>
        <v>#REF!</v>
      </c>
      <c r="Q65" s="53" t="e">
        <f>Game_Plan[[#This Row],[Q2]]/1000</f>
        <v>#REF!</v>
      </c>
      <c r="R65" s="53" t="e">
        <f>SUM(#REF!)</f>
        <v>#REF!</v>
      </c>
      <c r="S65" s="53" t="e">
        <f>Game_Plan[[#This Row],[Q3]]/1000</f>
        <v>#REF!</v>
      </c>
      <c r="T65" s="53" t="e">
        <f>SUM(#REF!)</f>
        <v>#REF!</v>
      </c>
      <c r="U65" s="53" t="e">
        <f>Game_Plan[[#This Row],[Q4]]/1000</f>
        <v>#REF!</v>
      </c>
      <c r="V65" s="54" t="e">
        <f>SUM(Game_Plan[[#This Row],[Q1]:[Q4]])=Game_Plan[[#This Row],[Total Budget]]</f>
        <v>#REF!</v>
      </c>
      <c r="W65" s="66">
        <v>16</v>
      </c>
      <c r="X65" s="53">
        <v>493</v>
      </c>
      <c r="Y65" s="55">
        <v>0.56999999999999995</v>
      </c>
      <c r="Z65" s="55">
        <v>0.47</v>
      </c>
      <c r="AA65" s="7"/>
    </row>
    <row r="66" spans="2:27" ht="21" customHeight="1">
      <c r="B66" s="74" t="s">
        <v>120</v>
      </c>
      <c r="C66" s="76" t="s">
        <v>128</v>
      </c>
      <c r="D66" s="78" t="s">
        <v>128</v>
      </c>
      <c r="E66" s="78">
        <v>158</v>
      </c>
      <c r="F66" s="50">
        <v>1</v>
      </c>
      <c r="G66" s="49" t="s">
        <v>106</v>
      </c>
      <c r="H66" s="49" t="s">
        <v>107</v>
      </c>
      <c r="I66" s="51" t="s">
        <v>108</v>
      </c>
      <c r="J66" s="52">
        <v>45694</v>
      </c>
      <c r="K66" s="52">
        <v>45792</v>
      </c>
      <c r="L66" s="46">
        <v>1554193.8005458822</v>
      </c>
      <c r="M66" s="46">
        <f>Game_Plan[[#This Row],[Total Budget]]/1000</f>
        <v>1554.1938005458821</v>
      </c>
      <c r="N66" s="46" t="e">
        <f>SUM(#REF!)</f>
        <v>#REF!</v>
      </c>
      <c r="O66" s="46" t="e">
        <f>Game_Plan[[#This Row],[Q1]]/1000</f>
        <v>#REF!</v>
      </c>
      <c r="P66" s="53" t="e">
        <f>SUM(#REF!)</f>
        <v>#REF!</v>
      </c>
      <c r="Q66" s="53" t="e">
        <f>Game_Plan[[#This Row],[Q2]]/1000</f>
        <v>#REF!</v>
      </c>
      <c r="R66" s="53" t="e">
        <f>SUM(#REF!)</f>
        <v>#REF!</v>
      </c>
      <c r="S66" s="53" t="e">
        <f>Game_Plan[[#This Row],[Q3]]/1000</f>
        <v>#REF!</v>
      </c>
      <c r="T66" s="53" t="e">
        <f>SUM(#REF!)</f>
        <v>#REF!</v>
      </c>
      <c r="U66" s="53" t="e">
        <f>Game_Plan[[#This Row],[Q4]]/1000</f>
        <v>#REF!</v>
      </c>
      <c r="V66" s="54" t="e">
        <f>SUM(Game_Plan[[#This Row],[Q1]:[Q4]])=Game_Plan[[#This Row],[Total Budget]]</f>
        <v>#REF!</v>
      </c>
      <c r="W66" s="66">
        <v>16</v>
      </c>
      <c r="X66" s="53"/>
      <c r="Y66" s="55">
        <v>0.56999999999999995</v>
      </c>
      <c r="Z66" s="55"/>
      <c r="AA66" s="7"/>
    </row>
    <row r="67" spans="2:27" ht="21" customHeight="1">
      <c r="B67" s="73" t="s">
        <v>120</v>
      </c>
      <c r="C67" s="75" t="s">
        <v>128</v>
      </c>
      <c r="D67" s="77" t="s">
        <v>128</v>
      </c>
      <c r="E67" s="77">
        <v>158</v>
      </c>
      <c r="F67" s="50">
        <v>1</v>
      </c>
      <c r="G67" s="49" t="s">
        <v>106</v>
      </c>
      <c r="H67" s="49" t="s">
        <v>109</v>
      </c>
      <c r="I67" s="51" t="s">
        <v>104</v>
      </c>
      <c r="J67" s="52">
        <v>45694</v>
      </c>
      <c r="K67" s="52">
        <v>45792</v>
      </c>
      <c r="L67" s="46">
        <v>180416.11228956917</v>
      </c>
      <c r="M67" s="46">
        <f>Game_Plan[[#This Row],[Total Budget]]/1000</f>
        <v>180.41611228956916</v>
      </c>
      <c r="N67" s="46" t="e">
        <f>SUM(#REF!)</f>
        <v>#REF!</v>
      </c>
      <c r="O67" s="46" t="e">
        <f>Game_Plan[[#This Row],[Q1]]/1000</f>
        <v>#REF!</v>
      </c>
      <c r="P67" s="53" t="e">
        <f>SUM(#REF!)</f>
        <v>#REF!</v>
      </c>
      <c r="Q67" s="53" t="e">
        <f>Game_Plan[[#This Row],[Q2]]/1000</f>
        <v>#REF!</v>
      </c>
      <c r="R67" s="53" t="e">
        <f>SUM(#REF!)</f>
        <v>#REF!</v>
      </c>
      <c r="S67" s="53" t="e">
        <f>Game_Plan[[#This Row],[Q3]]/1000</f>
        <v>#REF!</v>
      </c>
      <c r="T67" s="53" t="e">
        <f>SUM(#REF!)</f>
        <v>#REF!</v>
      </c>
      <c r="U67" s="53" t="e">
        <f>Game_Plan[[#This Row],[Q4]]/1000</f>
        <v>#REF!</v>
      </c>
      <c r="V67" s="54" t="e">
        <f>SUM(Game_Plan[[#This Row],[Q1]:[Q4]])=Game_Plan[[#This Row],[Total Budget]]</f>
        <v>#REF!</v>
      </c>
      <c r="W67" s="66">
        <v>16</v>
      </c>
      <c r="X67" s="53"/>
      <c r="Y67" s="55"/>
      <c r="Z67" s="55"/>
      <c r="AA67" s="7"/>
    </row>
    <row r="68" spans="2:27" ht="21" customHeight="1">
      <c r="B68" s="74" t="s">
        <v>120</v>
      </c>
      <c r="C68" s="76" t="s">
        <v>128</v>
      </c>
      <c r="D68" s="78" t="s">
        <v>128</v>
      </c>
      <c r="E68" s="78">
        <v>158</v>
      </c>
      <c r="F68" s="50">
        <v>1</v>
      </c>
      <c r="G68" s="49" t="s">
        <v>106</v>
      </c>
      <c r="H68" s="49" t="s">
        <v>110</v>
      </c>
      <c r="I68" s="51" t="s">
        <v>111</v>
      </c>
      <c r="J68" s="52">
        <v>45694</v>
      </c>
      <c r="K68" s="52">
        <v>45792</v>
      </c>
      <c r="L68" s="46">
        <v>69551.21006024025</v>
      </c>
      <c r="M68" s="46">
        <f>Game_Plan[[#This Row],[Total Budget]]/1000</f>
        <v>69.551210060240251</v>
      </c>
      <c r="N68" s="46" t="e">
        <f>SUM(#REF!)</f>
        <v>#REF!</v>
      </c>
      <c r="O68" s="46" t="e">
        <f>Game_Plan[[#This Row],[Q1]]/1000</f>
        <v>#REF!</v>
      </c>
      <c r="P68" s="53" t="e">
        <f>SUM(#REF!)</f>
        <v>#REF!</v>
      </c>
      <c r="Q68" s="53" t="e">
        <f>Game_Plan[[#This Row],[Q2]]/1000</f>
        <v>#REF!</v>
      </c>
      <c r="R68" s="53" t="e">
        <f>SUM(#REF!)</f>
        <v>#REF!</v>
      </c>
      <c r="S68" s="53" t="e">
        <f>Game_Plan[[#This Row],[Q3]]/1000</f>
        <v>#REF!</v>
      </c>
      <c r="T68" s="53" t="e">
        <f>SUM(#REF!)</f>
        <v>#REF!</v>
      </c>
      <c r="U68" s="53" t="e">
        <f>Game_Plan[[#This Row],[Q4]]/1000</f>
        <v>#REF!</v>
      </c>
      <c r="V68" s="54" t="e">
        <f>SUM(Game_Plan[[#This Row],[Q1]:[Q4]])=Game_Plan[[#This Row],[Total Budget]]</f>
        <v>#REF!</v>
      </c>
      <c r="W68" s="66">
        <v>16</v>
      </c>
      <c r="X68" s="53"/>
      <c r="Y68" s="55"/>
      <c r="Z68" s="55"/>
      <c r="AA68" s="7"/>
    </row>
    <row r="69" spans="2:27" ht="21" customHeight="1">
      <c r="B69" s="73" t="s">
        <v>117</v>
      </c>
      <c r="C69" s="75" t="s">
        <v>129</v>
      </c>
      <c r="D69" s="77" t="s">
        <v>129</v>
      </c>
      <c r="E69" s="77">
        <v>1318</v>
      </c>
      <c r="F69" s="50">
        <v>1</v>
      </c>
      <c r="G69" s="49" t="s">
        <v>102</v>
      </c>
      <c r="H69" s="49" t="s">
        <v>103</v>
      </c>
      <c r="I69" s="51" t="s">
        <v>104</v>
      </c>
      <c r="J69" s="52">
        <v>45708</v>
      </c>
      <c r="K69" s="52">
        <v>45838</v>
      </c>
      <c r="L69" s="46">
        <v>701440.77149017807</v>
      </c>
      <c r="M69" s="46">
        <f>Game_Plan[[#This Row],[Total Budget]]/1000</f>
        <v>701.44077149017812</v>
      </c>
      <c r="N69" s="46" t="e">
        <f>SUM(#REF!)</f>
        <v>#REF!</v>
      </c>
      <c r="O69" s="46" t="e">
        <f>Game_Plan[[#This Row],[Q1]]/1000</f>
        <v>#REF!</v>
      </c>
      <c r="P69" s="53" t="e">
        <f>SUM(#REF!)</f>
        <v>#REF!</v>
      </c>
      <c r="Q69" s="53" t="e">
        <f>Game_Plan[[#This Row],[Q2]]/1000</f>
        <v>#REF!</v>
      </c>
      <c r="R69" s="53" t="e">
        <f>SUM(#REF!)</f>
        <v>#REF!</v>
      </c>
      <c r="S69" s="53" t="e">
        <f>Game_Plan[[#This Row],[Q3]]/1000</f>
        <v>#REF!</v>
      </c>
      <c r="T69" s="53" t="e">
        <f>SUM(#REF!)</f>
        <v>#REF!</v>
      </c>
      <c r="U69" s="53" t="e">
        <f>Game_Plan[[#This Row],[Q4]]/1000</f>
        <v>#REF!</v>
      </c>
      <c r="V69" s="54" t="e">
        <f>SUM(Game_Plan[[#This Row],[Q1]:[Q4]])=Game_Plan[[#This Row],[Total Budget]]</f>
        <v>#REF!</v>
      </c>
      <c r="W69" s="66">
        <v>16</v>
      </c>
      <c r="X69" s="53">
        <v>472</v>
      </c>
      <c r="Y69" s="55">
        <v>0.56999999999999995</v>
      </c>
      <c r="Z69" s="55">
        <v>0.53</v>
      </c>
      <c r="AA69" s="7"/>
    </row>
    <row r="70" spans="2:27" ht="21" customHeight="1">
      <c r="B70" s="74" t="s">
        <v>117</v>
      </c>
      <c r="C70" s="76" t="s">
        <v>129</v>
      </c>
      <c r="D70" s="78" t="s">
        <v>129</v>
      </c>
      <c r="E70" s="78">
        <v>1318</v>
      </c>
      <c r="F70" s="50">
        <v>1</v>
      </c>
      <c r="G70" s="49" t="s">
        <v>102</v>
      </c>
      <c r="H70" s="49" t="s">
        <v>105</v>
      </c>
      <c r="I70" s="51" t="s">
        <v>104</v>
      </c>
      <c r="J70" s="52">
        <v>45708</v>
      </c>
      <c r="K70" s="52">
        <v>45838</v>
      </c>
      <c r="L70" s="46">
        <v>182912.10377086198</v>
      </c>
      <c r="M70" s="46">
        <f>Game_Plan[[#This Row],[Total Budget]]/1000</f>
        <v>182.91210377086199</v>
      </c>
      <c r="N70" s="46" t="e">
        <f>SUM(#REF!)</f>
        <v>#REF!</v>
      </c>
      <c r="O70" s="46" t="e">
        <f>Game_Plan[[#This Row],[Q1]]/1000</f>
        <v>#REF!</v>
      </c>
      <c r="P70" s="53" t="e">
        <f>SUM(#REF!)</f>
        <v>#REF!</v>
      </c>
      <c r="Q70" s="53" t="e">
        <f>Game_Plan[[#This Row],[Q2]]/1000</f>
        <v>#REF!</v>
      </c>
      <c r="R70" s="53" t="e">
        <f>SUM(#REF!)</f>
        <v>#REF!</v>
      </c>
      <c r="S70" s="53" t="e">
        <f>Game_Plan[[#This Row],[Q3]]/1000</f>
        <v>#REF!</v>
      </c>
      <c r="T70" s="53" t="e">
        <f>SUM(#REF!)</f>
        <v>#REF!</v>
      </c>
      <c r="U70" s="53" t="e">
        <f>Game_Plan[[#This Row],[Q4]]/1000</f>
        <v>#REF!</v>
      </c>
      <c r="V70" s="54" t="e">
        <f>SUM(Game_Plan[[#This Row],[Q1]:[Q4]])=Game_Plan[[#This Row],[Total Budget]]</f>
        <v>#REF!</v>
      </c>
      <c r="W70" s="66">
        <v>16</v>
      </c>
      <c r="X70" s="53"/>
      <c r="Y70" s="55"/>
      <c r="Z70" s="55"/>
      <c r="AA70" s="7"/>
    </row>
    <row r="71" spans="2:27" ht="21" customHeight="1">
      <c r="B71" s="73" t="s">
        <v>117</v>
      </c>
      <c r="C71" s="75" t="s">
        <v>129</v>
      </c>
      <c r="D71" s="77" t="s">
        <v>129</v>
      </c>
      <c r="E71" s="77">
        <v>1318</v>
      </c>
      <c r="F71" s="50">
        <v>1</v>
      </c>
      <c r="G71" s="49" t="s">
        <v>106</v>
      </c>
      <c r="H71" s="49" t="s">
        <v>107</v>
      </c>
      <c r="I71" s="51" t="s">
        <v>108</v>
      </c>
      <c r="J71" s="52">
        <v>45708</v>
      </c>
      <c r="K71" s="52">
        <v>45838</v>
      </c>
      <c r="L71" s="46">
        <v>1072564.347993488</v>
      </c>
      <c r="M71" s="46">
        <f>Game_Plan[[#This Row],[Total Budget]]/1000</f>
        <v>1072.5643479934879</v>
      </c>
      <c r="N71" s="46" t="e">
        <f>SUM(#REF!)</f>
        <v>#REF!</v>
      </c>
      <c r="O71" s="46" t="e">
        <f>Game_Plan[[#This Row],[Q1]]/1000</f>
        <v>#REF!</v>
      </c>
      <c r="P71" s="53" t="e">
        <f>SUM(#REF!)</f>
        <v>#REF!</v>
      </c>
      <c r="Q71" s="53" t="e">
        <f>Game_Plan[[#This Row],[Q2]]/1000</f>
        <v>#REF!</v>
      </c>
      <c r="R71" s="53" t="e">
        <f>SUM(#REF!)</f>
        <v>#REF!</v>
      </c>
      <c r="S71" s="53" t="e">
        <f>Game_Plan[[#This Row],[Q3]]/1000</f>
        <v>#REF!</v>
      </c>
      <c r="T71" s="53" t="e">
        <f>SUM(#REF!)</f>
        <v>#REF!</v>
      </c>
      <c r="U71" s="53" t="e">
        <f>Game_Plan[[#This Row],[Q4]]/1000</f>
        <v>#REF!</v>
      </c>
      <c r="V71" s="54" t="e">
        <f>SUM(Game_Plan[[#This Row],[Q1]:[Q4]])=Game_Plan[[#This Row],[Total Budget]]</f>
        <v>#REF!</v>
      </c>
      <c r="W71" s="66">
        <v>16</v>
      </c>
      <c r="X71" s="53"/>
      <c r="Y71" s="55">
        <v>0.56000000000000005</v>
      </c>
      <c r="Z71" s="55"/>
      <c r="AA71" s="7"/>
    </row>
    <row r="72" spans="2:27" ht="21" customHeight="1">
      <c r="B72" s="74" t="s">
        <v>117</v>
      </c>
      <c r="C72" s="76" t="s">
        <v>129</v>
      </c>
      <c r="D72" s="78" t="s">
        <v>129</v>
      </c>
      <c r="E72" s="78">
        <v>1318</v>
      </c>
      <c r="F72" s="50">
        <v>1</v>
      </c>
      <c r="G72" s="49" t="s">
        <v>106</v>
      </c>
      <c r="H72" s="49" t="s">
        <v>109</v>
      </c>
      <c r="I72" s="51" t="s">
        <v>104</v>
      </c>
      <c r="J72" s="52">
        <v>45708</v>
      </c>
      <c r="K72" s="52">
        <v>45838</v>
      </c>
      <c r="L72" s="46">
        <v>124506.92428281183</v>
      </c>
      <c r="M72" s="46">
        <f>Game_Plan[[#This Row],[Total Budget]]/1000</f>
        <v>124.50692428281182</v>
      </c>
      <c r="N72" s="46" t="e">
        <f>SUM(#REF!)</f>
        <v>#REF!</v>
      </c>
      <c r="O72" s="46" t="e">
        <f>Game_Plan[[#This Row],[Q1]]/1000</f>
        <v>#REF!</v>
      </c>
      <c r="P72" s="53" t="e">
        <f>SUM(#REF!)</f>
        <v>#REF!</v>
      </c>
      <c r="Q72" s="53" t="e">
        <f>Game_Plan[[#This Row],[Q2]]/1000</f>
        <v>#REF!</v>
      </c>
      <c r="R72" s="53" t="e">
        <f>SUM(#REF!)</f>
        <v>#REF!</v>
      </c>
      <c r="S72" s="53" t="e">
        <f>Game_Plan[[#This Row],[Q3]]/1000</f>
        <v>#REF!</v>
      </c>
      <c r="T72" s="53" t="e">
        <f>SUM(#REF!)</f>
        <v>#REF!</v>
      </c>
      <c r="U72" s="53" t="e">
        <f>Game_Plan[[#This Row],[Q4]]/1000</f>
        <v>#REF!</v>
      </c>
      <c r="V72" s="54" t="e">
        <f>SUM(Game_Plan[[#This Row],[Q1]:[Q4]])=Game_Plan[[#This Row],[Total Budget]]</f>
        <v>#REF!</v>
      </c>
      <c r="W72" s="66">
        <v>16</v>
      </c>
      <c r="X72" s="53"/>
      <c r="Y72" s="55"/>
      <c r="Z72" s="55"/>
      <c r="AA72" s="7"/>
    </row>
    <row r="73" spans="2:27" ht="21" customHeight="1">
      <c r="B73" s="73" t="s">
        <v>117</v>
      </c>
      <c r="C73" s="75" t="s">
        <v>129</v>
      </c>
      <c r="D73" s="77" t="s">
        <v>129</v>
      </c>
      <c r="E73" s="77">
        <v>1318</v>
      </c>
      <c r="F73" s="50">
        <v>1</v>
      </c>
      <c r="G73" s="49" t="s">
        <v>106</v>
      </c>
      <c r="H73" s="49" t="s">
        <v>110</v>
      </c>
      <c r="I73" s="51" t="s">
        <v>111</v>
      </c>
      <c r="J73" s="52">
        <v>45708</v>
      </c>
      <c r="K73" s="52">
        <v>45838</v>
      </c>
      <c r="L73" s="46">
        <v>47997.970551818245</v>
      </c>
      <c r="M73" s="46">
        <f>Game_Plan[[#This Row],[Total Budget]]/1000</f>
        <v>47.997970551818248</v>
      </c>
      <c r="N73" s="46" t="e">
        <f>SUM(#REF!)</f>
        <v>#REF!</v>
      </c>
      <c r="O73" s="46" t="e">
        <f>Game_Plan[[#This Row],[Q1]]/1000</f>
        <v>#REF!</v>
      </c>
      <c r="P73" s="53" t="e">
        <f>SUM(#REF!)</f>
        <v>#REF!</v>
      </c>
      <c r="Q73" s="53" t="e">
        <f>Game_Plan[[#This Row],[Q2]]/1000</f>
        <v>#REF!</v>
      </c>
      <c r="R73" s="53" t="e">
        <f>SUM(#REF!)</f>
        <v>#REF!</v>
      </c>
      <c r="S73" s="53" t="e">
        <f>Game_Plan[[#This Row],[Q3]]/1000</f>
        <v>#REF!</v>
      </c>
      <c r="T73" s="53" t="e">
        <f>SUM(#REF!)</f>
        <v>#REF!</v>
      </c>
      <c r="U73" s="53" t="e">
        <f>Game_Plan[[#This Row],[Q4]]/1000</f>
        <v>#REF!</v>
      </c>
      <c r="V73" s="54" t="e">
        <f>SUM(Game_Plan[[#This Row],[Q1]:[Q4]])=Game_Plan[[#This Row],[Total Budget]]</f>
        <v>#REF!</v>
      </c>
      <c r="W73" s="66">
        <v>16</v>
      </c>
      <c r="X73" s="53"/>
      <c r="Y73" s="55"/>
      <c r="Z73" s="55"/>
      <c r="AA73" s="7"/>
    </row>
    <row r="74" spans="2:27" ht="21" customHeight="1">
      <c r="B74" s="74" t="s">
        <v>117</v>
      </c>
      <c r="C74" s="76" t="s">
        <v>129</v>
      </c>
      <c r="D74" s="78" t="s">
        <v>129</v>
      </c>
      <c r="E74" s="78">
        <v>1318</v>
      </c>
      <c r="F74" s="50">
        <v>1</v>
      </c>
      <c r="G74" s="49" t="s">
        <v>106</v>
      </c>
      <c r="H74" s="49" t="s">
        <v>112</v>
      </c>
      <c r="I74" s="51" t="s">
        <v>104</v>
      </c>
      <c r="J74" s="52">
        <v>45708</v>
      </c>
      <c r="K74" s="52">
        <v>45838</v>
      </c>
      <c r="L74" s="46">
        <v>75721.234535825672</v>
      </c>
      <c r="M74" s="46">
        <f>Game_Plan[[#This Row],[Total Budget]]/1000</f>
        <v>75.721234535825673</v>
      </c>
      <c r="N74" s="46" t="e">
        <f>SUM(#REF!)</f>
        <v>#REF!</v>
      </c>
      <c r="O74" s="46" t="e">
        <f>Game_Plan[[#This Row],[Q1]]/1000</f>
        <v>#REF!</v>
      </c>
      <c r="P74" s="53" t="e">
        <f>SUM(#REF!)</f>
        <v>#REF!</v>
      </c>
      <c r="Q74" s="53" t="e">
        <f>Game_Plan[[#This Row],[Q2]]/1000</f>
        <v>#REF!</v>
      </c>
      <c r="R74" s="53" t="e">
        <f>SUM(#REF!)</f>
        <v>#REF!</v>
      </c>
      <c r="S74" s="53" t="e">
        <f>Game_Plan[[#This Row],[Q3]]/1000</f>
        <v>#REF!</v>
      </c>
      <c r="T74" s="53" t="e">
        <f>SUM(#REF!)</f>
        <v>#REF!</v>
      </c>
      <c r="U74" s="53" t="e">
        <f>Game_Plan[[#This Row],[Q4]]/1000</f>
        <v>#REF!</v>
      </c>
      <c r="V74" s="54" t="e">
        <f>SUM(Game_Plan[[#This Row],[Q1]:[Q4]])=Game_Plan[[#This Row],[Total Budget]]</f>
        <v>#REF!</v>
      </c>
      <c r="W74" s="66">
        <v>16</v>
      </c>
      <c r="X74" s="53"/>
      <c r="Y74" s="55"/>
      <c r="Z74" s="55"/>
      <c r="AA74" s="7"/>
    </row>
    <row r="75" spans="2:27" ht="21" customHeight="1">
      <c r="B75" s="73" t="s">
        <v>117</v>
      </c>
      <c r="C75" s="75" t="s">
        <v>129</v>
      </c>
      <c r="D75" s="77" t="s">
        <v>129</v>
      </c>
      <c r="E75" s="77">
        <v>1318</v>
      </c>
      <c r="F75" s="50">
        <v>1</v>
      </c>
      <c r="G75" s="49" t="s">
        <v>106</v>
      </c>
      <c r="H75" s="49" t="s">
        <v>113</v>
      </c>
      <c r="I75" s="51" t="s">
        <v>104</v>
      </c>
      <c r="J75" s="52">
        <v>45708</v>
      </c>
      <c r="K75" s="52">
        <v>45838</v>
      </c>
      <c r="L75" s="46">
        <v>176682.88058359321</v>
      </c>
      <c r="M75" s="46">
        <f>Game_Plan[[#This Row],[Total Budget]]/1000</f>
        <v>176.6828805835932</v>
      </c>
      <c r="N75" s="46" t="e">
        <f>SUM(#REF!)</f>
        <v>#REF!</v>
      </c>
      <c r="O75" s="46" t="e">
        <f>Game_Plan[[#This Row],[Q1]]/1000</f>
        <v>#REF!</v>
      </c>
      <c r="P75" s="53" t="e">
        <f>SUM(#REF!)</f>
        <v>#REF!</v>
      </c>
      <c r="Q75" s="53" t="e">
        <f>Game_Plan[[#This Row],[Q2]]/1000</f>
        <v>#REF!</v>
      </c>
      <c r="R75" s="53" t="e">
        <f>SUM(#REF!)</f>
        <v>#REF!</v>
      </c>
      <c r="S75" s="53" t="e">
        <f>Game_Plan[[#This Row],[Q3]]/1000</f>
        <v>#REF!</v>
      </c>
      <c r="T75" s="53" t="e">
        <f>SUM(#REF!)</f>
        <v>#REF!</v>
      </c>
      <c r="U75" s="53" t="e">
        <f>Game_Plan[[#This Row],[Q4]]/1000</f>
        <v>#REF!</v>
      </c>
      <c r="V75" s="54" t="e">
        <f>SUM(Game_Plan[[#This Row],[Q1]:[Q4]])=Game_Plan[[#This Row],[Total Budget]]</f>
        <v>#REF!</v>
      </c>
      <c r="W75" s="66">
        <v>16</v>
      </c>
      <c r="X75" s="53"/>
      <c r="Y75" s="55"/>
      <c r="Z75" s="55"/>
      <c r="AA75" s="7"/>
    </row>
    <row r="76" spans="2:27" ht="21" customHeight="1">
      <c r="B76" s="74" t="s">
        <v>130</v>
      </c>
      <c r="C76" s="76" t="s">
        <v>131</v>
      </c>
      <c r="D76" s="78" t="s">
        <v>132</v>
      </c>
      <c r="E76" s="78">
        <v>1566</v>
      </c>
      <c r="F76" s="50">
        <v>1</v>
      </c>
      <c r="G76" s="49" t="s">
        <v>106</v>
      </c>
      <c r="H76" s="49" t="s">
        <v>107</v>
      </c>
      <c r="I76" s="51" t="s">
        <v>133</v>
      </c>
      <c r="J76" s="52">
        <v>45748</v>
      </c>
      <c r="K76" s="52">
        <v>45838</v>
      </c>
      <c r="L76" s="46">
        <v>822794.15372077643</v>
      </c>
      <c r="M76" s="46">
        <f>Game_Plan[[#This Row],[Total Budget]]/1000</f>
        <v>822.79415372077642</v>
      </c>
      <c r="N76" s="46" t="e">
        <f>SUM(#REF!)</f>
        <v>#REF!</v>
      </c>
      <c r="O76" s="46" t="e">
        <f>Game_Plan[[#This Row],[Q1]]/1000</f>
        <v>#REF!</v>
      </c>
      <c r="P76" s="53" t="e">
        <f>SUM(#REF!)</f>
        <v>#REF!</v>
      </c>
      <c r="Q76" s="53" t="e">
        <f>Game_Plan[[#This Row],[Q2]]/1000</f>
        <v>#REF!</v>
      </c>
      <c r="R76" s="53" t="e">
        <f>SUM(#REF!)</f>
        <v>#REF!</v>
      </c>
      <c r="S76" s="53" t="e">
        <f>Game_Plan[[#This Row],[Q3]]/1000</f>
        <v>#REF!</v>
      </c>
      <c r="T76" s="53" t="e">
        <f>SUM(#REF!)</f>
        <v>#REF!</v>
      </c>
      <c r="U76" s="53" t="e">
        <f>Game_Plan[[#This Row],[Q4]]/1000</f>
        <v>#REF!</v>
      </c>
      <c r="V76" s="54" t="e">
        <f>SUM(Game_Plan[[#This Row],[Q1]:[Q4]])=Game_Plan[[#This Row],[Total Budget]]</f>
        <v>#REF!</v>
      </c>
      <c r="W76" s="66">
        <v>12</v>
      </c>
      <c r="X76" s="53"/>
      <c r="Y76" s="55">
        <v>0.53</v>
      </c>
      <c r="Z76" s="55"/>
      <c r="AA76" s="7"/>
    </row>
    <row r="77" spans="2:27" ht="21" customHeight="1">
      <c r="B77" s="73" t="s">
        <v>130</v>
      </c>
      <c r="C77" s="75" t="s">
        <v>131</v>
      </c>
      <c r="D77" s="77" t="s">
        <v>132</v>
      </c>
      <c r="E77" s="77">
        <v>1566</v>
      </c>
      <c r="F77" s="50">
        <v>1</v>
      </c>
      <c r="G77" s="49" t="s">
        <v>106</v>
      </c>
      <c r="H77" s="49" t="s">
        <v>112</v>
      </c>
      <c r="I77" s="51" t="s">
        <v>104</v>
      </c>
      <c r="J77" s="52">
        <v>45748</v>
      </c>
      <c r="K77" s="52">
        <v>45838</v>
      </c>
      <c r="L77" s="46">
        <v>45823.19953329923</v>
      </c>
      <c r="M77" s="46">
        <f>Game_Plan[[#This Row],[Total Budget]]/1000</f>
        <v>45.823199533299231</v>
      </c>
      <c r="N77" s="46" t="e">
        <f>SUM(#REF!)</f>
        <v>#REF!</v>
      </c>
      <c r="O77" s="46" t="e">
        <f>Game_Plan[[#This Row],[Q1]]/1000</f>
        <v>#REF!</v>
      </c>
      <c r="P77" s="53" t="e">
        <f>SUM(#REF!)</f>
        <v>#REF!</v>
      </c>
      <c r="Q77" s="53" t="e">
        <f>Game_Plan[[#This Row],[Q2]]/1000</f>
        <v>#REF!</v>
      </c>
      <c r="R77" s="53" t="e">
        <f>SUM(#REF!)</f>
        <v>#REF!</v>
      </c>
      <c r="S77" s="53" t="e">
        <f>Game_Plan[[#This Row],[Q3]]/1000</f>
        <v>#REF!</v>
      </c>
      <c r="T77" s="53" t="e">
        <f>SUM(#REF!)</f>
        <v>#REF!</v>
      </c>
      <c r="U77" s="53" t="e">
        <f>Game_Plan[[#This Row],[Q4]]/1000</f>
        <v>#REF!</v>
      </c>
      <c r="V77" s="54" t="e">
        <f>SUM(Game_Plan[[#This Row],[Q1]:[Q4]])=Game_Plan[[#This Row],[Total Budget]]</f>
        <v>#REF!</v>
      </c>
      <c r="W77" s="66">
        <v>12</v>
      </c>
      <c r="X77" s="53"/>
      <c r="Y77" s="55"/>
      <c r="Z77" s="55"/>
      <c r="AA77" s="7"/>
    </row>
    <row r="78" spans="2:27" ht="21" customHeight="1">
      <c r="B78" s="74" t="s">
        <v>130</v>
      </c>
      <c r="C78" s="76" t="s">
        <v>131</v>
      </c>
      <c r="D78" s="78" t="s">
        <v>132</v>
      </c>
      <c r="E78" s="78">
        <v>1566</v>
      </c>
      <c r="F78" s="50">
        <v>1</v>
      </c>
      <c r="G78" s="49" t="s">
        <v>106</v>
      </c>
      <c r="H78" s="49" t="s">
        <v>113</v>
      </c>
      <c r="I78" s="51" t="s">
        <v>104</v>
      </c>
      <c r="J78" s="52">
        <v>45748</v>
      </c>
      <c r="K78" s="52">
        <v>45838</v>
      </c>
      <c r="L78" s="46">
        <v>106920.79891103152</v>
      </c>
      <c r="M78" s="46">
        <f>Game_Plan[[#This Row],[Total Budget]]/1000</f>
        <v>106.92079891103153</v>
      </c>
      <c r="N78" s="46" t="e">
        <f>SUM(#REF!)</f>
        <v>#REF!</v>
      </c>
      <c r="O78" s="46" t="e">
        <f>Game_Plan[[#This Row],[Q1]]/1000</f>
        <v>#REF!</v>
      </c>
      <c r="P78" s="53" t="e">
        <f>SUM(#REF!)</f>
        <v>#REF!</v>
      </c>
      <c r="Q78" s="53" t="e">
        <f>Game_Plan[[#This Row],[Q2]]/1000</f>
        <v>#REF!</v>
      </c>
      <c r="R78" s="53" t="e">
        <f>SUM(#REF!)</f>
        <v>#REF!</v>
      </c>
      <c r="S78" s="53" t="e">
        <f>Game_Plan[[#This Row],[Q3]]/1000</f>
        <v>#REF!</v>
      </c>
      <c r="T78" s="53" t="e">
        <f>SUM(#REF!)</f>
        <v>#REF!</v>
      </c>
      <c r="U78" s="53" t="e">
        <f>Game_Plan[[#This Row],[Q4]]/1000</f>
        <v>#REF!</v>
      </c>
      <c r="V78" s="54" t="e">
        <f>SUM(Game_Plan[[#This Row],[Q1]:[Q4]])=Game_Plan[[#This Row],[Total Budget]]</f>
        <v>#REF!</v>
      </c>
      <c r="W78" s="66">
        <v>12</v>
      </c>
      <c r="X78" s="53"/>
      <c r="Y78" s="55"/>
      <c r="Z78" s="55"/>
      <c r="AA78" s="7"/>
    </row>
    <row r="79" spans="2:27" ht="21" customHeight="1">
      <c r="B79" s="73" t="s">
        <v>130</v>
      </c>
      <c r="C79" s="75" t="s">
        <v>134</v>
      </c>
      <c r="D79" s="77" t="s">
        <v>134</v>
      </c>
      <c r="E79" s="77">
        <v>142</v>
      </c>
      <c r="F79" s="50">
        <v>1</v>
      </c>
      <c r="G79" s="49" t="s">
        <v>106</v>
      </c>
      <c r="H79" s="49" t="s">
        <v>107</v>
      </c>
      <c r="I79" s="51" t="s">
        <v>135</v>
      </c>
      <c r="J79" s="52">
        <v>45705</v>
      </c>
      <c r="K79" s="52">
        <v>45777</v>
      </c>
      <c r="L79" s="46">
        <v>716956.06886364811</v>
      </c>
      <c r="M79" s="46">
        <f>Game_Plan[[#This Row],[Total Budget]]/1000</f>
        <v>716.95606886364806</v>
      </c>
      <c r="N79" s="46" t="e">
        <f>SUM(#REF!)</f>
        <v>#REF!</v>
      </c>
      <c r="O79" s="46" t="e">
        <f>Game_Plan[[#This Row],[Q1]]/1000</f>
        <v>#REF!</v>
      </c>
      <c r="P79" s="53" t="e">
        <f>SUM(#REF!)</f>
        <v>#REF!</v>
      </c>
      <c r="Q79" s="53" t="e">
        <f>Game_Plan[[#This Row],[Q2]]/1000</f>
        <v>#REF!</v>
      </c>
      <c r="R79" s="53" t="e">
        <f>SUM(#REF!)</f>
        <v>#REF!</v>
      </c>
      <c r="S79" s="53" t="e">
        <f>Game_Plan[[#This Row],[Q3]]/1000</f>
        <v>#REF!</v>
      </c>
      <c r="T79" s="53" t="e">
        <f>SUM(#REF!)</f>
        <v>#REF!</v>
      </c>
      <c r="U79" s="53" t="e">
        <f>Game_Plan[[#This Row],[Q4]]/1000</f>
        <v>#REF!</v>
      </c>
      <c r="V79" s="54" t="e">
        <f>SUM(Game_Plan[[#This Row],[Q1]:[Q4]])=Game_Plan[[#This Row],[Total Budget]]</f>
        <v>#REF!</v>
      </c>
      <c r="W79" s="66">
        <v>12</v>
      </c>
      <c r="X79" s="53"/>
      <c r="Y79" s="55">
        <v>0.56000000000000005</v>
      </c>
      <c r="Z79" s="55"/>
      <c r="AA79" s="7"/>
    </row>
    <row r="80" spans="2:27" ht="21" customHeight="1">
      <c r="B80" s="74" t="s">
        <v>130</v>
      </c>
      <c r="C80" s="76" t="s">
        <v>134</v>
      </c>
      <c r="D80" s="78" t="s">
        <v>134</v>
      </c>
      <c r="E80" s="78">
        <v>142</v>
      </c>
      <c r="F80" s="50">
        <v>1</v>
      </c>
      <c r="G80" s="49" t="s">
        <v>106</v>
      </c>
      <c r="H80" s="49" t="s">
        <v>109</v>
      </c>
      <c r="I80" s="51" t="s">
        <v>104</v>
      </c>
      <c r="J80" s="52">
        <v>45705</v>
      </c>
      <c r="K80" s="52">
        <v>45777</v>
      </c>
      <c r="L80" s="46">
        <v>79661.785429294163</v>
      </c>
      <c r="M80" s="46">
        <f>Game_Plan[[#This Row],[Total Budget]]/1000</f>
        <v>79.661785429294156</v>
      </c>
      <c r="N80" s="46" t="e">
        <f>SUM(#REF!)</f>
        <v>#REF!</v>
      </c>
      <c r="O80" s="46" t="e">
        <f>Game_Plan[[#This Row],[Q1]]/1000</f>
        <v>#REF!</v>
      </c>
      <c r="P80" s="53" t="e">
        <f>SUM(#REF!)</f>
        <v>#REF!</v>
      </c>
      <c r="Q80" s="53" t="e">
        <f>Game_Plan[[#This Row],[Q2]]/1000</f>
        <v>#REF!</v>
      </c>
      <c r="R80" s="53" t="e">
        <f>SUM(#REF!)</f>
        <v>#REF!</v>
      </c>
      <c r="S80" s="53" t="e">
        <f>Game_Plan[[#This Row],[Q3]]/1000</f>
        <v>#REF!</v>
      </c>
      <c r="T80" s="53" t="e">
        <f>SUM(#REF!)</f>
        <v>#REF!</v>
      </c>
      <c r="U80" s="53" t="e">
        <f>Game_Plan[[#This Row],[Q4]]/1000</f>
        <v>#REF!</v>
      </c>
      <c r="V80" s="54" t="e">
        <f>SUM(Game_Plan[[#This Row],[Q1]:[Q4]])=Game_Plan[[#This Row],[Total Budget]]</f>
        <v>#REF!</v>
      </c>
      <c r="W80" s="66">
        <v>12</v>
      </c>
      <c r="X80" s="53"/>
      <c r="Y80" s="55"/>
      <c r="Z80" s="55"/>
      <c r="AA80" s="7"/>
    </row>
    <row r="81" spans="2:27" ht="21" customHeight="1">
      <c r="B81" s="73" t="s">
        <v>130</v>
      </c>
      <c r="C81" s="75" t="s">
        <v>134</v>
      </c>
      <c r="D81" s="77" t="s">
        <v>134</v>
      </c>
      <c r="E81" s="77">
        <v>142</v>
      </c>
      <c r="F81" s="50">
        <v>1</v>
      </c>
      <c r="G81" s="49" t="s">
        <v>106</v>
      </c>
      <c r="H81" s="49" t="s">
        <v>112</v>
      </c>
      <c r="I81" s="51" t="s">
        <v>104</v>
      </c>
      <c r="J81" s="52">
        <v>45705</v>
      </c>
      <c r="K81" s="52">
        <v>45777</v>
      </c>
      <c r="L81" s="46">
        <v>64075.816227779964</v>
      </c>
      <c r="M81" s="46">
        <f>Game_Plan[[#This Row],[Total Budget]]/1000</f>
        <v>64.075816227779967</v>
      </c>
      <c r="N81" s="46" t="e">
        <f>SUM(#REF!)</f>
        <v>#REF!</v>
      </c>
      <c r="O81" s="46" t="e">
        <f>Game_Plan[[#This Row],[Q1]]/1000</f>
        <v>#REF!</v>
      </c>
      <c r="P81" s="53" t="e">
        <f>SUM(#REF!)</f>
        <v>#REF!</v>
      </c>
      <c r="Q81" s="53" t="e">
        <f>Game_Plan[[#This Row],[Q2]]/1000</f>
        <v>#REF!</v>
      </c>
      <c r="R81" s="53" t="e">
        <f>SUM(#REF!)</f>
        <v>#REF!</v>
      </c>
      <c r="S81" s="53" t="e">
        <f>Game_Plan[[#This Row],[Q3]]/1000</f>
        <v>#REF!</v>
      </c>
      <c r="T81" s="53" t="e">
        <f>SUM(#REF!)</f>
        <v>#REF!</v>
      </c>
      <c r="U81" s="53" t="e">
        <f>Game_Plan[[#This Row],[Q4]]/1000</f>
        <v>#REF!</v>
      </c>
      <c r="V81" s="54" t="e">
        <f>SUM(Game_Plan[[#This Row],[Q1]:[Q4]])=Game_Plan[[#This Row],[Total Budget]]</f>
        <v>#REF!</v>
      </c>
      <c r="W81" s="66">
        <v>12</v>
      </c>
      <c r="X81" s="53"/>
      <c r="Y81" s="55"/>
      <c r="Z81" s="55"/>
      <c r="AA81" s="7"/>
    </row>
    <row r="82" spans="2:27" ht="21" customHeight="1">
      <c r="B82" s="74" t="s">
        <v>130</v>
      </c>
      <c r="C82" s="76" t="s">
        <v>134</v>
      </c>
      <c r="D82" s="78" t="s">
        <v>134</v>
      </c>
      <c r="E82" s="78">
        <v>142</v>
      </c>
      <c r="F82" s="50">
        <v>1</v>
      </c>
      <c r="G82" s="49" t="s">
        <v>106</v>
      </c>
      <c r="H82" s="49" t="s">
        <v>113</v>
      </c>
      <c r="I82" s="51" t="s">
        <v>104</v>
      </c>
      <c r="J82" s="52">
        <v>45705</v>
      </c>
      <c r="K82" s="52">
        <v>45777</v>
      </c>
      <c r="L82" s="46">
        <v>149510.23786481994</v>
      </c>
      <c r="M82" s="46">
        <f>Game_Plan[[#This Row],[Total Budget]]/1000</f>
        <v>149.51023786481994</v>
      </c>
      <c r="N82" s="46" t="e">
        <f>SUM(#REF!)</f>
        <v>#REF!</v>
      </c>
      <c r="O82" s="46" t="e">
        <f>Game_Plan[[#This Row],[Q1]]/1000</f>
        <v>#REF!</v>
      </c>
      <c r="P82" s="53" t="e">
        <f>SUM(#REF!)</f>
        <v>#REF!</v>
      </c>
      <c r="Q82" s="53" t="e">
        <f>Game_Plan[[#This Row],[Q2]]/1000</f>
        <v>#REF!</v>
      </c>
      <c r="R82" s="53" t="e">
        <f>SUM(#REF!)</f>
        <v>#REF!</v>
      </c>
      <c r="S82" s="53" t="e">
        <f>Game_Plan[[#This Row],[Q3]]/1000</f>
        <v>#REF!</v>
      </c>
      <c r="T82" s="53" t="e">
        <f>SUM(#REF!)</f>
        <v>#REF!</v>
      </c>
      <c r="U82" s="53" t="e">
        <f>Game_Plan[[#This Row],[Q4]]/1000</f>
        <v>#REF!</v>
      </c>
      <c r="V82" s="54" t="e">
        <f>SUM(Game_Plan[[#This Row],[Q1]:[Q4]])=Game_Plan[[#This Row],[Total Budget]]</f>
        <v>#REF!</v>
      </c>
      <c r="W82" s="66">
        <v>12</v>
      </c>
      <c r="X82" s="53"/>
      <c r="Y82" s="55"/>
      <c r="Z82" s="55"/>
      <c r="AA82" s="7"/>
    </row>
    <row r="83" spans="2:27" ht="21" customHeight="1">
      <c r="B83" s="73" t="s">
        <v>130</v>
      </c>
      <c r="C83" s="75" t="s">
        <v>131</v>
      </c>
      <c r="D83" s="77" t="s">
        <v>132</v>
      </c>
      <c r="E83" s="77">
        <v>1566</v>
      </c>
      <c r="F83" s="50">
        <v>1</v>
      </c>
      <c r="G83" s="49" t="s">
        <v>102</v>
      </c>
      <c r="H83" s="49" t="s">
        <v>136</v>
      </c>
      <c r="I83" s="51" t="s">
        <v>104</v>
      </c>
      <c r="J83" s="52">
        <v>45748</v>
      </c>
      <c r="K83" s="52">
        <v>45838</v>
      </c>
      <c r="L83" s="46">
        <v>711306.48320049932</v>
      </c>
      <c r="M83" s="46">
        <f>Game_Plan[[#This Row],[Total Budget]]/1000</f>
        <v>711.30648320049931</v>
      </c>
      <c r="N83" s="46" t="e">
        <f>SUM(#REF!)</f>
        <v>#REF!</v>
      </c>
      <c r="O83" s="46" t="e">
        <f>Game_Plan[[#This Row],[Q1]]/1000</f>
        <v>#REF!</v>
      </c>
      <c r="P83" s="53" t="e">
        <f>SUM(#REF!)</f>
        <v>#REF!</v>
      </c>
      <c r="Q83" s="53" t="e">
        <f>Game_Plan[[#This Row],[Q2]]/1000</f>
        <v>#REF!</v>
      </c>
      <c r="R83" s="53" t="e">
        <f>SUM(#REF!)</f>
        <v>#REF!</v>
      </c>
      <c r="S83" s="53" t="e">
        <f>Game_Plan[[#This Row],[Q3]]/1000</f>
        <v>#REF!</v>
      </c>
      <c r="T83" s="53" t="e">
        <f>SUM(#REF!)</f>
        <v>#REF!</v>
      </c>
      <c r="U83" s="53" t="e">
        <f>Game_Plan[[#This Row],[Q4]]/1000</f>
        <v>#REF!</v>
      </c>
      <c r="V83" s="54" t="e">
        <f>SUM(Game_Plan[[#This Row],[Q1]:[Q4]])=Game_Plan[[#This Row],[Total Budget]]</f>
        <v>#REF!</v>
      </c>
      <c r="W83" s="66">
        <v>12</v>
      </c>
      <c r="X83" s="53"/>
      <c r="Y83" s="55"/>
      <c r="Z83" s="55"/>
      <c r="AA83" s="7"/>
    </row>
    <row r="84" spans="2:27" ht="21" customHeight="1">
      <c r="B84" s="74" t="s">
        <v>130</v>
      </c>
      <c r="C84" s="76" t="s">
        <v>131</v>
      </c>
      <c r="D84" s="78" t="s">
        <v>132</v>
      </c>
      <c r="E84" s="78">
        <v>1566</v>
      </c>
      <c r="F84" s="50">
        <v>1</v>
      </c>
      <c r="G84" s="49" t="s">
        <v>106</v>
      </c>
      <c r="H84" s="49" t="s">
        <v>109</v>
      </c>
      <c r="I84" s="51" t="s">
        <v>104</v>
      </c>
      <c r="J84" s="52">
        <v>45748</v>
      </c>
      <c r="K84" s="52">
        <v>45838</v>
      </c>
      <c r="L84" s="46">
        <v>91421.572635641889</v>
      </c>
      <c r="M84" s="46">
        <f>Game_Plan[[#This Row],[Total Budget]]/1000</f>
        <v>91.421572635641894</v>
      </c>
      <c r="N84" s="46" t="e">
        <f>SUM(#REF!)</f>
        <v>#REF!</v>
      </c>
      <c r="O84" s="46" t="e">
        <f>Game_Plan[[#This Row],[Q1]]/1000</f>
        <v>#REF!</v>
      </c>
      <c r="P84" s="53" t="e">
        <f>SUM(#REF!)</f>
        <v>#REF!</v>
      </c>
      <c r="Q84" s="53" t="e">
        <f>Game_Plan[[#This Row],[Q2]]/1000</f>
        <v>#REF!</v>
      </c>
      <c r="R84" s="53" t="e">
        <f>SUM(#REF!)</f>
        <v>#REF!</v>
      </c>
      <c r="S84" s="53" t="e">
        <f>Game_Plan[[#This Row],[Q3]]/1000</f>
        <v>#REF!</v>
      </c>
      <c r="T84" s="53" t="e">
        <f>SUM(#REF!)</f>
        <v>#REF!</v>
      </c>
      <c r="U84" s="53" t="e">
        <f>Game_Plan[[#This Row],[Q4]]/1000</f>
        <v>#REF!</v>
      </c>
      <c r="V84" s="54" t="e">
        <f>SUM(Game_Plan[[#This Row],[Q1]:[Q4]])=Game_Plan[[#This Row],[Total Budget]]</f>
        <v>#REF!</v>
      </c>
      <c r="W84" s="66">
        <v>12</v>
      </c>
      <c r="X84" s="53"/>
      <c r="Y84" s="55"/>
      <c r="Z84" s="55"/>
      <c r="AA84" s="7"/>
    </row>
    <row r="85" spans="2:27" ht="21" customHeight="1">
      <c r="B85" s="73" t="s">
        <v>137</v>
      </c>
      <c r="C85" s="75" t="s">
        <v>138</v>
      </c>
      <c r="D85" s="77" t="s">
        <v>137</v>
      </c>
      <c r="E85" s="77">
        <v>30</v>
      </c>
      <c r="F85" s="50">
        <v>1</v>
      </c>
      <c r="G85" s="49" t="s">
        <v>106</v>
      </c>
      <c r="H85" s="49" t="s">
        <v>109</v>
      </c>
      <c r="I85" s="51" t="s">
        <v>104</v>
      </c>
      <c r="J85" s="52">
        <v>45717</v>
      </c>
      <c r="K85" s="52">
        <v>45899</v>
      </c>
      <c r="L85" s="46">
        <v>638.96913686550204</v>
      </c>
      <c r="M85" s="46">
        <f>Game_Plan[[#This Row],[Total Budget]]/1000</f>
        <v>0.63896913686550205</v>
      </c>
      <c r="N85" s="46" t="e">
        <f>SUM(#REF!)</f>
        <v>#REF!</v>
      </c>
      <c r="O85" s="46" t="e">
        <f>Game_Plan[[#This Row],[Q1]]/1000</f>
        <v>#REF!</v>
      </c>
      <c r="P85" s="53" t="e">
        <f>SUM(#REF!)</f>
        <v>#REF!</v>
      </c>
      <c r="Q85" s="53" t="e">
        <f>Game_Plan[[#This Row],[Q2]]/1000</f>
        <v>#REF!</v>
      </c>
      <c r="R85" s="53" t="e">
        <f>SUM(#REF!)</f>
        <v>#REF!</v>
      </c>
      <c r="S85" s="53" t="e">
        <f>Game_Plan[[#This Row],[Q3]]/1000</f>
        <v>#REF!</v>
      </c>
      <c r="T85" s="53" t="e">
        <f>SUM(#REF!)</f>
        <v>#REF!</v>
      </c>
      <c r="U85" s="53" t="e">
        <f>Game_Plan[[#This Row],[Q4]]/1000</f>
        <v>#REF!</v>
      </c>
      <c r="V85" s="54" t="e">
        <f>SUM(Game_Plan[[#This Row],[Q1]:[Q4]])=Game_Plan[[#This Row],[Total Budget]]</f>
        <v>#REF!</v>
      </c>
      <c r="W85" s="66">
        <v>20</v>
      </c>
      <c r="X85" s="53"/>
      <c r="Y85" s="55">
        <v>0.56000000000000005</v>
      </c>
      <c r="Z85" s="55"/>
      <c r="AA85" s="7"/>
    </row>
    <row r="86" spans="2:27" ht="21" customHeight="1">
      <c r="B86" s="74" t="s">
        <v>137</v>
      </c>
      <c r="C86" s="76" t="s">
        <v>138</v>
      </c>
      <c r="D86" s="78" t="s">
        <v>137</v>
      </c>
      <c r="E86" s="78">
        <v>30</v>
      </c>
      <c r="F86" s="50">
        <v>1</v>
      </c>
      <c r="G86" s="49" t="s">
        <v>106</v>
      </c>
      <c r="H86" s="49" t="s">
        <v>112</v>
      </c>
      <c r="I86" s="51" t="s">
        <v>104</v>
      </c>
      <c r="J86" s="52">
        <v>45717</v>
      </c>
      <c r="K86" s="52">
        <v>45899</v>
      </c>
      <c r="L86" s="46">
        <v>266860.38857135019</v>
      </c>
      <c r="M86" s="46">
        <f>Game_Plan[[#This Row],[Total Budget]]/1000</f>
        <v>266.8603885713502</v>
      </c>
      <c r="N86" s="46" t="e">
        <f>SUM(#REF!)</f>
        <v>#REF!</v>
      </c>
      <c r="O86" s="46" t="e">
        <f>Game_Plan[[#This Row],[Q1]]/1000</f>
        <v>#REF!</v>
      </c>
      <c r="P86" s="53" t="e">
        <f>SUM(#REF!)</f>
        <v>#REF!</v>
      </c>
      <c r="Q86" s="53" t="e">
        <f>Game_Plan[[#This Row],[Q2]]/1000</f>
        <v>#REF!</v>
      </c>
      <c r="R86" s="53" t="e">
        <f>SUM(#REF!)</f>
        <v>#REF!</v>
      </c>
      <c r="S86" s="53" t="e">
        <f>Game_Plan[[#This Row],[Q3]]/1000</f>
        <v>#REF!</v>
      </c>
      <c r="T86" s="53" t="e">
        <f>SUM(#REF!)</f>
        <v>#REF!</v>
      </c>
      <c r="U86" s="53" t="e">
        <f>Game_Plan[[#This Row],[Q4]]/1000</f>
        <v>#REF!</v>
      </c>
      <c r="V86" s="54" t="e">
        <f>SUM(Game_Plan[[#This Row],[Q1]:[Q4]])=Game_Plan[[#This Row],[Total Budget]]</f>
        <v>#REF!</v>
      </c>
      <c r="W86" s="66">
        <v>20</v>
      </c>
      <c r="X86" s="53"/>
      <c r="Y86" s="55"/>
      <c r="Z86" s="55"/>
      <c r="AA86" s="7"/>
    </row>
    <row r="87" spans="2:27" ht="21" customHeight="1">
      <c r="B87" s="73" t="s">
        <v>137</v>
      </c>
      <c r="C87" s="75" t="s">
        <v>138</v>
      </c>
      <c r="D87" s="77" t="s">
        <v>137</v>
      </c>
      <c r="E87" s="77">
        <v>30</v>
      </c>
      <c r="F87" s="50">
        <v>1</v>
      </c>
      <c r="G87" s="49" t="s">
        <v>106</v>
      </c>
      <c r="H87" s="49" t="s">
        <v>113</v>
      </c>
      <c r="I87" s="51" t="s">
        <v>104</v>
      </c>
      <c r="J87" s="52">
        <v>45717</v>
      </c>
      <c r="K87" s="52">
        <v>45899</v>
      </c>
      <c r="L87" s="46">
        <v>622674.2399998171</v>
      </c>
      <c r="M87" s="46">
        <f>Game_Plan[[#This Row],[Total Budget]]/1000</f>
        <v>622.67423999981713</v>
      </c>
      <c r="N87" s="46" t="e">
        <f>SUM(#REF!)</f>
        <v>#REF!</v>
      </c>
      <c r="O87" s="46" t="e">
        <f>Game_Plan[[#This Row],[Q1]]/1000</f>
        <v>#REF!</v>
      </c>
      <c r="P87" s="53" t="e">
        <f>SUM(#REF!)</f>
        <v>#REF!</v>
      </c>
      <c r="Q87" s="53" t="e">
        <f>Game_Plan[[#This Row],[Q2]]/1000</f>
        <v>#REF!</v>
      </c>
      <c r="R87" s="53" t="e">
        <f>SUM(#REF!)</f>
        <v>#REF!</v>
      </c>
      <c r="S87" s="53" t="e">
        <f>Game_Plan[[#This Row],[Q3]]/1000</f>
        <v>#REF!</v>
      </c>
      <c r="T87" s="53" t="e">
        <f>SUM(#REF!)</f>
        <v>#REF!</v>
      </c>
      <c r="U87" s="53" t="e">
        <f>Game_Plan[[#This Row],[Q4]]/1000</f>
        <v>#REF!</v>
      </c>
      <c r="V87" s="54" t="e">
        <f>SUM(Game_Plan[[#This Row],[Q1]:[Q4]])=Game_Plan[[#This Row],[Total Budget]]</f>
        <v>#REF!</v>
      </c>
      <c r="W87" s="66">
        <v>20</v>
      </c>
      <c r="X87" s="53"/>
      <c r="Y87" s="55"/>
      <c r="Z87" s="55"/>
      <c r="AA87" s="7"/>
    </row>
    <row r="88" spans="2:27" ht="21" customHeight="1">
      <c r="B88" s="74" t="s">
        <v>99</v>
      </c>
      <c r="C88" s="76" t="s">
        <v>122</v>
      </c>
      <c r="D88" s="78" t="s">
        <v>139</v>
      </c>
      <c r="E88" s="78">
        <v>227</v>
      </c>
      <c r="F88" s="50">
        <v>1</v>
      </c>
      <c r="G88" s="49" t="s">
        <v>106</v>
      </c>
      <c r="H88" s="49" t="s">
        <v>107</v>
      </c>
      <c r="I88" s="51" t="s">
        <v>108</v>
      </c>
      <c r="J88" s="52">
        <v>45684</v>
      </c>
      <c r="K88" s="52">
        <v>45792</v>
      </c>
      <c r="L88" s="46">
        <v>1267576.0476286677</v>
      </c>
      <c r="M88" s="46">
        <f>Game_Plan[[#This Row],[Total Budget]]/1000</f>
        <v>1267.5760476286678</v>
      </c>
      <c r="N88" s="46" t="e">
        <f>SUM(#REF!)</f>
        <v>#REF!</v>
      </c>
      <c r="O88" s="46" t="e">
        <f>Game_Plan[[#This Row],[Q1]]/1000</f>
        <v>#REF!</v>
      </c>
      <c r="P88" s="53" t="e">
        <f>SUM(#REF!)</f>
        <v>#REF!</v>
      </c>
      <c r="Q88" s="53" t="e">
        <f>Game_Plan[[#This Row],[Q2]]/1000</f>
        <v>#REF!</v>
      </c>
      <c r="R88" s="53" t="e">
        <f>SUM(#REF!)</f>
        <v>#REF!</v>
      </c>
      <c r="S88" s="53" t="e">
        <f>Game_Plan[[#This Row],[Q3]]/1000</f>
        <v>#REF!</v>
      </c>
      <c r="T88" s="53" t="e">
        <f>SUM(#REF!)</f>
        <v>#REF!</v>
      </c>
      <c r="U88" s="53" t="e">
        <f>Game_Plan[[#This Row],[Q4]]/1000</f>
        <v>#REF!</v>
      </c>
      <c r="V88" s="54" t="e">
        <f>SUM(Game_Plan[[#This Row],[Q1]:[Q4]])=Game_Plan[[#This Row],[Total Budget]]</f>
        <v>#REF!</v>
      </c>
      <c r="W88" s="66">
        <v>16</v>
      </c>
      <c r="X88" s="53"/>
      <c r="Y88" s="55">
        <v>0.62</v>
      </c>
      <c r="Z88" s="55"/>
      <c r="AA88" s="7"/>
    </row>
    <row r="89" spans="2:27" ht="21" customHeight="1">
      <c r="B89" s="73" t="s">
        <v>99</v>
      </c>
      <c r="C89" s="75" t="s">
        <v>122</v>
      </c>
      <c r="D89" s="77" t="s">
        <v>139</v>
      </c>
      <c r="E89" s="77">
        <v>227</v>
      </c>
      <c r="F89" s="50">
        <v>1</v>
      </c>
      <c r="G89" s="49" t="s">
        <v>106</v>
      </c>
      <c r="H89" s="49" t="s">
        <v>109</v>
      </c>
      <c r="I89" s="51" t="s">
        <v>104</v>
      </c>
      <c r="J89" s="52">
        <v>45684</v>
      </c>
      <c r="K89" s="52">
        <v>45792</v>
      </c>
      <c r="L89" s="46">
        <v>147144.54687968668</v>
      </c>
      <c r="M89" s="46">
        <f>Game_Plan[[#This Row],[Total Budget]]/1000</f>
        <v>147.14454687968669</v>
      </c>
      <c r="N89" s="46" t="e">
        <f>SUM(#REF!)</f>
        <v>#REF!</v>
      </c>
      <c r="O89" s="46" t="e">
        <f>Game_Plan[[#This Row],[Q1]]/1000</f>
        <v>#REF!</v>
      </c>
      <c r="P89" s="53" t="e">
        <f>SUM(#REF!)</f>
        <v>#REF!</v>
      </c>
      <c r="Q89" s="53" t="e">
        <f>Game_Plan[[#This Row],[Q2]]/1000</f>
        <v>#REF!</v>
      </c>
      <c r="R89" s="53" t="e">
        <f>SUM(#REF!)</f>
        <v>#REF!</v>
      </c>
      <c r="S89" s="53" t="e">
        <f>Game_Plan[[#This Row],[Q3]]/1000</f>
        <v>#REF!</v>
      </c>
      <c r="T89" s="53" t="e">
        <f>SUM(#REF!)</f>
        <v>#REF!</v>
      </c>
      <c r="U89" s="53" t="e">
        <f>Game_Plan[[#This Row],[Q4]]/1000</f>
        <v>#REF!</v>
      </c>
      <c r="V89" s="54" t="e">
        <f>SUM(Game_Plan[[#This Row],[Q1]:[Q4]])=Game_Plan[[#This Row],[Total Budget]]</f>
        <v>#REF!</v>
      </c>
      <c r="W89" s="66">
        <v>16</v>
      </c>
      <c r="X89" s="53"/>
      <c r="Y89" s="55"/>
      <c r="Z89" s="55"/>
      <c r="AA89" s="7"/>
    </row>
    <row r="90" spans="2:27" ht="21" customHeight="1">
      <c r="B90" s="74" t="s">
        <v>99</v>
      </c>
      <c r="C90" s="76" t="s">
        <v>122</v>
      </c>
      <c r="D90" s="78" t="s">
        <v>139</v>
      </c>
      <c r="E90" s="78">
        <v>227</v>
      </c>
      <c r="F90" s="50">
        <v>1</v>
      </c>
      <c r="G90" s="49" t="s">
        <v>106</v>
      </c>
      <c r="H90" s="49" t="s">
        <v>110</v>
      </c>
      <c r="I90" s="51" t="s">
        <v>111</v>
      </c>
      <c r="J90" s="52">
        <v>45684</v>
      </c>
      <c r="K90" s="52">
        <v>45792</v>
      </c>
      <c r="L90" s="46">
        <v>56724.874288512488</v>
      </c>
      <c r="M90" s="46">
        <f>Game_Plan[[#This Row],[Total Budget]]/1000</f>
        <v>56.724874288512488</v>
      </c>
      <c r="N90" s="46" t="e">
        <f>SUM(#REF!)</f>
        <v>#REF!</v>
      </c>
      <c r="O90" s="46" t="e">
        <f>Game_Plan[[#This Row],[Q1]]/1000</f>
        <v>#REF!</v>
      </c>
      <c r="P90" s="53" t="e">
        <f>SUM(#REF!)</f>
        <v>#REF!</v>
      </c>
      <c r="Q90" s="53" t="e">
        <f>Game_Plan[[#This Row],[Q2]]/1000</f>
        <v>#REF!</v>
      </c>
      <c r="R90" s="53" t="e">
        <f>SUM(#REF!)</f>
        <v>#REF!</v>
      </c>
      <c r="S90" s="53" t="e">
        <f>Game_Plan[[#This Row],[Q3]]/1000</f>
        <v>#REF!</v>
      </c>
      <c r="T90" s="53" t="e">
        <f>SUM(#REF!)</f>
        <v>#REF!</v>
      </c>
      <c r="U90" s="53" t="e">
        <f>Game_Plan[[#This Row],[Q4]]/1000</f>
        <v>#REF!</v>
      </c>
      <c r="V90" s="54" t="e">
        <f>SUM(Game_Plan[[#This Row],[Q1]:[Q4]])=Game_Plan[[#This Row],[Total Budget]]</f>
        <v>#REF!</v>
      </c>
      <c r="W90" s="66">
        <v>16</v>
      </c>
      <c r="X90" s="53"/>
      <c r="Y90" s="55"/>
      <c r="Z90" s="55"/>
      <c r="AA90" s="7"/>
    </row>
    <row r="91" spans="2:27" ht="21" customHeight="1">
      <c r="B91" s="73" t="s">
        <v>99</v>
      </c>
      <c r="C91" s="75" t="s">
        <v>122</v>
      </c>
      <c r="D91" s="77" t="s">
        <v>139</v>
      </c>
      <c r="E91" s="77">
        <v>227</v>
      </c>
      <c r="F91" s="50">
        <v>1</v>
      </c>
      <c r="G91" s="49" t="s">
        <v>106</v>
      </c>
      <c r="H91" s="49" t="s">
        <v>112</v>
      </c>
      <c r="I91" s="51" t="s">
        <v>104</v>
      </c>
      <c r="J91" s="52">
        <v>45684</v>
      </c>
      <c r="K91" s="52">
        <v>45792</v>
      </c>
      <c r="L91" s="46">
        <v>124139.52884700915</v>
      </c>
      <c r="M91" s="46">
        <f>Game_Plan[[#This Row],[Total Budget]]/1000</f>
        <v>124.13952884700915</v>
      </c>
      <c r="N91" s="46" t="e">
        <f>SUM(#REF!)</f>
        <v>#REF!</v>
      </c>
      <c r="O91" s="46" t="e">
        <f>Game_Plan[[#This Row],[Q1]]/1000</f>
        <v>#REF!</v>
      </c>
      <c r="P91" s="53" t="e">
        <f>SUM(#REF!)</f>
        <v>#REF!</v>
      </c>
      <c r="Q91" s="53" t="e">
        <f>Game_Plan[[#This Row],[Q2]]/1000</f>
        <v>#REF!</v>
      </c>
      <c r="R91" s="53" t="e">
        <f>SUM(#REF!)</f>
        <v>#REF!</v>
      </c>
      <c r="S91" s="53" t="e">
        <f>Game_Plan[[#This Row],[Q3]]/1000</f>
        <v>#REF!</v>
      </c>
      <c r="T91" s="53" t="e">
        <f>SUM(#REF!)</f>
        <v>#REF!</v>
      </c>
      <c r="U91" s="53" t="e">
        <f>Game_Plan[[#This Row],[Q4]]/1000</f>
        <v>#REF!</v>
      </c>
      <c r="V91" s="54" t="e">
        <f>SUM(Game_Plan[[#This Row],[Q1]:[Q4]])=Game_Plan[[#This Row],[Total Budget]]</f>
        <v>#REF!</v>
      </c>
      <c r="W91" s="66">
        <v>16</v>
      </c>
      <c r="X91" s="53"/>
      <c r="Y91" s="55"/>
      <c r="Z91" s="55"/>
      <c r="AA91" s="7"/>
    </row>
    <row r="92" spans="2:27" ht="21" customHeight="1">
      <c r="B92" s="74" t="s">
        <v>99</v>
      </c>
      <c r="C92" s="76" t="s">
        <v>122</v>
      </c>
      <c r="D92" s="78" t="s">
        <v>139</v>
      </c>
      <c r="E92" s="78">
        <v>227</v>
      </c>
      <c r="F92" s="50">
        <v>1</v>
      </c>
      <c r="G92" s="49" t="s">
        <v>106</v>
      </c>
      <c r="H92" s="49" t="s">
        <v>113</v>
      </c>
      <c r="I92" s="51" t="s">
        <v>104</v>
      </c>
      <c r="J92" s="52">
        <v>45684</v>
      </c>
      <c r="K92" s="52">
        <v>45792</v>
      </c>
      <c r="L92" s="46">
        <v>289658.90064302133</v>
      </c>
      <c r="M92" s="46">
        <f>Game_Plan[[#This Row],[Total Budget]]/1000</f>
        <v>289.65890064302135</v>
      </c>
      <c r="N92" s="46" t="e">
        <f>SUM(#REF!)</f>
        <v>#REF!</v>
      </c>
      <c r="O92" s="46" t="e">
        <f>Game_Plan[[#This Row],[Q1]]/1000</f>
        <v>#REF!</v>
      </c>
      <c r="P92" s="53" t="e">
        <f>SUM(#REF!)</f>
        <v>#REF!</v>
      </c>
      <c r="Q92" s="53" t="e">
        <f>Game_Plan[[#This Row],[Q2]]/1000</f>
        <v>#REF!</v>
      </c>
      <c r="R92" s="53" t="e">
        <f>SUM(#REF!)</f>
        <v>#REF!</v>
      </c>
      <c r="S92" s="53" t="e">
        <f>Game_Plan[[#This Row],[Q3]]/1000</f>
        <v>#REF!</v>
      </c>
      <c r="T92" s="53" t="e">
        <f>SUM(#REF!)</f>
        <v>#REF!</v>
      </c>
      <c r="U92" s="53" t="e">
        <f>Game_Plan[[#This Row],[Q4]]/1000</f>
        <v>#REF!</v>
      </c>
      <c r="V92" s="54" t="e">
        <f>SUM(Game_Plan[[#This Row],[Q1]:[Q4]])=Game_Plan[[#This Row],[Total Budget]]</f>
        <v>#REF!</v>
      </c>
      <c r="W92" s="66">
        <v>16</v>
      </c>
      <c r="X92" s="53"/>
      <c r="Y92" s="55"/>
      <c r="Z92" s="55"/>
      <c r="AA92" s="7"/>
    </row>
    <row r="93" spans="2:27" ht="21" customHeight="1">
      <c r="B93" s="48"/>
      <c r="C93" s="48"/>
      <c r="D93" s="49"/>
      <c r="E93" s="48"/>
      <c r="F93" s="51"/>
      <c r="G93" s="49"/>
      <c r="H93" s="49"/>
      <c r="I93" s="51"/>
      <c r="J93" s="52"/>
      <c r="K93" s="52"/>
      <c r="L93" s="53"/>
      <c r="M93" s="53"/>
      <c r="N93" s="53"/>
      <c r="O93" s="53"/>
      <c r="P93" s="53"/>
      <c r="Q93" s="53"/>
      <c r="R93" s="53"/>
      <c r="S93" s="53"/>
      <c r="T93" s="53"/>
      <c r="U93" s="53"/>
      <c r="V93" s="54"/>
      <c r="W93" s="53"/>
      <c r="X93" s="53"/>
      <c r="Y93" s="55"/>
      <c r="Z93" s="55"/>
      <c r="AA93" s="7"/>
    </row>
    <row r="94" spans="2:27" ht="21" customHeight="1">
      <c r="B94" s="48"/>
      <c r="C94" s="48"/>
      <c r="D94" s="49"/>
      <c r="E94" s="48"/>
      <c r="F94" s="51"/>
      <c r="G94" s="49"/>
      <c r="H94" s="49"/>
      <c r="I94" s="51"/>
      <c r="J94" s="52"/>
      <c r="K94" s="52"/>
      <c r="L94" s="46"/>
      <c r="M94" s="46"/>
      <c r="N94" s="53"/>
      <c r="O94" s="53"/>
      <c r="P94" s="53"/>
      <c r="Q94" s="53"/>
      <c r="R94" s="53"/>
      <c r="S94" s="53"/>
      <c r="T94" s="53"/>
      <c r="U94" s="53"/>
      <c r="V94" s="54"/>
      <c r="W94" s="53"/>
      <c r="X94" s="53"/>
      <c r="Y94" s="55"/>
      <c r="Z94" s="55"/>
      <c r="AA94" s="7"/>
    </row>
    <row r="95" spans="2:27" ht="21" customHeight="1">
      <c r="B95" s="48"/>
      <c r="C95" s="48"/>
      <c r="D95" s="49"/>
      <c r="E95" s="48"/>
      <c r="F95" s="51"/>
      <c r="G95" s="49"/>
      <c r="H95" s="49"/>
      <c r="I95" s="51"/>
      <c r="J95" s="52"/>
      <c r="K95" s="52"/>
      <c r="L95" s="53"/>
      <c r="M95" s="53"/>
      <c r="N95" s="53"/>
      <c r="O95" s="53"/>
      <c r="P95" s="53"/>
      <c r="Q95" s="53"/>
      <c r="R95" s="53"/>
      <c r="S95" s="53"/>
      <c r="T95" s="46"/>
      <c r="U95" s="46"/>
      <c r="V95" s="54"/>
      <c r="W95" s="53"/>
      <c r="X95" s="53"/>
      <c r="Y95" s="55"/>
      <c r="Z95" s="55"/>
      <c r="AA95" s="7"/>
    </row>
    <row r="96" spans="2:27" ht="21" customHeight="1">
      <c r="B96" s="48"/>
      <c r="C96" s="48"/>
      <c r="D96" s="49"/>
      <c r="E96" s="48"/>
      <c r="F96" s="51"/>
      <c r="G96" s="49"/>
      <c r="H96" s="49"/>
      <c r="I96" s="51"/>
      <c r="J96" s="52"/>
      <c r="K96" s="52"/>
      <c r="L96" s="53"/>
      <c r="M96" s="53"/>
      <c r="N96" s="53"/>
      <c r="O96" s="53"/>
      <c r="P96" s="53"/>
      <c r="Q96" s="53"/>
      <c r="R96" s="53"/>
      <c r="S96" s="53"/>
      <c r="T96" s="46"/>
      <c r="U96" s="46"/>
      <c r="V96" s="54"/>
      <c r="W96" s="53"/>
      <c r="X96" s="53"/>
      <c r="Y96" s="55"/>
      <c r="Z96" s="55"/>
      <c r="AA96" s="7"/>
    </row>
    <row r="97" spans="2:27" ht="21" customHeight="1">
      <c r="B97" s="48"/>
      <c r="C97" s="48"/>
      <c r="D97" s="49"/>
      <c r="E97" s="48"/>
      <c r="F97" s="51"/>
      <c r="G97" s="49"/>
      <c r="H97" s="49"/>
      <c r="I97" s="51"/>
      <c r="J97" s="52"/>
      <c r="K97" s="52"/>
      <c r="L97" s="56"/>
      <c r="M97" s="56"/>
      <c r="N97" s="56"/>
      <c r="O97" s="56"/>
      <c r="P97" s="56"/>
      <c r="Q97" s="56"/>
      <c r="R97" s="56"/>
      <c r="S97" s="56"/>
      <c r="T97" s="46"/>
      <c r="U97" s="46"/>
      <c r="V97" s="54"/>
      <c r="W97" s="53"/>
      <c r="X97" s="56"/>
      <c r="Y97" s="55"/>
      <c r="Z97" s="57"/>
      <c r="AA97" s="7"/>
    </row>
    <row r="98" spans="2:27" ht="21" customHeight="1">
      <c r="B98" s="48"/>
      <c r="C98" s="48"/>
      <c r="D98" s="49"/>
      <c r="E98" s="48"/>
      <c r="F98" s="51"/>
      <c r="G98" s="49"/>
      <c r="H98" s="49"/>
      <c r="I98" s="51"/>
      <c r="J98" s="52"/>
      <c r="K98" s="52"/>
      <c r="L98" s="53"/>
      <c r="M98" s="53"/>
      <c r="N98" s="53"/>
      <c r="O98" s="53"/>
      <c r="P98" s="53"/>
      <c r="Q98" s="53"/>
      <c r="R98" s="53"/>
      <c r="S98" s="53"/>
      <c r="T98" s="53"/>
      <c r="U98" s="53"/>
      <c r="V98" s="54"/>
      <c r="W98" s="53"/>
      <c r="X98" s="53"/>
      <c r="Y98" s="55"/>
      <c r="Z98" s="55"/>
      <c r="AA98" s="7"/>
    </row>
    <row r="99" spans="2:27" ht="21" customHeight="1">
      <c r="B99" s="48"/>
      <c r="C99" s="48"/>
      <c r="D99" s="49"/>
      <c r="E99" s="48"/>
      <c r="F99" s="51"/>
      <c r="G99" s="49"/>
      <c r="H99" s="49"/>
      <c r="I99" s="51"/>
      <c r="J99" s="52"/>
      <c r="K99" s="52"/>
      <c r="L99" s="53"/>
      <c r="M99" s="53"/>
      <c r="N99" s="53"/>
      <c r="O99" s="53"/>
      <c r="P99" s="53"/>
      <c r="Q99" s="53"/>
      <c r="R99" s="53"/>
      <c r="S99" s="53"/>
      <c r="T99" s="53"/>
      <c r="U99" s="53"/>
      <c r="V99" s="54"/>
      <c r="W99" s="53"/>
      <c r="X99" s="53"/>
      <c r="Y99" s="55"/>
      <c r="Z99" s="55"/>
      <c r="AA99" s="7"/>
    </row>
    <row r="100" spans="2:27" ht="21" customHeight="1">
      <c r="B100" s="48"/>
      <c r="C100" s="48"/>
      <c r="D100" s="49"/>
      <c r="E100" s="48"/>
      <c r="F100" s="51"/>
      <c r="G100" s="49"/>
      <c r="H100" s="49"/>
      <c r="I100" s="51"/>
      <c r="J100" s="52"/>
      <c r="K100" s="52"/>
      <c r="L100" s="53"/>
      <c r="M100" s="53"/>
      <c r="N100" s="53"/>
      <c r="O100" s="53"/>
      <c r="P100" s="53"/>
      <c r="Q100" s="53"/>
      <c r="R100" s="53"/>
      <c r="S100" s="53"/>
      <c r="T100" s="53"/>
      <c r="U100" s="53"/>
      <c r="V100" s="54"/>
      <c r="W100" s="53"/>
      <c r="X100" s="53"/>
      <c r="Y100" s="55"/>
      <c r="Z100" s="55"/>
      <c r="AA100" s="7"/>
    </row>
    <row r="101" spans="2:27" ht="21" customHeight="1">
      <c r="B101" s="48"/>
      <c r="C101" s="48"/>
      <c r="D101" s="49"/>
      <c r="E101" s="48"/>
      <c r="F101" s="51"/>
      <c r="G101" s="49"/>
      <c r="H101" s="49"/>
      <c r="I101" s="51"/>
      <c r="J101" s="52"/>
      <c r="K101" s="52"/>
      <c r="L101" s="53"/>
      <c r="M101" s="53"/>
      <c r="N101" s="53"/>
      <c r="O101" s="53"/>
      <c r="P101" s="53"/>
      <c r="Q101" s="53"/>
      <c r="R101" s="53"/>
      <c r="S101" s="53"/>
      <c r="T101" s="53"/>
      <c r="U101" s="53"/>
      <c r="V101" s="54"/>
      <c r="W101" s="53"/>
      <c r="X101" s="53"/>
      <c r="Y101" s="55"/>
      <c r="Z101" s="55"/>
      <c r="AA101" s="7"/>
    </row>
    <row r="102" spans="2:27" ht="21" customHeight="1">
      <c r="B102" s="48"/>
      <c r="C102" s="48"/>
      <c r="D102" s="49"/>
      <c r="E102" s="48"/>
      <c r="F102" s="51"/>
      <c r="G102" s="49"/>
      <c r="H102" s="49"/>
      <c r="I102" s="51"/>
      <c r="J102" s="52"/>
      <c r="K102" s="52"/>
      <c r="L102" s="53"/>
      <c r="M102" s="53"/>
      <c r="N102" s="53"/>
      <c r="O102" s="53"/>
      <c r="P102" s="53"/>
      <c r="Q102" s="53"/>
      <c r="R102" s="53"/>
      <c r="S102" s="53"/>
      <c r="T102" s="53"/>
      <c r="U102" s="53"/>
      <c r="V102" s="54"/>
      <c r="W102" s="53"/>
      <c r="X102" s="53"/>
      <c r="Y102" s="55"/>
      <c r="Z102" s="55"/>
      <c r="AA102" s="7"/>
    </row>
    <row r="103" spans="2:27" ht="21" customHeight="1">
      <c r="B103" s="48"/>
      <c r="C103" s="48"/>
      <c r="D103" s="49"/>
      <c r="E103" s="48"/>
      <c r="F103" s="51"/>
      <c r="G103" s="49"/>
      <c r="H103" s="49"/>
      <c r="I103" s="51"/>
      <c r="J103" s="52"/>
      <c r="K103" s="52"/>
      <c r="L103" s="53"/>
      <c r="M103" s="53"/>
      <c r="N103" s="53"/>
      <c r="O103" s="53"/>
      <c r="P103" s="53"/>
      <c r="Q103" s="53"/>
      <c r="R103" s="53"/>
      <c r="S103" s="53"/>
      <c r="T103" s="53"/>
      <c r="U103" s="53"/>
      <c r="V103" s="54"/>
      <c r="W103" s="53"/>
      <c r="X103" s="53"/>
      <c r="Y103" s="55"/>
      <c r="Z103" s="55"/>
      <c r="AA103" s="7"/>
    </row>
    <row r="104" spans="2:27" ht="21" customHeight="1">
      <c r="B104" s="48"/>
      <c r="C104" s="48"/>
      <c r="D104" s="49"/>
      <c r="E104" s="48"/>
      <c r="F104" s="51"/>
      <c r="G104" s="49"/>
      <c r="H104" s="49"/>
      <c r="I104" s="51"/>
      <c r="J104" s="52"/>
      <c r="K104" s="52"/>
      <c r="L104" s="46"/>
      <c r="M104" s="46"/>
      <c r="N104" s="46"/>
      <c r="O104" s="46"/>
      <c r="P104" s="46"/>
      <c r="Q104" s="46"/>
      <c r="R104" s="46"/>
      <c r="S104" s="46"/>
      <c r="T104" s="53"/>
      <c r="U104" s="53"/>
      <c r="V104" s="54"/>
      <c r="W104" s="53"/>
      <c r="X104" s="53"/>
      <c r="Y104" s="55"/>
      <c r="Z104" s="55"/>
      <c r="AA104" s="7"/>
    </row>
    <row r="105" spans="2:27" ht="21" customHeight="1">
      <c r="B105" s="48"/>
      <c r="C105" s="48"/>
      <c r="D105" s="49"/>
      <c r="E105" s="48"/>
      <c r="F105" s="51"/>
      <c r="G105" s="49"/>
      <c r="H105" s="49"/>
      <c r="I105" s="51"/>
      <c r="J105" s="52"/>
      <c r="K105" s="52"/>
      <c r="L105" s="46"/>
      <c r="M105" s="46"/>
      <c r="N105" s="46"/>
      <c r="O105" s="46"/>
      <c r="P105" s="46"/>
      <c r="Q105" s="46"/>
      <c r="R105" s="46"/>
      <c r="S105" s="46"/>
      <c r="T105" s="46"/>
      <c r="U105" s="46"/>
      <c r="V105" s="54"/>
      <c r="W105" s="53"/>
      <c r="X105" s="53"/>
      <c r="Y105" s="55"/>
      <c r="Z105" s="55"/>
      <c r="AA105" s="7"/>
    </row>
    <row r="106" spans="2:27" ht="21" customHeight="1">
      <c r="B106" s="48"/>
      <c r="C106" s="48"/>
      <c r="D106" s="49"/>
      <c r="E106" s="48"/>
      <c r="F106" s="51"/>
      <c r="G106" s="49"/>
      <c r="H106" s="49"/>
      <c r="I106" s="51"/>
      <c r="J106" s="52"/>
      <c r="K106" s="52"/>
      <c r="L106" s="53"/>
      <c r="M106" s="53"/>
      <c r="N106" s="53"/>
      <c r="O106" s="53"/>
      <c r="P106" s="53"/>
      <c r="Q106" s="53"/>
      <c r="R106" s="53"/>
      <c r="S106" s="53"/>
      <c r="T106" s="53"/>
      <c r="U106" s="53"/>
      <c r="V106" s="54"/>
      <c r="W106" s="53"/>
      <c r="X106" s="53"/>
      <c r="Y106" s="55"/>
      <c r="Z106" s="55"/>
      <c r="AA106" s="7"/>
    </row>
    <row r="107" spans="2:27" ht="21" customHeight="1">
      <c r="B107" s="48"/>
      <c r="C107" s="48"/>
      <c r="D107" s="49"/>
      <c r="E107" s="48"/>
      <c r="F107" s="51"/>
      <c r="G107" s="49"/>
      <c r="H107" s="49"/>
      <c r="I107" s="51"/>
      <c r="J107" s="52"/>
      <c r="K107" s="52"/>
      <c r="L107" s="53"/>
      <c r="M107" s="53"/>
      <c r="N107" s="53"/>
      <c r="O107" s="53"/>
      <c r="P107" s="53"/>
      <c r="Q107" s="53"/>
      <c r="R107" s="53"/>
      <c r="S107" s="53"/>
      <c r="T107" s="53"/>
      <c r="U107" s="53"/>
      <c r="V107" s="54"/>
      <c r="W107" s="53"/>
      <c r="X107" s="53"/>
      <c r="Y107" s="55"/>
      <c r="Z107" s="55"/>
      <c r="AA107" s="7"/>
    </row>
    <row r="108" spans="2:27" ht="21" customHeight="1">
      <c r="B108" s="48"/>
      <c r="C108" s="48"/>
      <c r="D108" s="49"/>
      <c r="E108" s="48"/>
      <c r="F108" s="51"/>
      <c r="G108" s="49"/>
      <c r="H108" s="49"/>
      <c r="I108" s="51"/>
      <c r="J108" s="52"/>
      <c r="K108" s="52"/>
      <c r="L108" s="53"/>
      <c r="M108" s="53"/>
      <c r="N108" s="53"/>
      <c r="O108" s="53"/>
      <c r="P108" s="53"/>
      <c r="Q108" s="53"/>
      <c r="R108" s="53"/>
      <c r="S108" s="53"/>
      <c r="T108" s="53"/>
      <c r="U108" s="53"/>
      <c r="V108" s="54"/>
      <c r="W108" s="53"/>
      <c r="X108" s="53"/>
      <c r="Y108" s="55"/>
      <c r="Z108" s="55"/>
      <c r="AA108" s="7"/>
    </row>
    <row r="109" spans="2:27" ht="21" customHeight="1">
      <c r="B109" s="48"/>
      <c r="C109" s="48"/>
      <c r="D109" s="49"/>
      <c r="E109" s="48"/>
      <c r="F109" s="51"/>
      <c r="G109" s="49"/>
      <c r="H109" s="49"/>
      <c r="I109" s="51"/>
      <c r="J109" s="52"/>
      <c r="K109" s="52"/>
      <c r="L109" s="53"/>
      <c r="M109" s="53"/>
      <c r="N109" s="53"/>
      <c r="O109" s="53"/>
      <c r="P109" s="53"/>
      <c r="Q109" s="53"/>
      <c r="R109" s="53"/>
      <c r="S109" s="53"/>
      <c r="T109" s="53"/>
      <c r="U109" s="53"/>
      <c r="V109" s="54"/>
      <c r="W109" s="53"/>
      <c r="X109" s="53"/>
      <c r="Y109" s="55"/>
      <c r="Z109" s="55"/>
      <c r="AA109" s="7"/>
    </row>
    <row r="110" spans="2:27" ht="21" customHeight="1">
      <c r="B110" s="48"/>
      <c r="C110" s="48"/>
      <c r="D110" s="49"/>
      <c r="E110" s="48"/>
      <c r="F110" s="51"/>
      <c r="G110" s="49"/>
      <c r="H110" s="49"/>
      <c r="I110" s="51"/>
      <c r="J110" s="52"/>
      <c r="K110" s="52"/>
      <c r="L110" s="53"/>
      <c r="M110" s="53"/>
      <c r="N110" s="53"/>
      <c r="O110" s="53"/>
      <c r="P110" s="53"/>
      <c r="Q110" s="53"/>
      <c r="R110" s="53"/>
      <c r="S110" s="53"/>
      <c r="T110" s="53"/>
      <c r="U110" s="53"/>
      <c r="V110" s="54"/>
      <c r="W110" s="53"/>
      <c r="X110" s="53"/>
      <c r="Y110" s="55"/>
      <c r="Z110" s="55"/>
      <c r="AA110" s="7"/>
    </row>
    <row r="111" spans="2:27" ht="21" customHeight="1">
      <c r="B111" s="48"/>
      <c r="C111" s="48"/>
      <c r="D111" s="49"/>
      <c r="E111" s="48"/>
      <c r="F111" s="51"/>
      <c r="G111" s="49"/>
      <c r="H111" s="49"/>
      <c r="I111" s="51"/>
      <c r="J111" s="52"/>
      <c r="K111" s="52"/>
      <c r="L111" s="46"/>
      <c r="M111" s="46"/>
      <c r="N111" s="53"/>
      <c r="O111" s="53"/>
      <c r="P111" s="53"/>
      <c r="Q111" s="53"/>
      <c r="R111" s="53"/>
      <c r="S111" s="53"/>
      <c r="T111" s="53"/>
      <c r="U111" s="53"/>
      <c r="V111" s="54"/>
      <c r="W111" s="53"/>
      <c r="X111" s="53"/>
      <c r="Y111" s="55"/>
      <c r="Z111" s="55"/>
      <c r="AA111" s="7"/>
    </row>
    <row r="112" spans="2:27" ht="21" customHeight="1">
      <c r="B112" s="48"/>
      <c r="C112" s="48"/>
      <c r="D112" s="49"/>
      <c r="E112" s="48"/>
      <c r="F112" s="51"/>
      <c r="G112" s="49"/>
      <c r="H112" s="49"/>
      <c r="I112" s="51"/>
      <c r="J112" s="52"/>
      <c r="K112" s="52"/>
      <c r="L112" s="53"/>
      <c r="M112" s="53"/>
      <c r="N112" s="53"/>
      <c r="O112" s="53"/>
      <c r="P112" s="53"/>
      <c r="Q112" s="53"/>
      <c r="R112" s="53"/>
      <c r="S112" s="53"/>
      <c r="T112" s="53"/>
      <c r="U112" s="53"/>
      <c r="V112" s="54"/>
      <c r="W112" s="53"/>
      <c r="X112" s="53"/>
      <c r="Y112" s="55"/>
      <c r="Z112" s="55"/>
      <c r="AA112" s="7"/>
    </row>
    <row r="113" spans="2:27" ht="21" customHeight="1">
      <c r="B113" s="48"/>
      <c r="C113" s="48"/>
      <c r="D113" s="49"/>
      <c r="E113" s="48"/>
      <c r="F113" s="51"/>
      <c r="G113" s="49"/>
      <c r="H113" s="49"/>
      <c r="I113" s="51"/>
      <c r="J113" s="52"/>
      <c r="K113" s="52"/>
      <c r="L113" s="53"/>
      <c r="M113" s="53"/>
      <c r="N113" s="53"/>
      <c r="O113" s="53"/>
      <c r="P113" s="53"/>
      <c r="Q113" s="53"/>
      <c r="R113" s="53"/>
      <c r="S113" s="53"/>
      <c r="T113" s="53"/>
      <c r="U113" s="53"/>
      <c r="V113" s="54"/>
      <c r="W113" s="53"/>
      <c r="X113" s="53"/>
      <c r="Y113" s="55"/>
      <c r="Z113" s="55"/>
      <c r="AA113" s="7"/>
    </row>
    <row r="114" spans="2:27" ht="21" customHeight="1">
      <c r="B114" s="48"/>
      <c r="C114" s="48"/>
      <c r="D114" s="49"/>
      <c r="E114" s="48"/>
      <c r="F114" s="51"/>
      <c r="G114" s="49"/>
      <c r="H114" s="49"/>
      <c r="I114" s="51"/>
      <c r="J114" s="52"/>
      <c r="K114" s="52"/>
      <c r="L114" s="46"/>
      <c r="M114" s="46"/>
      <c r="N114" s="46"/>
      <c r="O114" s="46"/>
      <c r="P114" s="46"/>
      <c r="Q114" s="46"/>
      <c r="R114" s="46"/>
      <c r="S114" s="46"/>
      <c r="T114" s="46"/>
      <c r="U114" s="46"/>
      <c r="V114" s="54"/>
      <c r="W114" s="53"/>
      <c r="X114" s="53"/>
      <c r="Y114" s="55"/>
      <c r="Z114" s="55"/>
      <c r="AA114" s="7"/>
    </row>
    <row r="115" spans="2:27" ht="21" customHeight="1">
      <c r="B115" s="48"/>
      <c r="C115" s="48"/>
      <c r="D115" s="49"/>
      <c r="E115" s="48"/>
      <c r="F115" s="51"/>
      <c r="G115" s="49"/>
      <c r="H115" s="49"/>
      <c r="I115" s="51"/>
      <c r="J115" s="52"/>
      <c r="K115" s="52"/>
      <c r="L115" s="46"/>
      <c r="M115" s="46"/>
      <c r="N115" s="46"/>
      <c r="O115" s="46"/>
      <c r="P115" s="46"/>
      <c r="Q115" s="46"/>
      <c r="R115" s="46"/>
      <c r="S115" s="46"/>
      <c r="T115" s="46"/>
      <c r="U115" s="46"/>
      <c r="V115" s="54"/>
      <c r="W115" s="53"/>
      <c r="X115" s="53"/>
      <c r="Y115" s="55"/>
      <c r="Z115" s="55"/>
      <c r="AA115" s="7"/>
    </row>
    <row r="116" spans="2:27" ht="21" customHeight="1">
      <c r="B116" s="48"/>
      <c r="C116" s="48"/>
      <c r="D116" s="49"/>
      <c r="E116" s="48"/>
      <c r="F116" s="51"/>
      <c r="G116" s="49"/>
      <c r="H116" s="49"/>
      <c r="I116" s="51"/>
      <c r="J116" s="52"/>
      <c r="K116" s="52"/>
      <c r="L116" s="46"/>
      <c r="M116" s="46"/>
      <c r="N116" s="53"/>
      <c r="O116" s="53"/>
      <c r="P116" s="53"/>
      <c r="Q116" s="53"/>
      <c r="R116" s="53"/>
      <c r="S116" s="53"/>
      <c r="T116" s="53"/>
      <c r="U116" s="53"/>
      <c r="V116" s="54"/>
      <c r="W116" s="53"/>
      <c r="X116" s="53"/>
      <c r="Y116" s="55"/>
      <c r="Z116" s="55"/>
      <c r="AA116" s="7"/>
    </row>
    <row r="117" spans="2:27" ht="21" customHeight="1">
      <c r="B117" s="48"/>
      <c r="C117" s="48"/>
      <c r="D117" s="49"/>
      <c r="E117" s="48"/>
      <c r="F117" s="51"/>
      <c r="G117" s="49"/>
      <c r="H117" s="49"/>
      <c r="I117" s="51"/>
      <c r="J117" s="52"/>
      <c r="K117" s="52"/>
      <c r="L117" s="46"/>
      <c r="M117" s="46"/>
      <c r="N117" s="53"/>
      <c r="O117" s="53"/>
      <c r="P117" s="53"/>
      <c r="Q117" s="53"/>
      <c r="R117" s="53"/>
      <c r="S117" s="53"/>
      <c r="T117" s="53"/>
      <c r="U117" s="53"/>
      <c r="V117" s="54"/>
      <c r="W117" s="53"/>
      <c r="X117" s="53"/>
      <c r="Y117" s="55"/>
      <c r="Z117" s="55"/>
      <c r="AA117" s="7"/>
    </row>
    <row r="118" spans="2:27" ht="21" customHeight="1">
      <c r="B118" s="48"/>
      <c r="C118" s="48"/>
      <c r="D118" s="49"/>
      <c r="E118" s="48"/>
      <c r="F118" s="51"/>
      <c r="G118" s="49"/>
      <c r="H118" s="49"/>
      <c r="I118" s="51"/>
      <c r="J118" s="52"/>
      <c r="K118" s="52"/>
      <c r="L118" s="46"/>
      <c r="M118" s="46"/>
      <c r="N118" s="53"/>
      <c r="O118" s="53"/>
      <c r="P118" s="53"/>
      <c r="Q118" s="53"/>
      <c r="R118" s="53"/>
      <c r="S118" s="53"/>
      <c r="T118" s="53"/>
      <c r="U118" s="53"/>
      <c r="V118" s="54"/>
      <c r="W118" s="53"/>
      <c r="X118" s="53"/>
      <c r="Y118" s="55"/>
      <c r="Z118" s="55"/>
      <c r="AA118" s="7"/>
    </row>
    <row r="119" spans="2:27" ht="21" customHeight="1">
      <c r="B119" s="48"/>
      <c r="C119" s="48"/>
      <c r="D119" s="49"/>
      <c r="E119" s="48"/>
      <c r="F119" s="51"/>
      <c r="G119" s="49"/>
      <c r="H119" s="49"/>
      <c r="I119" s="51"/>
      <c r="J119" s="52"/>
      <c r="K119" s="52"/>
      <c r="L119" s="46"/>
      <c r="M119" s="46"/>
      <c r="N119" s="53"/>
      <c r="O119" s="53"/>
      <c r="P119" s="53"/>
      <c r="Q119" s="53"/>
      <c r="R119" s="53"/>
      <c r="S119" s="53"/>
      <c r="T119" s="53"/>
      <c r="U119" s="53"/>
      <c r="V119" s="54"/>
      <c r="W119" s="53"/>
      <c r="X119" s="53"/>
      <c r="Y119" s="55"/>
      <c r="Z119" s="55"/>
      <c r="AA119" s="7"/>
    </row>
    <row r="120" spans="2:27" ht="21" customHeight="1">
      <c r="B120" s="48"/>
      <c r="C120" s="48"/>
      <c r="D120" s="49"/>
      <c r="E120" s="48"/>
      <c r="F120" s="51"/>
      <c r="G120" s="49"/>
      <c r="H120" s="49"/>
      <c r="I120" s="51"/>
      <c r="J120" s="52"/>
      <c r="K120" s="52"/>
      <c r="L120" s="53"/>
      <c r="M120" s="53"/>
      <c r="N120" s="53"/>
      <c r="O120" s="53"/>
      <c r="P120" s="53"/>
      <c r="Q120" s="53"/>
      <c r="R120" s="53"/>
      <c r="S120" s="53"/>
      <c r="T120" s="53"/>
      <c r="U120" s="53"/>
      <c r="V120" s="54"/>
      <c r="W120" s="53"/>
      <c r="X120" s="53"/>
      <c r="Y120" s="55"/>
      <c r="Z120" s="55"/>
      <c r="AA120" s="7"/>
    </row>
    <row r="121" spans="2:27" ht="21" customHeight="1">
      <c r="B121" s="48"/>
      <c r="C121" s="48"/>
      <c r="D121" s="49"/>
      <c r="E121" s="48"/>
      <c r="F121" s="51"/>
      <c r="G121" s="49"/>
      <c r="H121" s="49"/>
      <c r="I121" s="51"/>
      <c r="J121" s="52"/>
      <c r="K121" s="52"/>
      <c r="L121" s="53"/>
      <c r="M121" s="53"/>
      <c r="N121" s="53"/>
      <c r="O121" s="53"/>
      <c r="P121" s="53"/>
      <c r="Q121" s="53"/>
      <c r="R121" s="53"/>
      <c r="S121" s="53"/>
      <c r="T121" s="53"/>
      <c r="U121" s="53"/>
      <c r="V121" s="54"/>
      <c r="W121" s="53"/>
      <c r="X121" s="53"/>
      <c r="Y121" s="55"/>
      <c r="Z121" s="55"/>
      <c r="AA121" s="7"/>
    </row>
    <row r="122" spans="2:27" ht="21" customHeight="1">
      <c r="B122" s="48"/>
      <c r="C122" s="48"/>
      <c r="D122" s="49"/>
      <c r="E122" s="48"/>
      <c r="F122" s="51"/>
      <c r="G122" s="49"/>
      <c r="H122" s="49"/>
      <c r="I122" s="51"/>
      <c r="J122" s="52"/>
      <c r="K122" s="52"/>
      <c r="L122" s="53"/>
      <c r="M122" s="53"/>
      <c r="N122" s="53"/>
      <c r="O122" s="53"/>
      <c r="P122" s="53"/>
      <c r="Q122" s="53"/>
      <c r="R122" s="53"/>
      <c r="S122" s="53"/>
      <c r="T122" s="53"/>
      <c r="U122" s="53"/>
      <c r="V122" s="54"/>
      <c r="W122" s="53"/>
      <c r="X122" s="53"/>
      <c r="Y122" s="55"/>
      <c r="Z122" s="55"/>
      <c r="AA122" s="7"/>
    </row>
    <row r="123" spans="2:27" ht="21" customHeight="1">
      <c r="B123" s="48"/>
      <c r="C123" s="48"/>
      <c r="D123" s="49"/>
      <c r="E123" s="48"/>
      <c r="F123" s="51"/>
      <c r="G123" s="49"/>
      <c r="H123" s="49"/>
      <c r="I123" s="51"/>
      <c r="J123" s="52"/>
      <c r="K123" s="52"/>
      <c r="L123" s="53"/>
      <c r="M123" s="53"/>
      <c r="N123" s="53"/>
      <c r="O123" s="53"/>
      <c r="P123" s="53"/>
      <c r="Q123" s="53"/>
      <c r="R123" s="53"/>
      <c r="S123" s="53"/>
      <c r="T123" s="53"/>
      <c r="U123" s="53"/>
      <c r="V123" s="54"/>
      <c r="W123" s="53"/>
      <c r="X123" s="53"/>
      <c r="Y123" s="55"/>
      <c r="Z123" s="55"/>
      <c r="AA123" s="7"/>
    </row>
    <row r="124" spans="2:27" ht="21" customHeight="1">
      <c r="B124" s="48"/>
      <c r="C124" s="48"/>
      <c r="D124" s="49"/>
      <c r="E124" s="48"/>
      <c r="F124" s="51"/>
      <c r="G124" s="49"/>
      <c r="H124" s="49"/>
      <c r="I124" s="51"/>
      <c r="J124" s="52"/>
      <c r="K124" s="52"/>
      <c r="L124" s="53"/>
      <c r="M124" s="53"/>
      <c r="N124" s="53"/>
      <c r="O124" s="53"/>
      <c r="P124" s="53"/>
      <c r="Q124" s="53"/>
      <c r="R124" s="53"/>
      <c r="S124" s="53"/>
      <c r="T124" s="53"/>
      <c r="U124" s="53"/>
      <c r="V124" s="54"/>
      <c r="W124" s="53"/>
      <c r="X124" s="53"/>
      <c r="Y124" s="55"/>
      <c r="Z124" s="55"/>
      <c r="AA124" s="7"/>
    </row>
    <row r="125" spans="2:27" ht="21" customHeight="1">
      <c r="B125" s="48"/>
      <c r="C125" s="48"/>
      <c r="D125" s="49"/>
      <c r="E125" s="48"/>
      <c r="F125" s="51"/>
      <c r="G125" s="49"/>
      <c r="H125" s="49"/>
      <c r="I125" s="51"/>
      <c r="J125" s="52"/>
      <c r="K125" s="52"/>
      <c r="L125" s="53"/>
      <c r="M125" s="53"/>
      <c r="N125" s="53"/>
      <c r="O125" s="53"/>
      <c r="P125" s="53"/>
      <c r="Q125" s="53"/>
      <c r="R125" s="53"/>
      <c r="S125" s="53"/>
      <c r="T125" s="53"/>
      <c r="U125" s="53"/>
      <c r="V125" s="54"/>
      <c r="W125" s="53"/>
      <c r="X125" s="53"/>
      <c r="Y125" s="55"/>
      <c r="Z125" s="55"/>
      <c r="AA125" s="7"/>
    </row>
    <row r="126" spans="2:27" ht="21" customHeight="1">
      <c r="B126" s="48"/>
      <c r="C126" s="48"/>
      <c r="D126" s="49"/>
      <c r="E126" s="48"/>
      <c r="F126" s="51"/>
      <c r="G126" s="49"/>
      <c r="H126" s="49"/>
      <c r="I126" s="51"/>
      <c r="J126" s="52"/>
      <c r="K126" s="52"/>
      <c r="L126" s="53"/>
      <c r="M126" s="53"/>
      <c r="N126" s="53"/>
      <c r="O126" s="53"/>
      <c r="P126" s="53"/>
      <c r="Q126" s="53"/>
      <c r="R126" s="53"/>
      <c r="S126" s="53"/>
      <c r="T126" s="53"/>
      <c r="U126" s="53"/>
      <c r="V126" s="54"/>
      <c r="W126" s="53"/>
      <c r="X126" s="53"/>
      <c r="Y126" s="55"/>
      <c r="Z126" s="55"/>
      <c r="AA126" s="7"/>
    </row>
    <row r="127" spans="2:27" ht="21" customHeight="1">
      <c r="B127" s="48"/>
      <c r="C127" s="48"/>
      <c r="D127" s="49"/>
      <c r="E127" s="48"/>
      <c r="F127" s="51"/>
      <c r="G127" s="49"/>
      <c r="H127" s="49"/>
      <c r="I127" s="51"/>
      <c r="J127" s="52"/>
      <c r="K127" s="52"/>
      <c r="L127" s="53"/>
      <c r="M127" s="53"/>
      <c r="N127" s="53"/>
      <c r="O127" s="53"/>
      <c r="P127" s="53"/>
      <c r="Q127" s="53"/>
      <c r="R127" s="53"/>
      <c r="S127" s="53"/>
      <c r="T127" s="53"/>
      <c r="U127" s="53"/>
      <c r="V127" s="54"/>
      <c r="W127" s="53"/>
      <c r="X127" s="53"/>
      <c r="Y127" s="55"/>
      <c r="Z127" s="55"/>
      <c r="AA127" s="7"/>
    </row>
    <row r="128" spans="2:27" ht="21" customHeight="1">
      <c r="B128" s="48"/>
      <c r="C128" s="48"/>
      <c r="D128" s="49"/>
      <c r="E128" s="48"/>
      <c r="F128" s="51"/>
      <c r="G128" s="49"/>
      <c r="H128" s="49"/>
      <c r="I128" s="51"/>
      <c r="J128" s="52"/>
      <c r="K128" s="52"/>
      <c r="L128" s="53"/>
      <c r="M128" s="53"/>
      <c r="N128" s="53"/>
      <c r="O128" s="53"/>
      <c r="P128" s="53"/>
      <c r="Q128" s="53"/>
      <c r="R128" s="53"/>
      <c r="S128" s="53"/>
      <c r="T128" s="53"/>
      <c r="U128" s="53"/>
      <c r="V128" s="54"/>
      <c r="W128" s="53"/>
      <c r="X128" s="53"/>
      <c r="Y128" s="55"/>
      <c r="Z128" s="55"/>
      <c r="AA128" s="7"/>
    </row>
    <row r="129" spans="2:27" ht="21" customHeight="1">
      <c r="B129" s="48"/>
      <c r="C129" s="48"/>
      <c r="D129" s="49"/>
      <c r="E129" s="48"/>
      <c r="F129" s="51"/>
      <c r="G129" s="49"/>
      <c r="H129" s="49"/>
      <c r="I129" s="51"/>
      <c r="J129" s="52"/>
      <c r="K129" s="52"/>
      <c r="L129" s="53"/>
      <c r="M129" s="53"/>
      <c r="N129" s="53"/>
      <c r="O129" s="53"/>
      <c r="P129" s="53"/>
      <c r="Q129" s="53"/>
      <c r="R129" s="53"/>
      <c r="S129" s="53"/>
      <c r="T129" s="53"/>
      <c r="U129" s="53"/>
      <c r="V129" s="54"/>
      <c r="W129" s="53"/>
      <c r="X129" s="53"/>
      <c r="Y129" s="55"/>
      <c r="Z129" s="55"/>
      <c r="AA129" s="7"/>
    </row>
    <row r="130" spans="2:27" ht="21" customHeight="1">
      <c r="B130" s="48"/>
      <c r="C130" s="48"/>
      <c r="D130" s="49"/>
      <c r="E130" s="48"/>
      <c r="F130" s="51"/>
      <c r="G130" s="49"/>
      <c r="H130" s="49"/>
      <c r="I130" s="51"/>
      <c r="J130" s="52"/>
      <c r="K130" s="52"/>
      <c r="L130" s="53"/>
      <c r="M130" s="53"/>
      <c r="N130" s="53"/>
      <c r="O130" s="53"/>
      <c r="P130" s="53"/>
      <c r="Q130" s="53"/>
      <c r="R130" s="53"/>
      <c r="S130" s="53"/>
      <c r="T130" s="53"/>
      <c r="U130" s="53"/>
      <c r="V130" s="54"/>
      <c r="W130" s="53"/>
      <c r="X130" s="53"/>
      <c r="Y130" s="55"/>
      <c r="Z130" s="55"/>
      <c r="AA130" s="7"/>
    </row>
    <row r="131" spans="2:27" ht="21" customHeight="1">
      <c r="B131" s="48"/>
      <c r="C131" s="48"/>
      <c r="D131" s="49"/>
      <c r="E131" s="48"/>
      <c r="F131" s="51"/>
      <c r="G131" s="49"/>
      <c r="H131" s="49"/>
      <c r="I131" s="51"/>
      <c r="J131" s="52"/>
      <c r="K131" s="52"/>
      <c r="L131" s="53"/>
      <c r="M131" s="53"/>
      <c r="N131" s="53"/>
      <c r="O131" s="53"/>
      <c r="P131" s="53"/>
      <c r="Q131" s="53"/>
      <c r="R131" s="53"/>
      <c r="S131" s="53"/>
      <c r="T131" s="53"/>
      <c r="U131" s="53"/>
      <c r="V131" s="54"/>
      <c r="W131" s="53"/>
      <c r="X131" s="53"/>
      <c r="Y131" s="55"/>
      <c r="Z131" s="55"/>
      <c r="AA131" s="7"/>
    </row>
    <row r="132" spans="2:27" ht="21" customHeight="1">
      <c r="B132" s="48"/>
      <c r="C132" s="48"/>
      <c r="D132" s="49"/>
      <c r="E132" s="48"/>
      <c r="F132" s="51"/>
      <c r="G132" s="49"/>
      <c r="H132" s="49"/>
      <c r="I132" s="51"/>
      <c r="J132" s="52"/>
      <c r="K132" s="52"/>
      <c r="L132" s="56"/>
      <c r="M132" s="56"/>
      <c r="N132" s="56"/>
      <c r="O132" s="56"/>
      <c r="P132" s="56"/>
      <c r="Q132" s="56"/>
      <c r="R132" s="56"/>
      <c r="S132" s="56"/>
      <c r="T132" s="53"/>
      <c r="U132" s="53"/>
      <c r="V132" s="54"/>
      <c r="W132" s="53"/>
      <c r="X132" s="56"/>
      <c r="Y132" s="55"/>
      <c r="Z132" s="57"/>
      <c r="AA132" s="7"/>
    </row>
    <row r="133" spans="2:27" ht="21" customHeight="1">
      <c r="B133" s="48"/>
      <c r="C133" s="48"/>
      <c r="D133" s="49"/>
      <c r="E133" s="48"/>
      <c r="F133" s="51"/>
      <c r="G133" s="49"/>
      <c r="H133" s="49"/>
      <c r="I133" s="51"/>
      <c r="J133" s="52"/>
      <c r="K133" s="52"/>
      <c r="L133" s="53"/>
      <c r="M133" s="53"/>
      <c r="N133" s="53"/>
      <c r="O133" s="53"/>
      <c r="P133" s="53"/>
      <c r="Q133" s="53"/>
      <c r="R133" s="53"/>
      <c r="S133" s="53"/>
      <c r="T133" s="53"/>
      <c r="U133" s="53"/>
      <c r="V133" s="54"/>
      <c r="W133" s="53"/>
      <c r="X133" s="53"/>
      <c r="Y133" s="55"/>
      <c r="Z133" s="55"/>
      <c r="AA133" s="7"/>
    </row>
    <row r="134" spans="2:27" ht="21" customHeight="1">
      <c r="B134" s="48"/>
      <c r="C134" s="48"/>
      <c r="D134" s="49"/>
      <c r="E134" s="48"/>
      <c r="F134" s="51"/>
      <c r="G134" s="49"/>
      <c r="H134" s="49"/>
      <c r="I134" s="51"/>
      <c r="J134" s="52"/>
      <c r="K134" s="52"/>
      <c r="L134" s="53"/>
      <c r="M134" s="53"/>
      <c r="N134" s="53"/>
      <c r="O134" s="53"/>
      <c r="P134" s="53"/>
      <c r="Q134" s="53"/>
      <c r="R134" s="53"/>
      <c r="S134" s="53"/>
      <c r="T134" s="53"/>
      <c r="U134" s="53"/>
      <c r="V134" s="54"/>
      <c r="W134" s="53"/>
      <c r="X134" s="53"/>
      <c r="Y134" s="55"/>
      <c r="Z134" s="55"/>
      <c r="AA134" s="7"/>
    </row>
    <row r="135" spans="2:27" ht="21" customHeight="1">
      <c r="B135" s="48"/>
      <c r="C135" s="48"/>
      <c r="D135" s="49"/>
      <c r="E135" s="48"/>
      <c r="F135" s="51"/>
      <c r="G135" s="49"/>
      <c r="H135" s="49"/>
      <c r="I135" s="51"/>
      <c r="J135" s="52"/>
      <c r="K135" s="52"/>
      <c r="L135" s="53"/>
      <c r="M135" s="53"/>
      <c r="N135" s="53"/>
      <c r="O135" s="53"/>
      <c r="P135" s="53"/>
      <c r="Q135" s="53"/>
      <c r="R135" s="53"/>
      <c r="S135" s="53"/>
      <c r="T135" s="53"/>
      <c r="U135" s="53"/>
      <c r="V135" s="54"/>
      <c r="W135" s="53"/>
      <c r="X135" s="53"/>
      <c r="Y135" s="55"/>
      <c r="Z135" s="55"/>
      <c r="AA135" s="7"/>
    </row>
    <row r="136" spans="2:27" ht="21" customHeight="1">
      <c r="B136" s="48"/>
      <c r="C136" s="48"/>
      <c r="D136" s="49"/>
      <c r="E136" s="48"/>
      <c r="F136" s="51"/>
      <c r="G136" s="49"/>
      <c r="H136" s="49"/>
      <c r="I136" s="51"/>
      <c r="J136" s="52"/>
      <c r="K136" s="52"/>
      <c r="L136" s="53"/>
      <c r="M136" s="53"/>
      <c r="N136" s="53"/>
      <c r="O136" s="53"/>
      <c r="P136" s="53"/>
      <c r="Q136" s="53"/>
      <c r="R136" s="53"/>
      <c r="S136" s="53"/>
      <c r="T136" s="53"/>
      <c r="U136" s="53"/>
      <c r="V136" s="54"/>
      <c r="W136" s="53"/>
      <c r="X136" s="53"/>
      <c r="Y136" s="55"/>
      <c r="Z136" s="55"/>
      <c r="AA136" s="7"/>
    </row>
    <row r="137" spans="2:27" ht="21" customHeight="1">
      <c r="B137" s="48"/>
      <c r="C137" s="48"/>
      <c r="D137" s="49"/>
      <c r="E137" s="48"/>
      <c r="F137" s="51"/>
      <c r="G137" s="49"/>
      <c r="H137" s="49"/>
      <c r="I137" s="51"/>
      <c r="J137" s="52"/>
      <c r="K137" s="52"/>
      <c r="L137" s="53"/>
      <c r="M137" s="53"/>
      <c r="N137" s="53"/>
      <c r="O137" s="53"/>
      <c r="P137" s="53"/>
      <c r="Q137" s="53"/>
      <c r="R137" s="53"/>
      <c r="S137" s="53"/>
      <c r="T137" s="53"/>
      <c r="U137" s="53"/>
      <c r="V137" s="54"/>
      <c r="W137" s="53"/>
      <c r="X137" s="53"/>
      <c r="Y137" s="55"/>
      <c r="Z137" s="55"/>
      <c r="AA137" s="7"/>
    </row>
    <row r="138" spans="2:27" ht="21" customHeight="1">
      <c r="B138" s="48"/>
      <c r="C138" s="48"/>
      <c r="D138" s="49"/>
      <c r="E138" s="48"/>
      <c r="F138" s="51"/>
      <c r="G138" s="49"/>
      <c r="H138" s="49"/>
      <c r="I138" s="51"/>
      <c r="J138" s="52"/>
      <c r="K138" s="52"/>
      <c r="L138" s="53"/>
      <c r="M138" s="53"/>
      <c r="N138" s="53"/>
      <c r="O138" s="53"/>
      <c r="P138" s="53"/>
      <c r="Q138" s="53"/>
      <c r="R138" s="53"/>
      <c r="S138" s="53"/>
      <c r="T138" s="53"/>
      <c r="U138" s="53"/>
      <c r="V138" s="54"/>
      <c r="W138" s="53"/>
      <c r="X138" s="53"/>
      <c r="Y138" s="55"/>
      <c r="Z138" s="55"/>
      <c r="AA138" s="7"/>
    </row>
    <row r="139" spans="2:27" ht="21" customHeight="1">
      <c r="B139" s="48"/>
      <c r="C139" s="48"/>
      <c r="D139" s="49"/>
      <c r="E139" s="48"/>
      <c r="F139" s="51"/>
      <c r="G139" s="49"/>
      <c r="H139" s="49"/>
      <c r="I139" s="51"/>
      <c r="J139" s="52"/>
      <c r="K139" s="52"/>
      <c r="L139" s="53"/>
      <c r="M139" s="53"/>
      <c r="N139" s="53"/>
      <c r="O139" s="53"/>
      <c r="P139" s="53"/>
      <c r="Q139" s="53"/>
      <c r="R139" s="53"/>
      <c r="S139" s="53"/>
      <c r="T139" s="53"/>
      <c r="U139" s="53"/>
      <c r="V139" s="54"/>
      <c r="W139" s="53"/>
      <c r="X139" s="53"/>
      <c r="Y139" s="55"/>
      <c r="Z139" s="55"/>
      <c r="AA139" s="7"/>
    </row>
    <row r="140" spans="2:27" ht="21" customHeight="1">
      <c r="B140" s="48"/>
      <c r="C140" s="48"/>
      <c r="D140" s="49"/>
      <c r="E140" s="48"/>
      <c r="F140" s="51"/>
      <c r="G140" s="49"/>
      <c r="H140" s="49"/>
      <c r="I140" s="51"/>
      <c r="J140" s="52"/>
      <c r="K140" s="52"/>
      <c r="L140" s="53"/>
      <c r="M140" s="53"/>
      <c r="N140" s="53"/>
      <c r="O140" s="53"/>
      <c r="P140" s="53"/>
      <c r="Q140" s="53"/>
      <c r="R140" s="53"/>
      <c r="S140" s="53"/>
      <c r="T140" s="53"/>
      <c r="U140" s="53"/>
      <c r="V140" s="54"/>
      <c r="W140" s="53"/>
      <c r="X140" s="53"/>
      <c r="Y140" s="55"/>
      <c r="Z140" s="55"/>
      <c r="AA140" s="7"/>
    </row>
    <row r="141" spans="2:27" ht="21" customHeight="1">
      <c r="B141" s="48"/>
      <c r="C141" s="48"/>
      <c r="D141" s="49"/>
      <c r="E141" s="48"/>
      <c r="F141" s="51"/>
      <c r="G141" s="49"/>
      <c r="H141" s="49"/>
      <c r="I141" s="51"/>
      <c r="J141" s="52"/>
      <c r="K141" s="52"/>
      <c r="L141" s="53"/>
      <c r="M141" s="53"/>
      <c r="N141" s="53"/>
      <c r="O141" s="53"/>
      <c r="P141" s="53"/>
      <c r="Q141" s="53"/>
      <c r="R141" s="53"/>
      <c r="S141" s="53"/>
      <c r="T141" s="53"/>
      <c r="U141" s="53"/>
      <c r="V141" s="54"/>
      <c r="W141" s="53"/>
      <c r="X141" s="53"/>
      <c r="Y141" s="55"/>
      <c r="Z141" s="55"/>
      <c r="AA141" s="7"/>
    </row>
    <row r="142" spans="2:27" ht="21" customHeight="1">
      <c r="B142" s="48"/>
      <c r="C142" s="48"/>
      <c r="D142" s="49"/>
      <c r="E142" s="48"/>
      <c r="F142" s="51"/>
      <c r="G142" s="49"/>
      <c r="H142" s="49"/>
      <c r="I142" s="51"/>
      <c r="J142" s="52"/>
      <c r="K142" s="52"/>
      <c r="L142" s="53"/>
      <c r="M142" s="53"/>
      <c r="N142" s="53"/>
      <c r="O142" s="53"/>
      <c r="P142" s="53"/>
      <c r="Q142" s="53"/>
      <c r="R142" s="53"/>
      <c r="S142" s="53"/>
      <c r="T142" s="53"/>
      <c r="U142" s="53"/>
      <c r="V142" s="54"/>
      <c r="W142" s="53"/>
      <c r="X142" s="53"/>
      <c r="Y142" s="55"/>
      <c r="Z142" s="55"/>
      <c r="AA142" s="7"/>
    </row>
    <row r="143" spans="2:27" ht="21" customHeight="1">
      <c r="B143" s="48"/>
      <c r="C143" s="48"/>
      <c r="D143" s="49"/>
      <c r="E143" s="48"/>
      <c r="F143" s="51"/>
      <c r="G143" s="49"/>
      <c r="H143" s="49"/>
      <c r="I143" s="51"/>
      <c r="J143" s="52"/>
      <c r="K143" s="52"/>
      <c r="L143" s="53"/>
      <c r="M143" s="53"/>
      <c r="N143" s="53"/>
      <c r="O143" s="53"/>
      <c r="P143" s="53"/>
      <c r="Q143" s="53"/>
      <c r="R143" s="53"/>
      <c r="S143" s="53"/>
      <c r="T143" s="53"/>
      <c r="U143" s="53"/>
      <c r="V143" s="54"/>
      <c r="W143" s="53"/>
      <c r="X143" s="53"/>
      <c r="Y143" s="55"/>
      <c r="Z143" s="55"/>
      <c r="AA143" s="7"/>
    </row>
    <row r="144" spans="2:27" ht="21" customHeight="1">
      <c r="B144" s="48"/>
      <c r="C144" s="48"/>
      <c r="D144" s="49"/>
      <c r="E144" s="48"/>
      <c r="F144" s="51"/>
      <c r="G144" s="49"/>
      <c r="H144" s="49"/>
      <c r="I144" s="51"/>
      <c r="J144" s="52"/>
      <c r="K144" s="52"/>
      <c r="L144" s="53"/>
      <c r="M144" s="53"/>
      <c r="N144" s="53"/>
      <c r="O144" s="53"/>
      <c r="P144" s="53"/>
      <c r="Q144" s="53"/>
      <c r="R144" s="53"/>
      <c r="S144" s="53"/>
      <c r="T144" s="53"/>
      <c r="U144" s="53"/>
      <c r="V144" s="54"/>
      <c r="W144" s="53"/>
      <c r="X144" s="53"/>
      <c r="Y144" s="55"/>
      <c r="Z144" s="55"/>
      <c r="AA144" s="7"/>
    </row>
    <row r="145" spans="2:27" ht="21" customHeight="1">
      <c r="B145" s="48"/>
      <c r="C145" s="48"/>
      <c r="D145" s="49"/>
      <c r="E145" s="48"/>
      <c r="F145" s="51"/>
      <c r="G145" s="49"/>
      <c r="H145" s="49"/>
      <c r="I145" s="51"/>
      <c r="J145" s="52"/>
      <c r="K145" s="52"/>
      <c r="L145" s="53"/>
      <c r="M145" s="53"/>
      <c r="N145" s="53"/>
      <c r="O145" s="53"/>
      <c r="P145" s="53"/>
      <c r="Q145" s="53"/>
      <c r="R145" s="53"/>
      <c r="S145" s="53"/>
      <c r="T145" s="53"/>
      <c r="U145" s="53"/>
      <c r="V145" s="54"/>
      <c r="W145" s="53"/>
      <c r="X145" s="53"/>
      <c r="Y145" s="55"/>
      <c r="Z145" s="55"/>
      <c r="AA145" s="7"/>
    </row>
    <row r="146" spans="2:27" ht="21" customHeight="1">
      <c r="B146" s="48"/>
      <c r="C146" s="48"/>
      <c r="D146" s="49"/>
      <c r="E146" s="48"/>
      <c r="F146" s="51"/>
      <c r="G146" s="49"/>
      <c r="H146" s="49"/>
      <c r="I146" s="51"/>
      <c r="J146" s="52"/>
      <c r="K146" s="52"/>
      <c r="L146" s="53"/>
      <c r="M146" s="53"/>
      <c r="N146" s="53"/>
      <c r="O146" s="53"/>
      <c r="P146" s="53"/>
      <c r="Q146" s="53"/>
      <c r="R146" s="53"/>
      <c r="S146" s="53"/>
      <c r="T146" s="53"/>
      <c r="U146" s="53"/>
      <c r="V146" s="54"/>
      <c r="W146" s="53"/>
      <c r="X146" s="53"/>
      <c r="Y146" s="55"/>
      <c r="Z146" s="55"/>
      <c r="AA146" s="7"/>
    </row>
    <row r="147" spans="2:27" ht="21" customHeight="1">
      <c r="B147" s="48"/>
      <c r="C147" s="48"/>
      <c r="D147" s="49"/>
      <c r="E147" s="48"/>
      <c r="F147" s="51"/>
      <c r="G147" s="49"/>
      <c r="H147" s="49"/>
      <c r="I147" s="51"/>
      <c r="J147" s="52"/>
      <c r="K147" s="52"/>
      <c r="L147" s="53"/>
      <c r="M147" s="53"/>
      <c r="N147" s="53"/>
      <c r="O147" s="53"/>
      <c r="P147" s="53"/>
      <c r="Q147" s="53"/>
      <c r="R147" s="53"/>
      <c r="S147" s="53"/>
      <c r="T147" s="53"/>
      <c r="U147" s="53"/>
      <c r="V147" s="54"/>
      <c r="W147" s="53"/>
      <c r="X147" s="53"/>
      <c r="Y147" s="55"/>
      <c r="Z147" s="55"/>
      <c r="AA147" s="7"/>
    </row>
    <row r="148" spans="2:27" ht="21" customHeight="1">
      <c r="B148" s="48"/>
      <c r="C148" s="48"/>
      <c r="D148" s="49"/>
      <c r="E148" s="48"/>
      <c r="F148" s="51"/>
      <c r="G148" s="49"/>
      <c r="H148" s="49"/>
      <c r="I148" s="51"/>
      <c r="J148" s="52"/>
      <c r="K148" s="52"/>
      <c r="L148" s="53"/>
      <c r="M148" s="53"/>
      <c r="N148" s="53"/>
      <c r="O148" s="53"/>
      <c r="P148" s="53"/>
      <c r="Q148" s="53"/>
      <c r="R148" s="53"/>
      <c r="S148" s="53"/>
      <c r="T148" s="53"/>
      <c r="U148" s="53"/>
      <c r="V148" s="54"/>
      <c r="W148" s="53"/>
      <c r="X148" s="53"/>
      <c r="Y148" s="55"/>
      <c r="Z148" s="55"/>
      <c r="AA148" s="7"/>
    </row>
    <row r="149" spans="2:27" ht="21" customHeight="1">
      <c r="B149" s="48"/>
      <c r="C149" s="48"/>
      <c r="D149" s="49"/>
      <c r="E149" s="48"/>
      <c r="F149" s="51"/>
      <c r="G149" s="49"/>
      <c r="H149" s="49"/>
      <c r="I149" s="51"/>
      <c r="J149" s="52"/>
      <c r="K149" s="52"/>
      <c r="L149" s="53"/>
      <c r="M149" s="53"/>
      <c r="N149" s="53"/>
      <c r="O149" s="53"/>
      <c r="P149" s="53"/>
      <c r="Q149" s="53"/>
      <c r="R149" s="53"/>
      <c r="S149" s="53"/>
      <c r="T149" s="53"/>
      <c r="U149" s="53"/>
      <c r="V149" s="54"/>
      <c r="W149" s="53"/>
      <c r="X149" s="53"/>
      <c r="Y149" s="55"/>
      <c r="Z149" s="55"/>
      <c r="AA149" s="7"/>
    </row>
    <row r="150" spans="2:27" ht="21" customHeight="1">
      <c r="B150" s="48"/>
      <c r="C150" s="48"/>
      <c r="D150" s="49"/>
      <c r="E150" s="48"/>
      <c r="F150" s="51"/>
      <c r="G150" s="49"/>
      <c r="H150" s="49"/>
      <c r="I150" s="51"/>
      <c r="J150" s="52"/>
      <c r="K150" s="52"/>
      <c r="L150" s="53"/>
      <c r="M150" s="53"/>
      <c r="N150" s="53"/>
      <c r="O150" s="53"/>
      <c r="P150" s="53"/>
      <c r="Q150" s="53"/>
      <c r="R150" s="53"/>
      <c r="S150" s="53"/>
      <c r="T150" s="53"/>
      <c r="U150" s="53"/>
      <c r="V150" s="54"/>
      <c r="W150" s="53"/>
      <c r="X150" s="53"/>
      <c r="Y150" s="55"/>
      <c r="Z150" s="55"/>
      <c r="AA150" s="7"/>
    </row>
    <row r="151" spans="2:27" ht="21" customHeight="1">
      <c r="B151" s="48"/>
      <c r="C151" s="48"/>
      <c r="D151" s="49"/>
      <c r="E151" s="48"/>
      <c r="F151" s="51"/>
      <c r="G151" s="49"/>
      <c r="H151" s="49"/>
      <c r="I151" s="51"/>
      <c r="J151" s="52"/>
      <c r="K151" s="52"/>
      <c r="L151" s="53"/>
      <c r="M151" s="53"/>
      <c r="N151" s="53"/>
      <c r="O151" s="53"/>
      <c r="P151" s="53"/>
      <c r="Q151" s="53"/>
      <c r="R151" s="53"/>
      <c r="S151" s="53"/>
      <c r="T151" s="53"/>
      <c r="U151" s="53"/>
      <c r="V151" s="54"/>
      <c r="W151" s="53"/>
      <c r="X151" s="53"/>
      <c r="Y151" s="55"/>
      <c r="Z151" s="55"/>
      <c r="AA151" s="7"/>
    </row>
    <row r="152" spans="2:27" ht="21" customHeight="1">
      <c r="B152" s="48"/>
      <c r="C152" s="48"/>
      <c r="D152" s="49"/>
      <c r="E152" s="48"/>
      <c r="F152" s="51"/>
      <c r="G152" s="49"/>
      <c r="H152" s="49"/>
      <c r="I152" s="51"/>
      <c r="J152" s="52"/>
      <c r="K152" s="52"/>
      <c r="L152" s="53"/>
      <c r="M152" s="53"/>
      <c r="N152" s="53"/>
      <c r="O152" s="53"/>
      <c r="P152" s="53"/>
      <c r="Q152" s="53"/>
      <c r="R152" s="53"/>
      <c r="S152" s="53"/>
      <c r="T152" s="53"/>
      <c r="U152" s="53"/>
      <c r="V152" s="54"/>
      <c r="W152" s="53"/>
      <c r="X152" s="53"/>
      <c r="Y152" s="55"/>
      <c r="Z152" s="55"/>
      <c r="AA152" s="7"/>
    </row>
    <row r="153" spans="2:27" ht="21" customHeight="1">
      <c r="B153" s="48"/>
      <c r="C153" s="48"/>
      <c r="D153" s="49"/>
      <c r="E153" s="48"/>
      <c r="F153" s="51"/>
      <c r="G153" s="49"/>
      <c r="H153" s="49"/>
      <c r="I153" s="51"/>
      <c r="J153" s="52"/>
      <c r="K153" s="52"/>
      <c r="L153" s="53"/>
      <c r="M153" s="53"/>
      <c r="N153" s="53"/>
      <c r="O153" s="53"/>
      <c r="P153" s="53"/>
      <c r="Q153" s="53"/>
      <c r="R153" s="53"/>
      <c r="S153" s="53"/>
      <c r="T153" s="53"/>
      <c r="U153" s="53"/>
      <c r="V153" s="54"/>
      <c r="W153" s="53"/>
      <c r="X153" s="53"/>
      <c r="Y153" s="55"/>
      <c r="Z153" s="55"/>
      <c r="AA153" s="7"/>
    </row>
    <row r="154" spans="2:27" ht="21" customHeight="1">
      <c r="B154" s="48"/>
      <c r="C154" s="48"/>
      <c r="D154" s="49"/>
      <c r="E154" s="48"/>
      <c r="F154" s="51"/>
      <c r="G154" s="49"/>
      <c r="H154" s="49"/>
      <c r="I154" s="51"/>
      <c r="J154" s="52"/>
      <c r="K154" s="52"/>
      <c r="L154" s="53"/>
      <c r="M154" s="53"/>
      <c r="N154" s="53"/>
      <c r="O154" s="53"/>
      <c r="P154" s="53"/>
      <c r="Q154" s="53"/>
      <c r="R154" s="53"/>
      <c r="S154" s="53"/>
      <c r="T154" s="53"/>
      <c r="U154" s="53"/>
      <c r="V154" s="54"/>
      <c r="W154" s="53"/>
      <c r="X154" s="53"/>
      <c r="Y154" s="55"/>
      <c r="Z154" s="55"/>
      <c r="AA154" s="7"/>
    </row>
    <row r="155" spans="2:27" ht="21" customHeight="1">
      <c r="B155" s="48"/>
      <c r="C155" s="48"/>
      <c r="D155" s="49"/>
      <c r="E155" s="48"/>
      <c r="F155" s="51"/>
      <c r="G155" s="49"/>
      <c r="H155" s="49"/>
      <c r="I155" s="51"/>
      <c r="J155" s="52"/>
      <c r="K155" s="52"/>
      <c r="L155" s="53"/>
      <c r="M155" s="53"/>
      <c r="N155" s="53"/>
      <c r="O155" s="53"/>
      <c r="P155" s="53"/>
      <c r="Q155" s="53"/>
      <c r="R155" s="53"/>
      <c r="S155" s="53"/>
      <c r="T155" s="53"/>
      <c r="U155" s="53"/>
      <c r="V155" s="54"/>
      <c r="W155" s="53"/>
      <c r="X155" s="53"/>
      <c r="Y155" s="55"/>
      <c r="Z155" s="55"/>
      <c r="AA155" s="7"/>
    </row>
    <row r="156" spans="2:27" ht="21" customHeight="1">
      <c r="B156" s="48"/>
      <c r="C156" s="48"/>
      <c r="D156" s="49"/>
      <c r="E156" s="48"/>
      <c r="F156" s="51"/>
      <c r="G156" s="49"/>
      <c r="H156" s="49"/>
      <c r="I156" s="51"/>
      <c r="J156" s="52"/>
      <c r="K156" s="52"/>
      <c r="L156" s="53"/>
      <c r="M156" s="53"/>
      <c r="N156" s="53"/>
      <c r="O156" s="53"/>
      <c r="P156" s="53"/>
      <c r="Q156" s="53"/>
      <c r="R156" s="53"/>
      <c r="S156" s="53"/>
      <c r="T156" s="53"/>
      <c r="U156" s="53"/>
      <c r="V156" s="54"/>
      <c r="W156" s="53"/>
      <c r="X156" s="53"/>
      <c r="Y156" s="55"/>
      <c r="Z156" s="55"/>
      <c r="AA156" s="7"/>
    </row>
    <row r="157" spans="2:27" ht="21" customHeight="1">
      <c r="B157" s="48"/>
      <c r="C157" s="48"/>
      <c r="D157" s="49"/>
      <c r="E157" s="48"/>
      <c r="F157" s="51"/>
      <c r="G157" s="49"/>
      <c r="H157" s="49"/>
      <c r="I157" s="51"/>
      <c r="J157" s="52"/>
      <c r="K157" s="52"/>
      <c r="L157" s="53"/>
      <c r="M157" s="53"/>
      <c r="N157" s="53"/>
      <c r="O157" s="53"/>
      <c r="P157" s="53"/>
      <c r="Q157" s="53"/>
      <c r="R157" s="53"/>
      <c r="S157" s="53"/>
      <c r="T157" s="53"/>
      <c r="U157" s="53"/>
      <c r="V157" s="54"/>
      <c r="W157" s="53"/>
      <c r="X157" s="53"/>
      <c r="Y157" s="55"/>
      <c r="Z157" s="55"/>
      <c r="AA157" s="7"/>
    </row>
    <row r="158" spans="2:27" ht="21" customHeight="1">
      <c r="B158" s="48"/>
      <c r="C158" s="48"/>
      <c r="D158" s="49"/>
      <c r="E158" s="48"/>
      <c r="F158" s="51"/>
      <c r="G158" s="49"/>
      <c r="H158" s="49"/>
      <c r="I158" s="51"/>
      <c r="J158" s="52"/>
      <c r="K158" s="52"/>
      <c r="L158" s="53"/>
      <c r="M158" s="53"/>
      <c r="N158" s="53"/>
      <c r="O158" s="53"/>
      <c r="P158" s="53"/>
      <c r="Q158" s="53"/>
      <c r="R158" s="53"/>
      <c r="S158" s="53"/>
      <c r="T158" s="53"/>
      <c r="U158" s="53"/>
      <c r="V158" s="54"/>
      <c r="W158" s="53"/>
      <c r="X158" s="53"/>
      <c r="Y158" s="55"/>
      <c r="Z158" s="55"/>
      <c r="AA158" s="7"/>
    </row>
    <row r="159" spans="2:27" ht="21" customHeight="1">
      <c r="B159" s="48"/>
      <c r="C159" s="48"/>
      <c r="D159" s="49"/>
      <c r="E159" s="48"/>
      <c r="F159" s="51"/>
      <c r="G159" s="49"/>
      <c r="H159" s="49"/>
      <c r="I159" s="51"/>
      <c r="J159" s="52"/>
      <c r="K159" s="52"/>
      <c r="L159" s="53"/>
      <c r="M159" s="53"/>
      <c r="N159" s="53"/>
      <c r="O159" s="53"/>
      <c r="P159" s="53"/>
      <c r="Q159" s="53"/>
      <c r="R159" s="53"/>
      <c r="S159" s="53"/>
      <c r="T159" s="53"/>
      <c r="U159" s="53"/>
      <c r="V159" s="54"/>
      <c r="W159" s="53"/>
      <c r="X159" s="53"/>
      <c r="Y159" s="55"/>
      <c r="Z159" s="55"/>
      <c r="AA159" s="7"/>
    </row>
    <row r="160" spans="2:27" ht="21" customHeight="1">
      <c r="B160" s="48"/>
      <c r="C160" s="48"/>
      <c r="D160" s="49"/>
      <c r="E160" s="48"/>
      <c r="F160" s="51"/>
      <c r="G160" s="49"/>
      <c r="H160" s="49"/>
      <c r="I160" s="51"/>
      <c r="J160" s="52"/>
      <c r="K160" s="52"/>
      <c r="L160" s="56"/>
      <c r="M160" s="56"/>
      <c r="N160" s="56"/>
      <c r="O160" s="56"/>
      <c r="P160" s="56"/>
      <c r="Q160" s="56"/>
      <c r="R160" s="56"/>
      <c r="S160" s="56"/>
      <c r="T160" s="53"/>
      <c r="U160" s="53"/>
      <c r="V160" s="54"/>
      <c r="W160" s="53"/>
      <c r="X160" s="56"/>
      <c r="Y160" s="55"/>
      <c r="Z160" s="57"/>
      <c r="AA160" s="7"/>
    </row>
    <row r="161" spans="2:27" ht="21" customHeight="1">
      <c r="B161" s="48"/>
      <c r="C161" s="48"/>
      <c r="D161" s="49"/>
      <c r="E161" s="48"/>
      <c r="F161" s="51"/>
      <c r="G161" s="49"/>
      <c r="H161" s="49"/>
      <c r="I161" s="51"/>
      <c r="J161" s="52"/>
      <c r="K161" s="52"/>
      <c r="L161" s="53"/>
      <c r="M161" s="53"/>
      <c r="N161" s="53"/>
      <c r="O161" s="53"/>
      <c r="P161" s="53"/>
      <c r="Q161" s="53"/>
      <c r="R161" s="53"/>
      <c r="S161" s="53"/>
      <c r="T161" s="53"/>
      <c r="U161" s="53"/>
      <c r="V161" s="54"/>
      <c r="W161" s="53"/>
      <c r="X161" s="53"/>
      <c r="Y161" s="55"/>
      <c r="Z161" s="55"/>
      <c r="AA161" s="7"/>
    </row>
    <row r="162" spans="2:27" ht="21" customHeight="1">
      <c r="B162" s="48"/>
      <c r="C162" s="48"/>
      <c r="D162" s="49"/>
      <c r="E162" s="48"/>
      <c r="F162" s="51"/>
      <c r="G162" s="49"/>
      <c r="H162" s="49"/>
      <c r="I162" s="51"/>
      <c r="J162" s="52"/>
      <c r="K162" s="52"/>
      <c r="L162" s="53"/>
      <c r="M162" s="53"/>
      <c r="N162" s="53"/>
      <c r="O162" s="53"/>
      <c r="P162" s="53"/>
      <c r="Q162" s="53"/>
      <c r="R162" s="53"/>
      <c r="S162" s="53"/>
      <c r="T162" s="53"/>
      <c r="U162" s="53"/>
      <c r="V162" s="54"/>
      <c r="W162" s="53"/>
      <c r="X162" s="53"/>
      <c r="Y162" s="55"/>
      <c r="Z162" s="55"/>
      <c r="AA162" s="7"/>
    </row>
    <row r="163" spans="2:27" ht="21" customHeight="1">
      <c r="B163" s="48"/>
      <c r="C163" s="48"/>
      <c r="D163" s="49"/>
      <c r="E163" s="48"/>
      <c r="F163" s="51"/>
      <c r="G163" s="49"/>
      <c r="H163" s="49"/>
      <c r="I163" s="51"/>
      <c r="J163" s="52"/>
      <c r="K163" s="52"/>
      <c r="L163" s="53"/>
      <c r="M163" s="53"/>
      <c r="N163" s="53"/>
      <c r="O163" s="53"/>
      <c r="P163" s="53"/>
      <c r="Q163" s="53"/>
      <c r="R163" s="53"/>
      <c r="S163" s="53"/>
      <c r="T163" s="53"/>
      <c r="U163" s="53"/>
      <c r="V163" s="54"/>
      <c r="W163" s="53"/>
      <c r="X163" s="53"/>
      <c r="Y163" s="55"/>
      <c r="Z163" s="55"/>
      <c r="AA163" s="7"/>
    </row>
    <row r="164" spans="2:27" ht="21" customHeight="1">
      <c r="B164" s="48"/>
      <c r="C164" s="48"/>
      <c r="D164" s="49"/>
      <c r="E164" s="48"/>
      <c r="F164" s="51"/>
      <c r="G164" s="49"/>
      <c r="H164" s="49"/>
      <c r="I164" s="51"/>
      <c r="J164" s="52"/>
      <c r="K164" s="52"/>
      <c r="L164" s="53"/>
      <c r="M164" s="53"/>
      <c r="N164" s="53"/>
      <c r="O164" s="53"/>
      <c r="P164" s="53"/>
      <c r="Q164" s="53"/>
      <c r="R164" s="53"/>
      <c r="S164" s="53"/>
      <c r="T164" s="53"/>
      <c r="U164" s="53"/>
      <c r="V164" s="54"/>
      <c r="W164" s="53"/>
      <c r="X164" s="53"/>
      <c r="Y164" s="53"/>
      <c r="Z164" s="55"/>
      <c r="AA164" s="7"/>
    </row>
    <row r="165" spans="2:27" ht="21" customHeight="1">
      <c r="B165" s="48"/>
      <c r="C165" s="48"/>
      <c r="D165" s="49"/>
      <c r="E165" s="48"/>
      <c r="F165" s="51"/>
      <c r="G165" s="49"/>
      <c r="H165" s="49"/>
      <c r="I165" s="51"/>
      <c r="J165" s="52"/>
      <c r="K165" s="52"/>
      <c r="L165" s="53"/>
      <c r="M165" s="53"/>
      <c r="N165" s="53"/>
      <c r="O165" s="53"/>
      <c r="P165" s="53"/>
      <c r="Q165" s="53"/>
      <c r="R165" s="53"/>
      <c r="S165" s="53"/>
      <c r="T165" s="53"/>
      <c r="U165" s="53"/>
      <c r="V165" s="54"/>
      <c r="W165" s="53"/>
      <c r="X165" s="53"/>
      <c r="Y165" s="55"/>
      <c r="Z165" s="55"/>
      <c r="AA165" s="7"/>
    </row>
    <row r="166" spans="2:27" ht="21" customHeight="1">
      <c r="B166" s="48"/>
      <c r="C166" s="48"/>
      <c r="D166" s="49"/>
      <c r="E166" s="48"/>
      <c r="F166" s="51"/>
      <c r="G166" s="49"/>
      <c r="H166" s="49"/>
      <c r="I166" s="51"/>
      <c r="J166" s="52"/>
      <c r="K166" s="52"/>
      <c r="L166" s="53"/>
      <c r="M166" s="53"/>
      <c r="N166" s="53"/>
      <c r="O166" s="53"/>
      <c r="P166" s="53"/>
      <c r="Q166" s="53"/>
      <c r="R166" s="53"/>
      <c r="S166" s="53"/>
      <c r="T166" s="53"/>
      <c r="U166" s="53"/>
      <c r="V166" s="54"/>
      <c r="W166" s="53"/>
      <c r="X166" s="53"/>
      <c r="Y166" s="55"/>
      <c r="Z166" s="55"/>
      <c r="AA166" s="7"/>
    </row>
    <row r="167" spans="2:27" ht="21" customHeight="1">
      <c r="B167" s="48"/>
      <c r="C167" s="48"/>
      <c r="D167" s="49"/>
      <c r="E167" s="48"/>
      <c r="F167" s="51"/>
      <c r="G167" s="49"/>
      <c r="H167" s="49"/>
      <c r="I167" s="51"/>
      <c r="J167" s="52"/>
      <c r="K167" s="52"/>
      <c r="L167" s="53"/>
      <c r="M167" s="53"/>
      <c r="N167" s="53"/>
      <c r="O167" s="53"/>
      <c r="P167" s="53"/>
      <c r="Q167" s="53"/>
      <c r="R167" s="53"/>
      <c r="S167" s="53"/>
      <c r="T167" s="53"/>
      <c r="U167" s="53"/>
      <c r="V167" s="54"/>
      <c r="W167" s="53"/>
      <c r="X167" s="53"/>
      <c r="Y167" s="55"/>
      <c r="Z167" s="55"/>
      <c r="AA167" s="7"/>
    </row>
    <row r="168" spans="2:27" ht="21" customHeight="1">
      <c r="B168" s="48"/>
      <c r="C168" s="48"/>
      <c r="D168" s="49"/>
      <c r="E168" s="48"/>
      <c r="F168" s="51"/>
      <c r="G168" s="49"/>
      <c r="H168" s="49"/>
      <c r="I168" s="51"/>
      <c r="J168" s="52"/>
      <c r="K168" s="52"/>
      <c r="L168" s="46"/>
      <c r="M168" s="46"/>
      <c r="N168" s="53"/>
      <c r="O168" s="53"/>
      <c r="P168" s="53"/>
      <c r="Q168" s="53"/>
      <c r="R168" s="53"/>
      <c r="S168" s="53"/>
      <c r="T168" s="53"/>
      <c r="U168" s="53"/>
      <c r="V168" s="54"/>
      <c r="W168" s="53"/>
      <c r="X168" s="53"/>
      <c r="Y168" s="55"/>
      <c r="Z168" s="55"/>
      <c r="AA168" s="7"/>
    </row>
    <row r="169" spans="2:27" ht="21" customHeight="1">
      <c r="B169" s="48"/>
      <c r="C169" s="48"/>
      <c r="D169" s="49"/>
      <c r="E169" s="48"/>
      <c r="F169" s="51"/>
      <c r="G169" s="49"/>
      <c r="H169" s="49"/>
      <c r="I169" s="51"/>
      <c r="J169" s="52"/>
      <c r="K169" s="52"/>
      <c r="L169" s="53"/>
      <c r="M169" s="53"/>
      <c r="N169" s="53"/>
      <c r="O169" s="53"/>
      <c r="P169" s="53"/>
      <c r="Q169" s="53"/>
      <c r="R169" s="53"/>
      <c r="S169" s="53"/>
      <c r="T169" s="53"/>
      <c r="U169" s="53"/>
      <c r="V169" s="54"/>
      <c r="W169" s="53"/>
      <c r="X169" s="53"/>
      <c r="Y169" s="55"/>
      <c r="Z169" s="55"/>
      <c r="AA169" s="7"/>
    </row>
    <row r="170" spans="2:27" ht="21" customHeight="1">
      <c r="B170" s="48"/>
      <c r="C170" s="48"/>
      <c r="D170" s="49"/>
      <c r="E170" s="48"/>
      <c r="F170" s="51"/>
      <c r="G170" s="49"/>
      <c r="H170" s="49"/>
      <c r="I170" s="51"/>
      <c r="J170" s="52"/>
      <c r="K170" s="52"/>
      <c r="L170" s="53"/>
      <c r="M170" s="53"/>
      <c r="N170" s="53"/>
      <c r="O170" s="53"/>
      <c r="P170" s="53"/>
      <c r="Q170" s="53"/>
      <c r="R170" s="53"/>
      <c r="S170" s="53"/>
      <c r="T170" s="53"/>
      <c r="U170" s="53"/>
      <c r="V170" s="54"/>
      <c r="W170" s="53"/>
      <c r="X170" s="53"/>
      <c r="Y170" s="55"/>
      <c r="Z170" s="55"/>
      <c r="AA170" s="7"/>
    </row>
    <row r="171" spans="2:27" ht="21" customHeight="1">
      <c r="B171" s="48"/>
      <c r="C171" s="48"/>
      <c r="D171" s="49"/>
      <c r="E171" s="48"/>
      <c r="F171" s="51"/>
      <c r="G171" s="49"/>
      <c r="H171" s="49"/>
      <c r="I171" s="51"/>
      <c r="J171" s="52"/>
      <c r="K171" s="52"/>
      <c r="L171" s="53"/>
      <c r="M171" s="53"/>
      <c r="N171" s="53"/>
      <c r="O171" s="53"/>
      <c r="P171" s="53"/>
      <c r="Q171" s="53"/>
      <c r="R171" s="53"/>
      <c r="S171" s="53"/>
      <c r="T171" s="53"/>
      <c r="U171" s="53"/>
      <c r="V171" s="54"/>
      <c r="W171" s="53"/>
      <c r="X171" s="53"/>
      <c r="Y171" s="55"/>
      <c r="Z171" s="55"/>
      <c r="AA171" s="7"/>
    </row>
    <row r="172" spans="2:27" ht="21" customHeight="1">
      <c r="B172" s="48"/>
      <c r="C172" s="48"/>
      <c r="D172" s="49"/>
      <c r="E172" s="48"/>
      <c r="F172" s="51"/>
      <c r="G172" s="49"/>
      <c r="H172" s="49"/>
      <c r="I172" s="51"/>
      <c r="J172" s="52"/>
      <c r="K172" s="52"/>
      <c r="L172" s="53"/>
      <c r="M172" s="53"/>
      <c r="N172" s="53"/>
      <c r="O172" s="53"/>
      <c r="P172" s="53"/>
      <c r="Q172" s="53"/>
      <c r="R172" s="53"/>
      <c r="S172" s="53"/>
      <c r="T172" s="53"/>
      <c r="U172" s="53"/>
      <c r="V172" s="54"/>
      <c r="W172" s="53"/>
      <c r="X172" s="53"/>
      <c r="Y172" s="55"/>
      <c r="Z172" s="55"/>
      <c r="AA172" s="7"/>
    </row>
    <row r="173" spans="2:27" ht="21" customHeight="1">
      <c r="B173" s="48"/>
      <c r="C173" s="48"/>
      <c r="D173" s="49"/>
      <c r="E173" s="48"/>
      <c r="F173" s="51"/>
      <c r="G173" s="49"/>
      <c r="H173" s="49"/>
      <c r="I173" s="51"/>
      <c r="J173" s="52"/>
      <c r="K173" s="52"/>
      <c r="L173" s="53"/>
      <c r="M173" s="53"/>
      <c r="N173" s="53"/>
      <c r="O173" s="53"/>
      <c r="P173" s="53"/>
      <c r="Q173" s="53"/>
      <c r="R173" s="53"/>
      <c r="S173" s="53"/>
      <c r="T173" s="53"/>
      <c r="U173" s="53"/>
      <c r="V173" s="54"/>
      <c r="W173" s="53"/>
      <c r="X173" s="53"/>
      <c r="Y173" s="55"/>
      <c r="Z173" s="55"/>
      <c r="AA173" s="7"/>
    </row>
    <row r="174" spans="2:27" ht="21" customHeight="1">
      <c r="B174" s="48"/>
      <c r="C174" s="48"/>
      <c r="D174" s="49"/>
      <c r="E174" s="48"/>
      <c r="F174" s="51"/>
      <c r="G174" s="49"/>
      <c r="H174" s="49"/>
      <c r="I174" s="51"/>
      <c r="J174" s="52"/>
      <c r="K174" s="52"/>
      <c r="L174" s="53"/>
      <c r="M174" s="53"/>
      <c r="N174" s="53"/>
      <c r="O174" s="53"/>
      <c r="P174" s="53"/>
      <c r="Q174" s="53"/>
      <c r="R174" s="53"/>
      <c r="S174" s="53"/>
      <c r="T174" s="53"/>
      <c r="U174" s="53"/>
      <c r="V174" s="54"/>
      <c r="W174" s="53"/>
      <c r="X174" s="53"/>
      <c r="Y174" s="55"/>
      <c r="Z174" s="55"/>
      <c r="AA174" s="7"/>
    </row>
    <row r="175" spans="2:27" ht="21" customHeight="1">
      <c r="B175" s="48"/>
      <c r="C175" s="48"/>
      <c r="D175" s="49"/>
      <c r="E175" s="48"/>
      <c r="F175" s="51"/>
      <c r="G175" s="49"/>
      <c r="H175" s="49"/>
      <c r="I175" s="51"/>
      <c r="J175" s="52"/>
      <c r="K175" s="52"/>
      <c r="L175" s="53"/>
      <c r="M175" s="53"/>
      <c r="N175" s="53"/>
      <c r="O175" s="53"/>
      <c r="P175" s="53"/>
      <c r="Q175" s="53"/>
      <c r="R175" s="53"/>
      <c r="S175" s="53"/>
      <c r="T175" s="53"/>
      <c r="U175" s="53"/>
      <c r="V175" s="54"/>
      <c r="W175" s="53"/>
      <c r="X175" s="53"/>
      <c r="Y175" s="55"/>
      <c r="Z175" s="55"/>
      <c r="AA175" s="7"/>
    </row>
    <row r="176" spans="2:27" ht="21" customHeight="1">
      <c r="B176" s="48"/>
      <c r="C176" s="48"/>
      <c r="D176" s="49"/>
      <c r="E176" s="48"/>
      <c r="F176" s="51"/>
      <c r="G176" s="49"/>
      <c r="H176" s="49"/>
      <c r="I176" s="51"/>
      <c r="J176" s="52"/>
      <c r="K176" s="52"/>
      <c r="L176" s="53"/>
      <c r="M176" s="53"/>
      <c r="N176" s="53"/>
      <c r="O176" s="53"/>
      <c r="P176" s="53"/>
      <c r="Q176" s="53"/>
      <c r="R176" s="53"/>
      <c r="S176" s="53"/>
      <c r="T176" s="53"/>
      <c r="U176" s="53"/>
      <c r="V176" s="54"/>
      <c r="W176" s="53"/>
      <c r="X176" s="53"/>
      <c r="Y176" s="55"/>
      <c r="Z176" s="55"/>
      <c r="AA176" s="7"/>
    </row>
    <row r="177" spans="2:27" ht="21" customHeight="1">
      <c r="B177" s="48"/>
      <c r="C177" s="48"/>
      <c r="D177" s="49"/>
      <c r="E177" s="48"/>
      <c r="F177" s="51"/>
      <c r="G177" s="49"/>
      <c r="H177" s="49"/>
      <c r="I177" s="51"/>
      <c r="J177" s="52"/>
      <c r="K177" s="52"/>
      <c r="L177" s="53"/>
      <c r="M177" s="53"/>
      <c r="N177" s="53"/>
      <c r="O177" s="53"/>
      <c r="P177" s="53"/>
      <c r="Q177" s="53"/>
      <c r="R177" s="53"/>
      <c r="S177" s="53"/>
      <c r="T177" s="53"/>
      <c r="U177" s="53"/>
      <c r="V177" s="54"/>
      <c r="W177" s="53"/>
      <c r="X177" s="53"/>
      <c r="Y177" s="55"/>
      <c r="Z177" s="55"/>
      <c r="AA177" s="7"/>
    </row>
    <row r="178" spans="2:27" ht="21" customHeight="1">
      <c r="B178" s="48"/>
      <c r="C178" s="48"/>
      <c r="D178" s="49"/>
      <c r="E178" s="48"/>
      <c r="F178" s="51"/>
      <c r="G178" s="49"/>
      <c r="H178" s="49"/>
      <c r="I178" s="51"/>
      <c r="J178" s="52"/>
      <c r="K178" s="52"/>
      <c r="L178" s="53"/>
      <c r="M178" s="53"/>
      <c r="N178" s="53"/>
      <c r="O178" s="53"/>
      <c r="P178" s="53"/>
      <c r="Q178" s="53"/>
      <c r="R178" s="53"/>
      <c r="S178" s="53"/>
      <c r="T178" s="53"/>
      <c r="U178" s="53"/>
      <c r="V178" s="54"/>
      <c r="W178" s="53"/>
      <c r="X178" s="53"/>
      <c r="Y178" s="55"/>
      <c r="Z178" s="55"/>
      <c r="AA178" s="7"/>
    </row>
    <row r="179" spans="2:27" ht="21" customHeight="1">
      <c r="B179" s="48"/>
      <c r="C179" s="48"/>
      <c r="D179" s="49"/>
      <c r="E179" s="48"/>
      <c r="F179" s="51"/>
      <c r="G179" s="49"/>
      <c r="H179" s="49"/>
      <c r="I179" s="51"/>
      <c r="J179" s="52"/>
      <c r="K179" s="52"/>
      <c r="L179" s="53"/>
      <c r="M179" s="53"/>
      <c r="N179" s="53"/>
      <c r="O179" s="53"/>
      <c r="P179" s="53"/>
      <c r="Q179" s="53"/>
      <c r="R179" s="53"/>
      <c r="S179" s="53"/>
      <c r="T179" s="53"/>
      <c r="U179" s="53"/>
      <c r="V179" s="54"/>
      <c r="W179" s="53"/>
      <c r="X179" s="53"/>
      <c r="Y179" s="55"/>
      <c r="Z179" s="55"/>
      <c r="AA179" s="7"/>
    </row>
    <row r="180" spans="2:27" ht="21" customHeight="1">
      <c r="B180" s="48"/>
      <c r="C180" s="48"/>
      <c r="D180" s="49"/>
      <c r="E180" s="48"/>
      <c r="F180" s="51"/>
      <c r="G180" s="49"/>
      <c r="H180" s="49"/>
      <c r="I180" s="51"/>
      <c r="J180" s="52"/>
      <c r="K180" s="52"/>
      <c r="L180" s="53"/>
      <c r="M180" s="53"/>
      <c r="N180" s="53"/>
      <c r="O180" s="53"/>
      <c r="P180" s="53"/>
      <c r="Q180" s="53"/>
      <c r="R180" s="53"/>
      <c r="S180" s="53"/>
      <c r="T180" s="53"/>
      <c r="U180" s="53"/>
      <c r="V180" s="54"/>
      <c r="W180" s="53"/>
      <c r="X180" s="53"/>
      <c r="Y180" s="55"/>
      <c r="Z180" s="55"/>
      <c r="AA180" s="7"/>
    </row>
    <row r="181" spans="2:27" ht="21" customHeight="1">
      <c r="B181" s="48"/>
      <c r="C181" s="48"/>
      <c r="D181" s="49"/>
      <c r="E181" s="48"/>
      <c r="F181" s="51"/>
      <c r="G181" s="49"/>
      <c r="H181" s="49"/>
      <c r="I181" s="51"/>
      <c r="J181" s="52"/>
      <c r="K181" s="52"/>
      <c r="L181" s="53"/>
      <c r="M181" s="53"/>
      <c r="N181" s="53"/>
      <c r="O181" s="53"/>
      <c r="P181" s="53"/>
      <c r="Q181" s="53"/>
      <c r="R181" s="53"/>
      <c r="S181" s="53"/>
      <c r="T181" s="53"/>
      <c r="U181" s="53"/>
      <c r="V181" s="54"/>
      <c r="W181" s="53"/>
      <c r="X181" s="53"/>
      <c r="Y181" s="55"/>
      <c r="Z181" s="55"/>
      <c r="AA181" s="7"/>
    </row>
    <row r="182" spans="2:27" ht="21" customHeight="1">
      <c r="B182" s="48"/>
      <c r="C182" s="48"/>
      <c r="D182" s="49"/>
      <c r="E182" s="48"/>
      <c r="F182" s="51"/>
      <c r="G182" s="49"/>
      <c r="H182" s="49"/>
      <c r="I182" s="51"/>
      <c r="J182" s="52"/>
      <c r="K182" s="52"/>
      <c r="L182" s="53"/>
      <c r="M182" s="53"/>
      <c r="N182" s="53"/>
      <c r="O182" s="53"/>
      <c r="P182" s="53"/>
      <c r="Q182" s="53"/>
      <c r="R182" s="53"/>
      <c r="S182" s="53"/>
      <c r="T182" s="53"/>
      <c r="U182" s="53"/>
      <c r="V182" s="54"/>
      <c r="W182" s="53"/>
      <c r="X182" s="53"/>
      <c r="Y182" s="55"/>
      <c r="Z182" s="55"/>
      <c r="AA182" s="7"/>
    </row>
    <row r="183" spans="2:27" ht="21" customHeight="1">
      <c r="B183" s="48"/>
      <c r="C183" s="48"/>
      <c r="D183" s="49"/>
      <c r="E183" s="48"/>
      <c r="F183" s="51"/>
      <c r="G183" s="49"/>
      <c r="H183" s="49"/>
      <c r="I183" s="51"/>
      <c r="J183" s="52"/>
      <c r="K183" s="52"/>
      <c r="L183" s="53"/>
      <c r="M183" s="53"/>
      <c r="N183" s="53"/>
      <c r="O183" s="53"/>
      <c r="P183" s="53"/>
      <c r="Q183" s="53"/>
      <c r="R183" s="53"/>
      <c r="S183" s="53"/>
      <c r="T183" s="53"/>
      <c r="U183" s="53"/>
      <c r="V183" s="54"/>
      <c r="W183" s="53"/>
      <c r="X183" s="53"/>
      <c r="Y183" s="55"/>
      <c r="Z183" s="55"/>
      <c r="AA183" s="7"/>
    </row>
    <row r="184" spans="2:27" ht="21" customHeight="1">
      <c r="B184" s="48"/>
      <c r="C184" s="48"/>
      <c r="D184" s="49"/>
      <c r="E184" s="48"/>
      <c r="F184" s="51"/>
      <c r="G184" s="49"/>
      <c r="H184" s="49"/>
      <c r="I184" s="51"/>
      <c r="J184" s="52"/>
      <c r="K184" s="52"/>
      <c r="L184" s="53"/>
      <c r="M184" s="53"/>
      <c r="N184" s="53"/>
      <c r="O184" s="53"/>
      <c r="P184" s="53"/>
      <c r="Q184" s="53"/>
      <c r="R184" s="53"/>
      <c r="S184" s="53"/>
      <c r="T184" s="53"/>
      <c r="U184" s="53"/>
      <c r="V184" s="54"/>
      <c r="W184" s="53"/>
      <c r="X184" s="53"/>
      <c r="Y184" s="55"/>
      <c r="Z184" s="55"/>
      <c r="AA184" s="7"/>
    </row>
    <row r="185" spans="2:27" ht="21" customHeight="1">
      <c r="B185" s="48"/>
      <c r="C185" s="48"/>
      <c r="D185" s="49"/>
      <c r="E185" s="48"/>
      <c r="F185" s="51"/>
      <c r="G185" s="49"/>
      <c r="H185" s="49"/>
      <c r="I185" s="51"/>
      <c r="J185" s="52"/>
      <c r="K185" s="52"/>
      <c r="L185" s="53"/>
      <c r="M185" s="53"/>
      <c r="N185" s="53"/>
      <c r="O185" s="53"/>
      <c r="P185" s="53"/>
      <c r="Q185" s="53"/>
      <c r="R185" s="53"/>
      <c r="S185" s="53"/>
      <c r="T185" s="53"/>
      <c r="U185" s="53"/>
      <c r="V185" s="54"/>
      <c r="W185" s="53"/>
      <c r="X185" s="53"/>
      <c r="Y185" s="55"/>
      <c r="Z185" s="55"/>
      <c r="AA185" s="7"/>
    </row>
    <row r="186" spans="2:27" ht="21" customHeight="1">
      <c r="B186" s="48"/>
      <c r="C186" s="48"/>
      <c r="D186" s="49"/>
      <c r="E186" s="48"/>
      <c r="F186" s="51"/>
      <c r="G186" s="49"/>
      <c r="H186" s="49"/>
      <c r="I186" s="51"/>
      <c r="J186" s="52"/>
      <c r="K186" s="52"/>
      <c r="L186" s="53"/>
      <c r="M186" s="53"/>
      <c r="N186" s="53"/>
      <c r="O186" s="53"/>
      <c r="P186" s="53"/>
      <c r="Q186" s="53"/>
      <c r="R186" s="53"/>
      <c r="S186" s="53"/>
      <c r="T186" s="53"/>
      <c r="U186" s="53"/>
      <c r="V186" s="54"/>
      <c r="W186" s="53"/>
      <c r="X186" s="53"/>
      <c r="Y186" s="55"/>
      <c r="Z186" s="55"/>
      <c r="AA186" s="7"/>
    </row>
    <row r="187" spans="2:27" ht="21" customHeight="1">
      <c r="B187" s="48"/>
      <c r="C187" s="48"/>
      <c r="D187" s="49"/>
      <c r="E187" s="48"/>
      <c r="F187" s="51"/>
      <c r="G187" s="49"/>
      <c r="H187" s="49"/>
      <c r="I187" s="51"/>
      <c r="J187" s="52"/>
      <c r="K187" s="52"/>
      <c r="L187" s="53"/>
      <c r="M187" s="53"/>
      <c r="N187" s="53"/>
      <c r="O187" s="53"/>
      <c r="P187" s="53"/>
      <c r="Q187" s="53"/>
      <c r="R187" s="53"/>
      <c r="S187" s="53"/>
      <c r="T187" s="53"/>
      <c r="U187" s="53"/>
      <c r="V187" s="54"/>
      <c r="W187" s="53"/>
      <c r="X187" s="53"/>
      <c r="Y187" s="55"/>
      <c r="Z187" s="55"/>
      <c r="AA187" s="7"/>
    </row>
    <row r="188" spans="2:27" ht="21" customHeight="1">
      <c r="B188" s="48"/>
      <c r="C188" s="48"/>
      <c r="D188" s="49"/>
      <c r="E188" s="48"/>
      <c r="F188" s="51"/>
      <c r="G188" s="49"/>
      <c r="H188" s="49"/>
      <c r="I188" s="51"/>
      <c r="J188" s="52"/>
      <c r="K188" s="52"/>
      <c r="L188" s="53"/>
      <c r="M188" s="53"/>
      <c r="N188" s="53"/>
      <c r="O188" s="53"/>
      <c r="P188" s="53"/>
      <c r="Q188" s="53"/>
      <c r="R188" s="53"/>
      <c r="S188" s="53"/>
      <c r="T188" s="53"/>
      <c r="U188" s="53"/>
      <c r="V188" s="54"/>
      <c r="W188" s="53"/>
      <c r="X188" s="53"/>
      <c r="Y188" s="55"/>
      <c r="Z188" s="55"/>
      <c r="AA188" s="7"/>
    </row>
    <row r="189" spans="2:27" ht="21" customHeight="1">
      <c r="B189" s="48"/>
      <c r="C189" s="48"/>
      <c r="D189" s="49"/>
      <c r="E189" s="48"/>
      <c r="F189" s="51"/>
      <c r="G189" s="49"/>
      <c r="H189" s="49"/>
      <c r="I189" s="51"/>
      <c r="J189" s="52"/>
      <c r="K189" s="52"/>
      <c r="L189" s="53"/>
      <c r="M189" s="53"/>
      <c r="N189" s="53"/>
      <c r="O189" s="53"/>
      <c r="P189" s="53"/>
      <c r="Q189" s="53"/>
      <c r="R189" s="53"/>
      <c r="S189" s="53"/>
      <c r="T189" s="53"/>
      <c r="U189" s="53"/>
      <c r="V189" s="54"/>
      <c r="W189" s="53"/>
      <c r="X189" s="53"/>
      <c r="Y189" s="55"/>
      <c r="Z189" s="55"/>
      <c r="AA189" s="7"/>
    </row>
    <row r="190" spans="2:27" ht="21" customHeight="1">
      <c r="B190" s="48"/>
      <c r="C190" s="48"/>
      <c r="D190" s="49"/>
      <c r="E190" s="48"/>
      <c r="F190" s="51"/>
      <c r="G190" s="49"/>
      <c r="H190" s="49"/>
      <c r="I190" s="51"/>
      <c r="J190" s="52"/>
      <c r="K190" s="52"/>
      <c r="L190" s="53"/>
      <c r="M190" s="53"/>
      <c r="N190" s="53"/>
      <c r="O190" s="53"/>
      <c r="P190" s="53"/>
      <c r="Q190" s="53"/>
      <c r="R190" s="53"/>
      <c r="S190" s="53"/>
      <c r="T190" s="53"/>
      <c r="U190" s="53"/>
      <c r="V190" s="54"/>
      <c r="W190" s="53"/>
      <c r="X190" s="53"/>
      <c r="Y190" s="55"/>
      <c r="Z190" s="55"/>
      <c r="AA190" s="7"/>
    </row>
    <row r="191" spans="2:27" ht="21" customHeight="1">
      <c r="B191" s="48"/>
      <c r="C191" s="48"/>
      <c r="D191" s="49"/>
      <c r="E191" s="48"/>
      <c r="F191" s="51"/>
      <c r="G191" s="49"/>
      <c r="H191" s="49"/>
      <c r="I191" s="51"/>
      <c r="J191" s="52"/>
      <c r="K191" s="52"/>
      <c r="L191" s="53"/>
      <c r="M191" s="53"/>
      <c r="N191" s="53"/>
      <c r="O191" s="53"/>
      <c r="P191" s="53"/>
      <c r="Q191" s="53"/>
      <c r="R191" s="53"/>
      <c r="S191" s="53"/>
      <c r="T191" s="53"/>
      <c r="U191" s="53"/>
      <c r="V191" s="54"/>
      <c r="W191" s="53"/>
      <c r="X191" s="53"/>
      <c r="Y191" s="55"/>
      <c r="Z191" s="55"/>
      <c r="AA191" s="7"/>
    </row>
    <row r="192" spans="2:27" ht="21" customHeight="1">
      <c r="B192" s="48"/>
      <c r="C192" s="48"/>
      <c r="D192" s="49"/>
      <c r="E192" s="48"/>
      <c r="F192" s="51"/>
      <c r="G192" s="49"/>
      <c r="H192" s="49"/>
      <c r="I192" s="51"/>
      <c r="J192" s="52"/>
      <c r="K192" s="52"/>
      <c r="L192" s="53"/>
      <c r="M192" s="53"/>
      <c r="N192" s="53"/>
      <c r="O192" s="53"/>
      <c r="P192" s="53"/>
      <c r="Q192" s="53"/>
      <c r="R192" s="53"/>
      <c r="S192" s="53"/>
      <c r="T192" s="53"/>
      <c r="U192" s="53"/>
      <c r="V192" s="54"/>
      <c r="W192" s="53"/>
      <c r="X192" s="56"/>
      <c r="Y192" s="55"/>
      <c r="Z192" s="57"/>
      <c r="AA192" s="7"/>
    </row>
    <row r="193" spans="2:27" ht="21" customHeight="1">
      <c r="B193" s="48"/>
      <c r="C193" s="48"/>
      <c r="D193" s="49"/>
      <c r="E193" s="48"/>
      <c r="F193" s="51"/>
      <c r="G193" s="49"/>
      <c r="H193" s="49"/>
      <c r="I193" s="51"/>
      <c r="J193" s="52"/>
      <c r="K193" s="52"/>
      <c r="L193" s="53"/>
      <c r="M193" s="53"/>
      <c r="N193" s="53"/>
      <c r="O193" s="53"/>
      <c r="P193" s="53"/>
      <c r="Q193" s="53"/>
      <c r="R193" s="53"/>
      <c r="S193" s="53"/>
      <c r="T193" s="53"/>
      <c r="U193" s="53"/>
      <c r="V193" s="54"/>
      <c r="W193" s="53"/>
      <c r="X193" s="53"/>
      <c r="Y193" s="55"/>
      <c r="Z193" s="55"/>
      <c r="AA193" s="7"/>
    </row>
    <row r="194" spans="2:27" ht="21" customHeight="1">
      <c r="B194" s="48"/>
      <c r="C194" s="48"/>
      <c r="D194" s="49"/>
      <c r="E194" s="48"/>
      <c r="F194" s="51"/>
      <c r="G194" s="49"/>
      <c r="H194" s="49"/>
      <c r="I194" s="51"/>
      <c r="J194" s="52"/>
      <c r="K194" s="52"/>
      <c r="L194" s="53"/>
      <c r="M194" s="53"/>
      <c r="N194" s="53"/>
      <c r="O194" s="53"/>
      <c r="P194" s="53"/>
      <c r="Q194" s="53"/>
      <c r="R194" s="53"/>
      <c r="S194" s="53"/>
      <c r="T194" s="53"/>
      <c r="U194" s="53"/>
      <c r="V194" s="54"/>
      <c r="W194" s="53"/>
      <c r="X194" s="53"/>
      <c r="Y194" s="55"/>
      <c r="Z194" s="55"/>
      <c r="AA194" s="7"/>
    </row>
    <row r="195" spans="2:27" ht="21" customHeight="1">
      <c r="B195" s="48"/>
      <c r="C195" s="48"/>
      <c r="D195" s="49"/>
      <c r="E195" s="48"/>
      <c r="F195" s="51"/>
      <c r="G195" s="49"/>
      <c r="H195" s="49"/>
      <c r="I195" s="51"/>
      <c r="J195" s="52"/>
      <c r="K195" s="52"/>
      <c r="L195" s="53"/>
      <c r="M195" s="53"/>
      <c r="N195" s="53"/>
      <c r="O195" s="53"/>
      <c r="P195" s="53"/>
      <c r="Q195" s="53"/>
      <c r="R195" s="53"/>
      <c r="S195" s="53"/>
      <c r="T195" s="53"/>
      <c r="U195" s="53"/>
      <c r="V195" s="54"/>
      <c r="W195" s="53"/>
      <c r="X195" s="53"/>
      <c r="Y195" s="55"/>
      <c r="Z195" s="55"/>
      <c r="AA195" s="7"/>
    </row>
    <row r="196" spans="2:27" ht="21" customHeight="1">
      <c r="B196" s="48"/>
      <c r="C196" s="48"/>
      <c r="D196" s="49"/>
      <c r="E196" s="48"/>
      <c r="F196" s="51"/>
      <c r="G196" s="49"/>
      <c r="H196" s="49"/>
      <c r="I196" s="51"/>
      <c r="J196" s="52"/>
      <c r="K196" s="52"/>
      <c r="L196" s="53"/>
      <c r="M196" s="53"/>
      <c r="N196" s="53"/>
      <c r="O196" s="53"/>
      <c r="P196" s="53"/>
      <c r="Q196" s="53"/>
      <c r="R196" s="53"/>
      <c r="S196" s="53"/>
      <c r="T196" s="53"/>
      <c r="U196" s="53"/>
      <c r="V196" s="54"/>
      <c r="W196" s="53"/>
      <c r="X196" s="53"/>
      <c r="Y196" s="55"/>
      <c r="Z196" s="55"/>
      <c r="AA196" s="7"/>
    </row>
    <row r="197" spans="2:27" ht="21" customHeight="1">
      <c r="B197" s="48"/>
      <c r="C197" s="48"/>
      <c r="D197" s="49"/>
      <c r="E197" s="48"/>
      <c r="F197" s="51"/>
      <c r="G197" s="49"/>
      <c r="H197" s="49"/>
      <c r="I197" s="51"/>
      <c r="J197" s="52"/>
      <c r="K197" s="52"/>
      <c r="L197" s="46"/>
      <c r="M197" s="46"/>
      <c r="N197" s="53"/>
      <c r="O197" s="53"/>
      <c r="P197" s="53"/>
      <c r="Q197" s="53"/>
      <c r="R197" s="53"/>
      <c r="S197" s="53"/>
      <c r="T197" s="53"/>
      <c r="U197" s="53"/>
      <c r="V197" s="54"/>
      <c r="W197" s="53"/>
      <c r="X197" s="53"/>
      <c r="Y197" s="55"/>
      <c r="Z197" s="55"/>
      <c r="AA197" s="7"/>
    </row>
    <row r="198" spans="2:27" ht="21" customHeight="1">
      <c r="B198" s="48"/>
      <c r="C198" s="48"/>
      <c r="D198" s="49"/>
      <c r="E198" s="48"/>
      <c r="F198" s="51"/>
      <c r="G198" s="49"/>
      <c r="H198" s="49"/>
      <c r="I198" s="51"/>
      <c r="J198" s="52"/>
      <c r="K198" s="52"/>
      <c r="L198" s="46"/>
      <c r="M198" s="46"/>
      <c r="N198" s="53"/>
      <c r="O198" s="53"/>
      <c r="P198" s="53"/>
      <c r="Q198" s="53"/>
      <c r="R198" s="53"/>
      <c r="S198" s="53"/>
      <c r="T198" s="53"/>
      <c r="U198" s="53"/>
      <c r="V198" s="54"/>
      <c r="W198" s="53"/>
      <c r="X198" s="53"/>
      <c r="Y198" s="55"/>
      <c r="Z198" s="55"/>
      <c r="AA198" s="7"/>
    </row>
    <row r="199" spans="2:27" ht="21" customHeight="1">
      <c r="B199" s="48"/>
      <c r="C199" s="48"/>
      <c r="D199" s="49"/>
      <c r="E199" s="48"/>
      <c r="F199" s="51"/>
      <c r="G199" s="49"/>
      <c r="H199" s="49"/>
      <c r="I199" s="51"/>
      <c r="J199" s="52"/>
      <c r="K199" s="52"/>
      <c r="L199" s="46"/>
      <c r="M199" s="46"/>
      <c r="N199" s="53"/>
      <c r="O199" s="53"/>
      <c r="P199" s="53"/>
      <c r="Q199" s="53"/>
      <c r="R199" s="53"/>
      <c r="S199" s="53"/>
      <c r="T199" s="53"/>
      <c r="U199" s="53"/>
      <c r="V199" s="54"/>
      <c r="W199" s="53"/>
      <c r="X199" s="53"/>
      <c r="Y199" s="55"/>
      <c r="Z199" s="55"/>
      <c r="AA199" s="7"/>
    </row>
    <row r="200" spans="2:27" ht="21" customHeight="1">
      <c r="B200" s="48"/>
      <c r="C200" s="48"/>
      <c r="D200" s="49"/>
      <c r="E200" s="48"/>
      <c r="F200" s="51"/>
      <c r="G200" s="49"/>
      <c r="H200" s="49"/>
      <c r="I200" s="51"/>
      <c r="J200" s="52"/>
      <c r="K200" s="52"/>
      <c r="L200" s="46"/>
      <c r="M200" s="46"/>
      <c r="N200" s="53"/>
      <c r="O200" s="53"/>
      <c r="P200" s="53"/>
      <c r="Q200" s="53"/>
      <c r="R200" s="53"/>
      <c r="S200" s="53"/>
      <c r="T200" s="53"/>
      <c r="U200" s="53"/>
      <c r="V200" s="54"/>
      <c r="W200" s="53"/>
      <c r="X200" s="53"/>
      <c r="Y200" s="55"/>
      <c r="Z200" s="55"/>
      <c r="AA200" s="7"/>
    </row>
    <row r="201" spans="2:27" ht="21" customHeight="1">
      <c r="B201" s="48"/>
      <c r="C201" s="48"/>
      <c r="D201" s="49"/>
      <c r="E201" s="48"/>
      <c r="F201" s="51"/>
      <c r="G201" s="49"/>
      <c r="H201" s="49"/>
      <c r="I201" s="51"/>
      <c r="J201" s="52"/>
      <c r="K201" s="52"/>
      <c r="L201" s="46"/>
      <c r="M201" s="46"/>
      <c r="N201" s="53"/>
      <c r="O201" s="53"/>
      <c r="P201" s="53"/>
      <c r="Q201" s="53"/>
      <c r="R201" s="53"/>
      <c r="S201" s="53"/>
      <c r="T201" s="53"/>
      <c r="U201" s="53"/>
      <c r="V201" s="54"/>
      <c r="W201" s="53"/>
      <c r="X201" s="53"/>
      <c r="Y201" s="55"/>
      <c r="Z201" s="55"/>
      <c r="AA201" s="7"/>
    </row>
    <row r="202" spans="2:27" ht="21" customHeight="1">
      <c r="B202" s="48"/>
      <c r="C202" s="48"/>
      <c r="D202" s="49"/>
      <c r="E202" s="48"/>
      <c r="F202" s="51"/>
      <c r="G202" s="49"/>
      <c r="H202" s="49"/>
      <c r="I202" s="51"/>
      <c r="J202" s="52"/>
      <c r="K202" s="52"/>
      <c r="L202" s="46"/>
      <c r="M202" s="46"/>
      <c r="N202" s="53"/>
      <c r="O202" s="53"/>
      <c r="P202" s="53"/>
      <c r="Q202" s="53"/>
      <c r="R202" s="53"/>
      <c r="S202" s="53"/>
      <c r="T202" s="53"/>
      <c r="U202" s="53"/>
      <c r="V202" s="54"/>
      <c r="W202" s="53"/>
      <c r="X202" s="53"/>
      <c r="Y202" s="55"/>
      <c r="Z202" s="55"/>
      <c r="AA202" s="7"/>
    </row>
    <row r="203" spans="2:27" ht="21" customHeight="1">
      <c r="B203" s="48"/>
      <c r="C203" s="48"/>
      <c r="D203" s="49"/>
      <c r="E203" s="48"/>
      <c r="F203" s="51"/>
      <c r="G203" s="49"/>
      <c r="H203" s="49"/>
      <c r="I203" s="51"/>
      <c r="J203" s="52"/>
      <c r="K203" s="52"/>
      <c r="L203" s="46"/>
      <c r="M203" s="46"/>
      <c r="N203" s="53"/>
      <c r="O203" s="53"/>
      <c r="P203" s="53"/>
      <c r="Q203" s="53"/>
      <c r="R203" s="53"/>
      <c r="S203" s="53"/>
      <c r="T203" s="53"/>
      <c r="U203" s="53"/>
      <c r="V203" s="54"/>
      <c r="W203" s="53"/>
      <c r="X203" s="53"/>
      <c r="Y203" s="55"/>
      <c r="Z203" s="55"/>
      <c r="AA203" s="7"/>
    </row>
    <row r="204" spans="2:27" ht="21" customHeight="1">
      <c r="B204" s="48"/>
      <c r="C204" s="48"/>
      <c r="D204" s="49"/>
      <c r="E204" s="48"/>
      <c r="F204" s="51"/>
      <c r="G204" s="49"/>
      <c r="H204" s="49"/>
      <c r="I204" s="51"/>
      <c r="J204" s="52"/>
      <c r="K204" s="52"/>
      <c r="L204" s="46"/>
      <c r="M204" s="46"/>
      <c r="N204" s="53"/>
      <c r="O204" s="53"/>
      <c r="P204" s="53"/>
      <c r="Q204" s="53"/>
      <c r="R204" s="53"/>
      <c r="S204" s="53"/>
      <c r="T204" s="53"/>
      <c r="U204" s="53"/>
      <c r="V204" s="54"/>
      <c r="W204" s="53"/>
      <c r="X204" s="53"/>
      <c r="Y204" s="55"/>
      <c r="Z204" s="55"/>
      <c r="AA204" s="7"/>
    </row>
    <row r="205" spans="2:27" ht="21" customHeight="1">
      <c r="B205" s="48"/>
      <c r="C205" s="48"/>
      <c r="D205" s="49"/>
      <c r="E205" s="48"/>
      <c r="F205" s="51"/>
      <c r="G205" s="49"/>
      <c r="H205" s="49"/>
      <c r="I205" s="51"/>
      <c r="J205" s="52"/>
      <c r="K205" s="52"/>
      <c r="L205" s="46"/>
      <c r="M205" s="46"/>
      <c r="N205" s="53"/>
      <c r="O205" s="53"/>
      <c r="P205" s="53"/>
      <c r="Q205" s="53"/>
      <c r="R205" s="53"/>
      <c r="S205" s="53"/>
      <c r="T205" s="53"/>
      <c r="U205" s="53"/>
      <c r="V205" s="54"/>
      <c r="W205" s="53"/>
      <c r="X205" s="53"/>
      <c r="Y205" s="55"/>
      <c r="Z205" s="55"/>
      <c r="AA205" s="7"/>
    </row>
    <row r="206" spans="2:27" ht="21" customHeight="1">
      <c r="B206" s="48"/>
      <c r="C206" s="48"/>
      <c r="D206" s="49"/>
      <c r="E206" s="48"/>
      <c r="F206" s="51"/>
      <c r="G206" s="49"/>
      <c r="H206" s="49"/>
      <c r="I206" s="51"/>
      <c r="J206" s="52"/>
      <c r="K206" s="52"/>
      <c r="L206" s="46"/>
      <c r="M206" s="46"/>
      <c r="N206" s="53"/>
      <c r="O206" s="53"/>
      <c r="P206" s="53"/>
      <c r="Q206" s="53"/>
      <c r="R206" s="53"/>
      <c r="S206" s="53"/>
      <c r="T206" s="53"/>
      <c r="U206" s="53"/>
      <c r="V206" s="54"/>
      <c r="W206" s="53"/>
      <c r="X206" s="53"/>
      <c r="Y206" s="55"/>
      <c r="Z206" s="55"/>
      <c r="AA206" s="7"/>
    </row>
    <row r="207" spans="2:27" ht="21" customHeight="1">
      <c r="B207" s="48"/>
      <c r="C207" s="48"/>
      <c r="D207" s="49"/>
      <c r="E207" s="48"/>
      <c r="F207" s="51"/>
      <c r="G207" s="49"/>
      <c r="H207" s="49"/>
      <c r="I207" s="51"/>
      <c r="J207" s="52"/>
      <c r="K207" s="52"/>
      <c r="L207" s="46"/>
      <c r="M207" s="46"/>
      <c r="N207" s="46"/>
      <c r="O207" s="46"/>
      <c r="P207" s="53"/>
      <c r="Q207" s="53"/>
      <c r="R207" s="53"/>
      <c r="S207" s="53"/>
      <c r="T207" s="53"/>
      <c r="U207" s="53"/>
      <c r="V207" s="54"/>
      <c r="W207" s="53"/>
      <c r="X207" s="53"/>
      <c r="Y207" s="55"/>
      <c r="Z207" s="55"/>
      <c r="AA207" s="7"/>
    </row>
    <row r="208" spans="2:27" ht="21" customHeight="1">
      <c r="B208" s="48"/>
      <c r="C208" s="48"/>
      <c r="D208" s="49"/>
      <c r="E208" s="48"/>
      <c r="F208" s="51"/>
      <c r="G208" s="49"/>
      <c r="H208" s="49"/>
      <c r="I208" s="51"/>
      <c r="J208" s="52"/>
      <c r="K208" s="52"/>
      <c r="L208" s="46"/>
      <c r="M208" s="46"/>
      <c r="N208" s="53"/>
      <c r="O208" s="53"/>
      <c r="P208" s="53"/>
      <c r="Q208" s="53"/>
      <c r="R208" s="53"/>
      <c r="S208" s="53"/>
      <c r="T208" s="53"/>
      <c r="U208" s="53"/>
      <c r="V208" s="54"/>
      <c r="W208" s="53"/>
      <c r="X208" s="53"/>
      <c r="Y208" s="55"/>
      <c r="Z208" s="55"/>
      <c r="AA208" s="7"/>
    </row>
    <row r="209" spans="2:27" ht="21" customHeight="1">
      <c r="B209" s="48"/>
      <c r="C209" s="48"/>
      <c r="D209" s="49"/>
      <c r="E209" s="48"/>
      <c r="F209" s="51"/>
      <c r="G209" s="49"/>
      <c r="H209" s="49"/>
      <c r="I209" s="51"/>
      <c r="J209" s="52"/>
      <c r="K209" s="52"/>
      <c r="L209" s="46"/>
      <c r="M209" s="46"/>
      <c r="N209" s="53"/>
      <c r="O209" s="53"/>
      <c r="P209" s="53"/>
      <c r="Q209" s="53"/>
      <c r="R209" s="53"/>
      <c r="S209" s="53"/>
      <c r="T209" s="53"/>
      <c r="U209" s="53"/>
      <c r="V209" s="54"/>
      <c r="W209" s="53"/>
      <c r="X209" s="53"/>
      <c r="Y209" s="55"/>
      <c r="Z209" s="55"/>
      <c r="AA209" s="7"/>
    </row>
    <row r="210" spans="2:27" ht="21" customHeight="1">
      <c r="B210" s="48"/>
      <c r="C210" s="48"/>
      <c r="D210" s="49"/>
      <c r="E210" s="48"/>
      <c r="F210" s="51"/>
      <c r="G210" s="49"/>
      <c r="H210" s="49"/>
      <c r="I210" s="51"/>
      <c r="J210" s="52"/>
      <c r="K210" s="52"/>
      <c r="L210" s="46"/>
      <c r="M210" s="46"/>
      <c r="N210" s="53"/>
      <c r="O210" s="53"/>
      <c r="P210" s="53"/>
      <c r="Q210" s="53"/>
      <c r="R210" s="53"/>
      <c r="S210" s="53"/>
      <c r="T210" s="53"/>
      <c r="U210" s="53"/>
      <c r="V210" s="54"/>
      <c r="W210" s="53"/>
      <c r="X210" s="53"/>
      <c r="Y210" s="55"/>
      <c r="Z210" s="55"/>
      <c r="AA210" s="7"/>
    </row>
    <row r="211" spans="2:27" ht="21" customHeight="1">
      <c r="B211" s="48"/>
      <c r="C211" s="48"/>
      <c r="D211" s="49"/>
      <c r="E211" s="48"/>
      <c r="F211" s="51"/>
      <c r="G211" s="49"/>
      <c r="H211" s="49"/>
      <c r="I211" s="51"/>
      <c r="J211" s="52"/>
      <c r="K211" s="52"/>
      <c r="L211" s="46"/>
      <c r="M211" s="46"/>
      <c r="N211" s="53"/>
      <c r="O211" s="53"/>
      <c r="P211" s="53"/>
      <c r="Q211" s="53"/>
      <c r="R211" s="53"/>
      <c r="S211" s="53"/>
      <c r="T211" s="53"/>
      <c r="U211" s="53"/>
      <c r="V211" s="54"/>
      <c r="W211" s="53"/>
      <c r="X211" s="53"/>
      <c r="Y211" s="55"/>
      <c r="Z211" s="55"/>
      <c r="AA211" s="7"/>
    </row>
    <row r="212" spans="2:27" ht="21" customHeight="1">
      <c r="B212" s="48"/>
      <c r="C212" s="48"/>
      <c r="D212" s="49"/>
      <c r="E212" s="48"/>
      <c r="F212" s="51"/>
      <c r="G212" s="49"/>
      <c r="H212" s="49"/>
      <c r="I212" s="51"/>
      <c r="J212" s="52"/>
      <c r="K212" s="52"/>
      <c r="L212" s="46"/>
      <c r="M212" s="46"/>
      <c r="N212" s="53"/>
      <c r="O212" s="53"/>
      <c r="P212" s="53"/>
      <c r="Q212" s="53"/>
      <c r="R212" s="53"/>
      <c r="S212" s="53"/>
      <c r="T212" s="53"/>
      <c r="U212" s="53"/>
      <c r="V212" s="54"/>
      <c r="W212" s="53"/>
      <c r="X212" s="53"/>
      <c r="Y212" s="55"/>
      <c r="Z212" s="55"/>
      <c r="AA212" s="7"/>
    </row>
    <row r="213" spans="2:27" ht="21" customHeight="1">
      <c r="B213" s="48"/>
      <c r="C213" s="48"/>
      <c r="D213" s="49"/>
      <c r="E213" s="48"/>
      <c r="F213" s="51"/>
      <c r="G213" s="49"/>
      <c r="H213" s="49"/>
      <c r="I213" s="51"/>
      <c r="J213" s="52"/>
      <c r="K213" s="52"/>
      <c r="L213" s="46"/>
      <c r="M213" s="46"/>
      <c r="N213" s="53"/>
      <c r="O213" s="53"/>
      <c r="P213" s="53"/>
      <c r="Q213" s="53"/>
      <c r="R213" s="53"/>
      <c r="S213" s="53"/>
      <c r="T213" s="53"/>
      <c r="U213" s="53"/>
      <c r="V213" s="54"/>
      <c r="W213" s="53"/>
      <c r="X213" s="53"/>
      <c r="Y213" s="55"/>
      <c r="Z213" s="55"/>
      <c r="AA213" s="7"/>
    </row>
    <row r="214" spans="2:27" ht="21" customHeight="1">
      <c r="B214" s="48"/>
      <c r="C214" s="48"/>
      <c r="D214" s="49"/>
      <c r="E214" s="48"/>
      <c r="F214" s="51"/>
      <c r="G214" s="49"/>
      <c r="H214" s="49"/>
      <c r="I214" s="51"/>
      <c r="J214" s="52"/>
      <c r="K214" s="52"/>
      <c r="L214" s="46"/>
      <c r="M214" s="46"/>
      <c r="N214" s="53"/>
      <c r="O214" s="53"/>
      <c r="P214" s="53"/>
      <c r="Q214" s="53"/>
      <c r="R214" s="53"/>
      <c r="S214" s="53"/>
      <c r="T214" s="53"/>
      <c r="U214" s="53"/>
      <c r="V214" s="54"/>
      <c r="W214" s="53"/>
      <c r="X214" s="53"/>
      <c r="Y214" s="55"/>
      <c r="Z214" s="55"/>
      <c r="AA214" s="7"/>
    </row>
    <row r="215" spans="2:27" ht="21" customHeight="1">
      <c r="B215" s="48"/>
      <c r="C215" s="48"/>
      <c r="D215" s="49"/>
      <c r="E215" s="48"/>
      <c r="F215" s="51"/>
      <c r="G215" s="49"/>
      <c r="H215" s="49"/>
      <c r="I215" s="51"/>
      <c r="J215" s="52"/>
      <c r="K215" s="52"/>
      <c r="L215" s="46"/>
      <c r="M215" s="46"/>
      <c r="N215" s="53"/>
      <c r="O215" s="53"/>
      <c r="P215" s="53"/>
      <c r="Q215" s="53"/>
      <c r="R215" s="53"/>
      <c r="S215" s="53"/>
      <c r="T215" s="53"/>
      <c r="U215" s="53"/>
      <c r="V215" s="54"/>
      <c r="W215" s="53"/>
      <c r="X215" s="53"/>
      <c r="Y215" s="55"/>
      <c r="Z215" s="55"/>
      <c r="AA215" s="7"/>
    </row>
    <row r="216" spans="2:27" ht="21" customHeight="1">
      <c r="B216" s="48"/>
      <c r="C216" s="48"/>
      <c r="D216" s="49"/>
      <c r="E216" s="48"/>
      <c r="F216" s="51"/>
      <c r="G216" s="49"/>
      <c r="H216" s="49"/>
      <c r="I216" s="51"/>
      <c r="J216" s="52"/>
      <c r="K216" s="52"/>
      <c r="L216" s="46"/>
      <c r="M216" s="46"/>
      <c r="N216" s="53"/>
      <c r="O216" s="53"/>
      <c r="P216" s="53"/>
      <c r="Q216" s="53"/>
      <c r="R216" s="53"/>
      <c r="S216" s="53"/>
      <c r="T216" s="53"/>
      <c r="U216" s="53"/>
      <c r="V216" s="54"/>
      <c r="W216" s="53"/>
      <c r="X216" s="53"/>
      <c r="Y216" s="55"/>
      <c r="Z216" s="55"/>
      <c r="AA216" s="7"/>
    </row>
    <row r="217" spans="2:27" ht="21" customHeight="1">
      <c r="B217" s="48"/>
      <c r="C217" s="48"/>
      <c r="D217" s="49"/>
      <c r="E217" s="48"/>
      <c r="F217" s="51"/>
      <c r="G217" s="49"/>
      <c r="H217" s="49"/>
      <c r="I217" s="51"/>
      <c r="J217" s="52"/>
      <c r="K217" s="52"/>
      <c r="L217" s="46"/>
      <c r="M217" s="46"/>
      <c r="N217" s="53"/>
      <c r="O217" s="53"/>
      <c r="P217" s="53"/>
      <c r="Q217" s="53"/>
      <c r="R217" s="53"/>
      <c r="S217" s="53"/>
      <c r="T217" s="53"/>
      <c r="U217" s="53"/>
      <c r="V217" s="54"/>
      <c r="W217" s="53"/>
      <c r="X217" s="53"/>
      <c r="Y217" s="55"/>
      <c r="Z217" s="55"/>
      <c r="AA217" s="7"/>
    </row>
    <row r="218" spans="2:27" ht="21" customHeight="1">
      <c r="B218" s="48"/>
      <c r="C218" s="48"/>
      <c r="D218" s="49"/>
      <c r="E218" s="48"/>
      <c r="F218" s="51"/>
      <c r="G218" s="49"/>
      <c r="H218" s="49"/>
      <c r="I218" s="51"/>
      <c r="J218" s="52"/>
      <c r="K218" s="52"/>
      <c r="L218" s="46"/>
      <c r="M218" s="46"/>
      <c r="N218" s="53"/>
      <c r="O218" s="53"/>
      <c r="P218" s="53"/>
      <c r="Q218" s="53"/>
      <c r="R218" s="53"/>
      <c r="S218" s="53"/>
      <c r="T218" s="53"/>
      <c r="U218" s="53"/>
      <c r="V218" s="54"/>
      <c r="W218" s="53"/>
      <c r="X218" s="53"/>
      <c r="Y218" s="55"/>
      <c r="Z218" s="55"/>
      <c r="AA218" s="7"/>
    </row>
    <row r="219" spans="2:27" ht="21" customHeight="1">
      <c r="B219" s="48"/>
      <c r="C219" s="48"/>
      <c r="D219" s="49"/>
      <c r="E219" s="48"/>
      <c r="F219" s="51"/>
      <c r="G219" s="49"/>
      <c r="H219" s="49"/>
      <c r="I219" s="51"/>
      <c r="J219" s="52"/>
      <c r="K219" s="52"/>
      <c r="L219" s="46"/>
      <c r="M219" s="46"/>
      <c r="N219" s="53"/>
      <c r="O219" s="53"/>
      <c r="P219" s="53"/>
      <c r="Q219" s="53"/>
      <c r="R219" s="53"/>
      <c r="S219" s="53"/>
      <c r="T219" s="53"/>
      <c r="U219" s="53"/>
      <c r="V219" s="54"/>
      <c r="W219" s="53"/>
      <c r="X219" s="53"/>
      <c r="Y219" s="55"/>
      <c r="Z219" s="55"/>
      <c r="AA219" s="7"/>
    </row>
    <row r="220" spans="2:27" ht="21" customHeight="1">
      <c r="B220" s="48"/>
      <c r="C220" s="48"/>
      <c r="D220" s="49"/>
      <c r="E220" s="48"/>
      <c r="F220" s="51"/>
      <c r="G220" s="49"/>
      <c r="H220" s="49"/>
      <c r="I220" s="51"/>
      <c r="J220" s="52"/>
      <c r="K220" s="52"/>
      <c r="L220" s="46"/>
      <c r="M220" s="46"/>
      <c r="N220" s="53"/>
      <c r="O220" s="53"/>
      <c r="P220" s="53"/>
      <c r="Q220" s="53"/>
      <c r="R220" s="53"/>
      <c r="S220" s="53"/>
      <c r="T220" s="53"/>
      <c r="U220" s="53"/>
      <c r="V220" s="54"/>
      <c r="W220" s="53"/>
      <c r="X220" s="53"/>
      <c r="Y220" s="55"/>
      <c r="Z220" s="55"/>
      <c r="AA220" s="7"/>
    </row>
    <row r="221" spans="2:27" ht="21" customHeight="1">
      <c r="B221" s="48"/>
      <c r="C221" s="48"/>
      <c r="D221" s="49"/>
      <c r="E221" s="48"/>
      <c r="F221" s="51"/>
      <c r="G221" s="49"/>
      <c r="H221" s="49"/>
      <c r="I221" s="51"/>
      <c r="J221" s="52"/>
      <c r="K221" s="52"/>
      <c r="L221" s="53"/>
      <c r="M221" s="53"/>
      <c r="N221" s="53"/>
      <c r="O221" s="53"/>
      <c r="P221" s="53"/>
      <c r="Q221" s="53"/>
      <c r="R221" s="53"/>
      <c r="S221" s="53"/>
      <c r="T221" s="53"/>
      <c r="U221" s="53"/>
      <c r="V221" s="54"/>
      <c r="W221" s="53"/>
      <c r="X221" s="53"/>
      <c r="Y221" s="55"/>
      <c r="Z221" s="55"/>
      <c r="AA221" s="7"/>
    </row>
    <row r="222" spans="2:27" ht="21" customHeight="1">
      <c r="B222" s="48"/>
      <c r="C222" s="48"/>
      <c r="D222" s="49"/>
      <c r="E222" s="48"/>
      <c r="F222" s="51"/>
      <c r="G222" s="49"/>
      <c r="H222" s="49"/>
      <c r="I222" s="51"/>
      <c r="J222" s="52"/>
      <c r="K222" s="52"/>
      <c r="L222" s="46"/>
      <c r="M222" s="46"/>
      <c r="N222" s="53"/>
      <c r="O222" s="53"/>
      <c r="P222" s="53"/>
      <c r="Q222" s="53"/>
      <c r="R222" s="53"/>
      <c r="S222" s="53"/>
      <c r="T222" s="53"/>
      <c r="U222" s="53"/>
      <c r="V222" s="54"/>
      <c r="W222" s="53"/>
      <c r="X222" s="53"/>
      <c r="Y222" s="53"/>
      <c r="Z222" s="53"/>
      <c r="AA222" s="7"/>
    </row>
    <row r="223" spans="2:27" ht="21" customHeight="1">
      <c r="B223" s="48"/>
      <c r="C223" s="48"/>
      <c r="D223" s="49"/>
      <c r="E223" s="48"/>
      <c r="F223" s="51"/>
      <c r="G223" s="49"/>
      <c r="H223" s="49"/>
      <c r="I223" s="51"/>
      <c r="J223" s="52"/>
      <c r="K223" s="52"/>
      <c r="L223" s="46"/>
      <c r="M223" s="46"/>
      <c r="N223" s="53"/>
      <c r="O223" s="53"/>
      <c r="P223" s="53"/>
      <c r="Q223" s="53"/>
      <c r="R223" s="53"/>
      <c r="S223" s="53"/>
      <c r="T223" s="53"/>
      <c r="U223" s="53"/>
      <c r="V223" s="54"/>
      <c r="W223" s="53"/>
      <c r="X223" s="53"/>
      <c r="Y223" s="55"/>
      <c r="Z223" s="55"/>
      <c r="AA223" s="7"/>
    </row>
    <row r="224" spans="2:27" ht="21" customHeight="1">
      <c r="B224" s="48"/>
      <c r="C224" s="48"/>
      <c r="D224" s="49"/>
      <c r="E224" s="48"/>
      <c r="F224" s="51"/>
      <c r="G224" s="49"/>
      <c r="H224" s="49"/>
      <c r="I224" s="51"/>
      <c r="J224" s="52"/>
      <c r="K224" s="52"/>
      <c r="L224" s="46"/>
      <c r="M224" s="46"/>
      <c r="N224" s="53"/>
      <c r="O224" s="53"/>
      <c r="P224" s="53"/>
      <c r="Q224" s="53"/>
      <c r="R224" s="53"/>
      <c r="S224" s="53"/>
      <c r="T224" s="53"/>
      <c r="U224" s="53"/>
      <c r="V224" s="54"/>
      <c r="W224" s="53"/>
      <c r="X224" s="53"/>
      <c r="Y224" s="55"/>
      <c r="Z224" s="55"/>
      <c r="AA224" s="7"/>
    </row>
    <row r="225" spans="2:27" ht="21" customHeight="1">
      <c r="B225" s="48"/>
      <c r="C225" s="48"/>
      <c r="D225" s="49"/>
      <c r="E225" s="48"/>
      <c r="F225" s="51"/>
      <c r="G225" s="49"/>
      <c r="H225" s="49"/>
      <c r="I225" s="51"/>
      <c r="J225" s="52"/>
      <c r="K225" s="52"/>
      <c r="L225" s="46"/>
      <c r="M225" s="46"/>
      <c r="N225" s="53"/>
      <c r="O225" s="53"/>
      <c r="P225" s="53"/>
      <c r="Q225" s="53"/>
      <c r="R225" s="53"/>
      <c r="S225" s="53"/>
      <c r="T225" s="53"/>
      <c r="U225" s="53"/>
      <c r="V225" s="54"/>
      <c r="W225" s="53"/>
      <c r="X225" s="53"/>
      <c r="Y225" s="55"/>
      <c r="Z225" s="53"/>
      <c r="AA225" s="7"/>
    </row>
    <row r="226" spans="2:27" ht="21" customHeight="1">
      <c r="B226" s="48"/>
      <c r="C226" s="48"/>
      <c r="D226" s="49"/>
      <c r="E226" s="48"/>
      <c r="F226" s="51"/>
      <c r="G226" s="49"/>
      <c r="H226" s="49"/>
      <c r="I226" s="51"/>
      <c r="J226" s="52"/>
      <c r="K226" s="52"/>
      <c r="L226" s="46"/>
      <c r="M226" s="46"/>
      <c r="N226" s="53"/>
      <c r="O226" s="53"/>
      <c r="P226" s="53"/>
      <c r="Q226" s="53"/>
      <c r="R226" s="53"/>
      <c r="S226" s="53"/>
      <c r="T226" s="53"/>
      <c r="U226" s="53"/>
      <c r="V226" s="54"/>
      <c r="W226" s="53"/>
      <c r="X226" s="53"/>
      <c r="Y226" s="53"/>
      <c r="Z226" s="53"/>
      <c r="AA226" s="7"/>
    </row>
    <row r="227" spans="2:27" ht="21" customHeight="1">
      <c r="B227" s="48"/>
      <c r="C227" s="48"/>
      <c r="D227" s="49"/>
      <c r="E227" s="48"/>
      <c r="F227" s="51"/>
      <c r="G227" s="49"/>
      <c r="H227" s="49"/>
      <c r="I227" s="51"/>
      <c r="J227" s="52"/>
      <c r="K227" s="52"/>
      <c r="L227" s="46"/>
      <c r="M227" s="46"/>
      <c r="N227" s="53"/>
      <c r="O227" s="53"/>
      <c r="P227" s="53"/>
      <c r="Q227" s="53"/>
      <c r="R227" s="53"/>
      <c r="S227" s="53"/>
      <c r="T227" s="53"/>
      <c r="U227" s="53"/>
      <c r="V227" s="54"/>
      <c r="W227" s="53"/>
      <c r="X227" s="53"/>
      <c r="Y227" s="55"/>
      <c r="Z227" s="55"/>
      <c r="AA227" s="7"/>
    </row>
    <row r="228" spans="2:27" ht="21" customHeight="1">
      <c r="B228" s="48"/>
      <c r="C228" s="48"/>
      <c r="D228" s="49"/>
      <c r="E228" s="48"/>
      <c r="F228" s="51"/>
      <c r="G228" s="49"/>
      <c r="H228" s="49"/>
      <c r="I228" s="51"/>
      <c r="J228" s="52"/>
      <c r="K228" s="52"/>
      <c r="L228" s="46"/>
      <c r="M228" s="46"/>
      <c r="N228" s="53"/>
      <c r="O228" s="53"/>
      <c r="P228" s="53"/>
      <c r="Q228" s="53"/>
      <c r="R228" s="53"/>
      <c r="S228" s="53"/>
      <c r="T228" s="53"/>
      <c r="U228" s="53"/>
      <c r="V228" s="54"/>
      <c r="W228" s="53"/>
      <c r="X228" s="53"/>
      <c r="Y228" s="55"/>
      <c r="Z228" s="53"/>
      <c r="AA228" s="7"/>
    </row>
    <row r="229" spans="2:27" ht="21" customHeight="1">
      <c r="B229" s="48"/>
      <c r="C229" s="48"/>
      <c r="D229" s="49"/>
      <c r="E229" s="48"/>
      <c r="F229" s="51"/>
      <c r="G229" s="49"/>
      <c r="H229" s="49"/>
      <c r="I229" s="51"/>
      <c r="J229" s="52"/>
      <c r="K229" s="52"/>
      <c r="L229" s="46"/>
      <c r="M229" s="46"/>
      <c r="N229" s="53"/>
      <c r="O229" s="53"/>
      <c r="P229" s="53"/>
      <c r="Q229" s="53"/>
      <c r="R229" s="53"/>
      <c r="S229" s="53"/>
      <c r="T229" s="53"/>
      <c r="U229" s="53"/>
      <c r="V229" s="54"/>
      <c r="W229" s="53"/>
      <c r="X229" s="53"/>
      <c r="Y229" s="55"/>
      <c r="Z229" s="55"/>
      <c r="AA229" s="7"/>
    </row>
    <row r="230" spans="2:27" ht="21" customHeight="1">
      <c r="B230" s="48"/>
      <c r="C230" s="48"/>
      <c r="D230" s="49"/>
      <c r="E230" s="48"/>
      <c r="F230" s="51"/>
      <c r="G230" s="49"/>
      <c r="H230" s="49"/>
      <c r="I230" s="51"/>
      <c r="J230" s="52"/>
      <c r="K230" s="52"/>
      <c r="L230" s="46"/>
      <c r="M230" s="46"/>
      <c r="N230" s="53"/>
      <c r="O230" s="53"/>
      <c r="P230" s="53"/>
      <c r="Q230" s="53"/>
      <c r="R230" s="53"/>
      <c r="S230" s="53"/>
      <c r="T230" s="53"/>
      <c r="U230" s="53"/>
      <c r="V230" s="54"/>
      <c r="W230" s="53"/>
      <c r="X230" s="53"/>
      <c r="Y230" s="55"/>
      <c r="Z230" s="55"/>
      <c r="AA230" s="7"/>
    </row>
    <row r="231" spans="2:27" ht="21" customHeight="1">
      <c r="B231" s="48"/>
      <c r="C231" s="48"/>
      <c r="D231" s="49"/>
      <c r="E231" s="48"/>
      <c r="F231" s="14"/>
      <c r="G231" s="49"/>
      <c r="H231" s="49"/>
      <c r="I231" s="51"/>
      <c r="J231" s="58"/>
      <c r="K231" s="58"/>
      <c r="L231" s="53"/>
      <c r="M231" s="53"/>
      <c r="N231" s="54"/>
      <c r="O231" s="54"/>
      <c r="P231" s="54"/>
      <c r="Q231" s="54"/>
      <c r="R231" s="54"/>
      <c r="S231" s="54"/>
      <c r="T231" s="54"/>
      <c r="U231" s="54"/>
      <c r="V231" s="54"/>
      <c r="W231" s="53"/>
      <c r="X231" s="53"/>
      <c r="Y231" s="55"/>
      <c r="Z231" s="55"/>
      <c r="AA231" s="7"/>
    </row>
    <row r="232" spans="2:27" ht="21" customHeight="1">
      <c r="B232" s="48"/>
      <c r="C232" s="48"/>
      <c r="D232" s="49"/>
      <c r="E232" s="48"/>
      <c r="F232" s="14"/>
      <c r="G232" s="49"/>
      <c r="H232" s="49"/>
      <c r="I232" s="51"/>
      <c r="J232" s="58"/>
      <c r="K232" s="58"/>
      <c r="L232" s="53"/>
      <c r="M232" s="53"/>
      <c r="N232" s="54"/>
      <c r="O232" s="54"/>
      <c r="P232" s="54"/>
      <c r="Q232" s="54"/>
      <c r="R232" s="54"/>
      <c r="S232" s="54"/>
      <c r="T232" s="54"/>
      <c r="U232" s="54"/>
      <c r="V232" s="54"/>
      <c r="W232" s="53"/>
      <c r="X232" s="53"/>
      <c r="Y232" s="53"/>
      <c r="Z232" s="53"/>
      <c r="AA232" s="7"/>
    </row>
    <row r="233" spans="2:27" ht="21" customHeight="1">
      <c r="B233" s="48"/>
      <c r="C233" s="48"/>
      <c r="D233" s="49"/>
      <c r="E233" s="48"/>
      <c r="F233" s="14"/>
      <c r="G233" s="49"/>
      <c r="H233" s="49"/>
      <c r="I233" s="51"/>
      <c r="J233" s="58"/>
      <c r="K233" s="58"/>
      <c r="L233" s="53"/>
      <c r="M233" s="53"/>
      <c r="N233" s="54"/>
      <c r="O233" s="54"/>
      <c r="P233" s="54"/>
      <c r="Q233" s="54"/>
      <c r="R233" s="54"/>
      <c r="S233" s="54"/>
      <c r="T233" s="54"/>
      <c r="U233" s="54"/>
      <c r="V233" s="54"/>
      <c r="W233" s="53"/>
      <c r="X233" s="53"/>
      <c r="Y233" s="55"/>
      <c r="Z233" s="55"/>
      <c r="AA233" s="7"/>
    </row>
    <row r="234" spans="2:27" ht="21" customHeight="1">
      <c r="B234" s="48"/>
      <c r="C234" s="48"/>
      <c r="D234" s="49"/>
      <c r="E234" s="48"/>
      <c r="F234" s="14"/>
      <c r="G234" s="49"/>
      <c r="H234" s="49"/>
      <c r="I234" s="51"/>
      <c r="J234" s="58"/>
      <c r="K234" s="58"/>
      <c r="L234" s="53"/>
      <c r="M234" s="53"/>
      <c r="N234" s="54"/>
      <c r="O234" s="54"/>
      <c r="P234" s="54"/>
      <c r="Q234" s="54"/>
      <c r="R234" s="54"/>
      <c r="S234" s="54"/>
      <c r="T234" s="54"/>
      <c r="U234" s="54"/>
      <c r="V234" s="54"/>
      <c r="W234" s="53"/>
      <c r="X234" s="53"/>
      <c r="Y234" s="55"/>
      <c r="Z234" s="55"/>
      <c r="AA234" s="7"/>
    </row>
    <row r="235" spans="2:27" ht="21" customHeight="1">
      <c r="B235" s="48"/>
      <c r="C235" s="48"/>
      <c r="D235" s="49"/>
      <c r="E235" s="48"/>
      <c r="F235" s="14"/>
      <c r="G235" s="49"/>
      <c r="H235" s="49"/>
      <c r="I235" s="51"/>
      <c r="J235" s="58"/>
      <c r="K235" s="58"/>
      <c r="L235" s="53"/>
      <c r="M235" s="53"/>
      <c r="N235" s="54"/>
      <c r="O235" s="54"/>
      <c r="P235" s="54"/>
      <c r="Q235" s="54"/>
      <c r="R235" s="54"/>
      <c r="S235" s="54"/>
      <c r="T235" s="54"/>
      <c r="U235" s="54"/>
      <c r="V235" s="54"/>
      <c r="W235" s="53"/>
      <c r="X235" s="53"/>
      <c r="Y235" s="55"/>
      <c r="Z235" s="55"/>
      <c r="AA235" s="7"/>
    </row>
    <row r="236" spans="2:27" ht="21" customHeight="1">
      <c r="B236" s="48"/>
      <c r="C236" s="48"/>
      <c r="D236" s="49"/>
      <c r="E236" s="48"/>
      <c r="F236" s="14"/>
      <c r="G236" s="49"/>
      <c r="H236" s="49"/>
      <c r="I236" s="51"/>
      <c r="J236" s="58"/>
      <c r="K236" s="58"/>
      <c r="L236" s="53"/>
      <c r="M236" s="53"/>
      <c r="N236" s="54"/>
      <c r="O236" s="54"/>
      <c r="P236" s="54"/>
      <c r="Q236" s="54"/>
      <c r="R236" s="54"/>
      <c r="S236" s="54"/>
      <c r="T236" s="54"/>
      <c r="U236" s="54"/>
      <c r="V236" s="54"/>
      <c r="W236" s="53"/>
      <c r="X236" s="53"/>
      <c r="Y236" s="53"/>
      <c r="Z236" s="53"/>
      <c r="AA236" s="7"/>
    </row>
    <row r="237" spans="2:27" ht="21" customHeight="1">
      <c r="B237" s="48"/>
      <c r="C237" s="48"/>
      <c r="D237" s="49"/>
      <c r="E237" s="48"/>
      <c r="F237" s="14"/>
      <c r="G237" s="49"/>
      <c r="H237" s="49"/>
      <c r="I237" s="51"/>
      <c r="J237" s="58"/>
      <c r="K237" s="58"/>
      <c r="L237" s="53"/>
      <c r="M237" s="53"/>
      <c r="N237" s="54"/>
      <c r="O237" s="54"/>
      <c r="P237" s="54"/>
      <c r="Q237" s="54"/>
      <c r="R237" s="54"/>
      <c r="S237" s="54"/>
      <c r="T237" s="54"/>
      <c r="U237" s="54"/>
      <c r="V237" s="54"/>
      <c r="W237" s="53"/>
      <c r="X237" s="53"/>
      <c r="Y237" s="55"/>
      <c r="Z237" s="55"/>
      <c r="AA237" s="7"/>
    </row>
    <row r="238" spans="2:27" ht="21" customHeight="1">
      <c r="B238" s="48"/>
      <c r="C238" s="48"/>
      <c r="D238" s="49"/>
      <c r="E238" s="48"/>
      <c r="F238" s="14"/>
      <c r="G238" s="49"/>
      <c r="H238" s="49"/>
      <c r="I238" s="51"/>
      <c r="J238" s="58"/>
      <c r="K238" s="58"/>
      <c r="L238" s="53"/>
      <c r="M238" s="53"/>
      <c r="N238" s="54"/>
      <c r="O238" s="54"/>
      <c r="P238" s="54"/>
      <c r="Q238" s="54"/>
      <c r="R238" s="54"/>
      <c r="S238" s="54"/>
      <c r="T238" s="54"/>
      <c r="U238" s="54"/>
      <c r="V238" s="54"/>
      <c r="W238" s="53"/>
      <c r="X238" s="53"/>
      <c r="Y238" s="55"/>
      <c r="Z238" s="55"/>
      <c r="AA238" s="7"/>
    </row>
    <row r="239" spans="2:27" ht="21" customHeight="1">
      <c r="B239" s="48"/>
      <c r="C239" s="48"/>
      <c r="D239" s="49"/>
      <c r="E239" s="48"/>
      <c r="F239" s="14"/>
      <c r="G239" s="49"/>
      <c r="H239" s="49"/>
      <c r="I239" s="51"/>
      <c r="J239" s="58"/>
      <c r="K239" s="58"/>
      <c r="L239" s="53"/>
      <c r="M239" s="53"/>
      <c r="N239" s="54"/>
      <c r="O239" s="54"/>
      <c r="P239" s="54"/>
      <c r="Q239" s="54"/>
      <c r="R239" s="54"/>
      <c r="S239" s="54"/>
      <c r="T239" s="54"/>
      <c r="U239" s="54"/>
      <c r="V239" s="54"/>
      <c r="W239" s="53"/>
      <c r="X239" s="53"/>
      <c r="Y239" s="55"/>
      <c r="Z239" s="55"/>
      <c r="AA239" s="7"/>
    </row>
    <row r="240" spans="2:27" ht="21" customHeight="1">
      <c r="B240" s="48"/>
      <c r="C240" s="48"/>
      <c r="D240" s="49"/>
      <c r="E240" s="48"/>
      <c r="F240" s="14"/>
      <c r="G240" s="49"/>
      <c r="H240" s="49"/>
      <c r="I240" s="51"/>
      <c r="J240" s="58"/>
      <c r="K240" s="58"/>
      <c r="L240" s="53"/>
      <c r="M240" s="53"/>
      <c r="N240" s="54"/>
      <c r="O240" s="54"/>
      <c r="P240" s="54"/>
      <c r="Q240" s="54"/>
      <c r="R240" s="54"/>
      <c r="S240" s="54"/>
      <c r="T240" s="54"/>
      <c r="U240" s="54"/>
      <c r="V240" s="54"/>
      <c r="W240" s="53"/>
      <c r="X240" s="53"/>
      <c r="Y240" s="55"/>
      <c r="Z240" s="55"/>
      <c r="AA240" s="7"/>
    </row>
    <row r="241" spans="2:27" ht="21" customHeight="1">
      <c r="B241" s="48"/>
      <c r="C241" s="48"/>
      <c r="D241" s="49"/>
      <c r="E241" s="48"/>
      <c r="F241" s="14"/>
      <c r="G241" s="49"/>
      <c r="H241" s="49"/>
      <c r="I241" s="51"/>
      <c r="J241" s="58"/>
      <c r="K241" s="58"/>
      <c r="L241" s="53"/>
      <c r="M241" s="53"/>
      <c r="N241" s="54"/>
      <c r="O241" s="54"/>
      <c r="P241" s="54"/>
      <c r="Q241" s="54"/>
      <c r="R241" s="54"/>
      <c r="S241" s="54"/>
      <c r="T241" s="54"/>
      <c r="U241" s="54"/>
      <c r="V241" s="54"/>
      <c r="W241" s="53"/>
      <c r="X241" s="53"/>
      <c r="Y241" s="55"/>
      <c r="Z241" s="55"/>
      <c r="AA241" s="7"/>
    </row>
    <row r="242" spans="2:27" ht="21" customHeight="1">
      <c r="B242" s="48"/>
      <c r="C242" s="48"/>
      <c r="D242" s="49"/>
      <c r="E242" s="48"/>
      <c r="F242" s="51"/>
      <c r="G242" s="49"/>
      <c r="H242" s="49"/>
      <c r="I242" s="51"/>
      <c r="J242" s="52"/>
      <c r="K242" s="52"/>
      <c r="L242" s="46"/>
      <c r="M242" s="46"/>
      <c r="N242" s="53"/>
      <c r="O242" s="53"/>
      <c r="P242" s="53"/>
      <c r="Q242" s="53"/>
      <c r="R242" s="53"/>
      <c r="S242" s="53"/>
      <c r="T242" s="53"/>
      <c r="U242" s="53"/>
      <c r="V242" s="54"/>
      <c r="W242" s="53"/>
      <c r="X242" s="53"/>
      <c r="Y242" s="55"/>
      <c r="Z242" s="55"/>
      <c r="AA242" s="7"/>
    </row>
    <row r="243" spans="2:27" ht="21" customHeight="1">
      <c r="B243" s="48"/>
      <c r="C243" s="48"/>
      <c r="D243" s="49"/>
      <c r="E243" s="48"/>
      <c r="F243" s="51"/>
      <c r="G243" s="49"/>
      <c r="H243" s="49"/>
      <c r="I243" s="51"/>
      <c r="J243" s="52"/>
      <c r="K243" s="52"/>
      <c r="L243" s="46"/>
      <c r="M243" s="46"/>
      <c r="N243" s="53"/>
      <c r="O243" s="53"/>
      <c r="P243" s="53"/>
      <c r="Q243" s="53"/>
      <c r="R243" s="53"/>
      <c r="S243" s="53"/>
      <c r="T243" s="53"/>
      <c r="U243" s="53"/>
      <c r="V243" s="54"/>
      <c r="W243" s="53"/>
      <c r="X243" s="53"/>
      <c r="Y243" s="53"/>
      <c r="Z243" s="53"/>
      <c r="AA243" s="7"/>
    </row>
    <row r="244" spans="2:27" ht="21" customHeight="1">
      <c r="B244" s="48"/>
      <c r="C244" s="48"/>
      <c r="D244" s="49"/>
      <c r="E244" s="48"/>
      <c r="F244" s="51"/>
      <c r="G244" s="49"/>
      <c r="H244" s="49"/>
      <c r="I244" s="51"/>
      <c r="J244" s="52"/>
      <c r="K244" s="52"/>
      <c r="L244" s="46"/>
      <c r="M244" s="46"/>
      <c r="N244" s="53"/>
      <c r="O244" s="53"/>
      <c r="P244" s="53"/>
      <c r="Q244" s="53"/>
      <c r="R244" s="53"/>
      <c r="S244" s="53"/>
      <c r="T244" s="53"/>
      <c r="U244" s="53"/>
      <c r="V244" s="54"/>
      <c r="W244" s="53"/>
      <c r="X244" s="53"/>
      <c r="Y244" s="55"/>
      <c r="Z244" s="55"/>
      <c r="AA244" s="7"/>
    </row>
    <row r="245" spans="2:27" ht="21" customHeight="1">
      <c r="B245" s="48"/>
      <c r="C245" s="48"/>
      <c r="D245" s="49"/>
      <c r="E245" s="48"/>
      <c r="F245" s="51"/>
      <c r="G245" s="49"/>
      <c r="H245" s="49"/>
      <c r="I245" s="51"/>
      <c r="J245" s="52"/>
      <c r="K245" s="52"/>
      <c r="L245" s="46"/>
      <c r="M245" s="46"/>
      <c r="N245" s="53"/>
      <c r="O245" s="53"/>
      <c r="P245" s="53"/>
      <c r="Q245" s="53"/>
      <c r="R245" s="53"/>
      <c r="S245" s="53"/>
      <c r="T245" s="53"/>
      <c r="U245" s="53"/>
      <c r="V245" s="54"/>
      <c r="W245" s="53"/>
      <c r="X245" s="53"/>
      <c r="Y245" s="55"/>
      <c r="Z245" s="55"/>
      <c r="AA245" s="7"/>
    </row>
    <row r="246" spans="2:27" ht="21" customHeight="1">
      <c r="B246" s="48"/>
      <c r="C246" s="48"/>
      <c r="D246" s="49"/>
      <c r="E246" s="48"/>
      <c r="F246" s="14"/>
      <c r="G246" s="49"/>
      <c r="H246" s="49"/>
      <c r="I246" s="51"/>
      <c r="J246" s="58"/>
      <c r="K246" s="58"/>
      <c r="L246" s="53"/>
      <c r="M246" s="53"/>
      <c r="N246" s="54"/>
      <c r="O246" s="54"/>
      <c r="P246" s="54"/>
      <c r="Q246" s="54"/>
      <c r="R246" s="54"/>
      <c r="S246" s="54"/>
      <c r="T246" s="54"/>
      <c r="U246" s="54"/>
      <c r="V246" s="54"/>
      <c r="W246" s="53"/>
      <c r="X246" s="53"/>
      <c r="Y246" s="55"/>
      <c r="Z246" s="55"/>
      <c r="AA246" s="7"/>
    </row>
    <row r="247" spans="2:27" ht="21" customHeight="1">
      <c r="B247" s="48"/>
      <c r="C247" s="48"/>
      <c r="D247" s="49"/>
      <c r="E247" s="48"/>
      <c r="F247" s="14"/>
      <c r="G247" s="49"/>
      <c r="H247" s="49"/>
      <c r="I247" s="51"/>
      <c r="J247" s="58"/>
      <c r="K247" s="58"/>
      <c r="L247" s="53"/>
      <c r="M247" s="53"/>
      <c r="N247" s="54"/>
      <c r="O247" s="54"/>
      <c r="P247" s="54"/>
      <c r="Q247" s="54"/>
      <c r="R247" s="54"/>
      <c r="S247" s="54"/>
      <c r="T247" s="54"/>
      <c r="U247" s="54"/>
      <c r="V247" s="54"/>
      <c r="W247" s="53"/>
      <c r="X247" s="53"/>
      <c r="Y247" s="55"/>
      <c r="Z247" s="55"/>
      <c r="AA247" s="7"/>
    </row>
    <row r="248" spans="2:27" ht="21" customHeight="1">
      <c r="B248" s="48"/>
      <c r="C248" s="48"/>
      <c r="D248" s="49"/>
      <c r="E248" s="48"/>
      <c r="F248" s="14"/>
      <c r="G248" s="49"/>
      <c r="H248" s="49"/>
      <c r="I248" s="51"/>
      <c r="J248" s="58"/>
      <c r="K248" s="58"/>
      <c r="L248" s="53"/>
      <c r="M248" s="53"/>
      <c r="N248" s="54"/>
      <c r="O248" s="54"/>
      <c r="P248" s="54"/>
      <c r="Q248" s="54"/>
      <c r="R248" s="54"/>
      <c r="S248" s="54"/>
      <c r="T248" s="54"/>
      <c r="U248" s="54"/>
      <c r="V248" s="54"/>
      <c r="W248" s="53"/>
      <c r="X248" s="53"/>
      <c r="Y248" s="55"/>
      <c r="Z248" s="55"/>
      <c r="AA248" s="7"/>
    </row>
    <row r="249" spans="2:27" ht="21" customHeight="1">
      <c r="B249" s="48"/>
      <c r="C249" s="48"/>
      <c r="D249" s="49"/>
      <c r="E249" s="48"/>
      <c r="F249" s="51"/>
      <c r="G249" s="49"/>
      <c r="H249" s="49"/>
      <c r="I249" s="51"/>
      <c r="J249" s="52"/>
      <c r="K249" s="52"/>
      <c r="L249" s="46"/>
      <c r="M249" s="46"/>
      <c r="N249" s="53"/>
      <c r="O249" s="53"/>
      <c r="P249" s="53"/>
      <c r="Q249" s="53"/>
      <c r="R249" s="53"/>
      <c r="S249" s="53"/>
      <c r="T249" s="53"/>
      <c r="U249" s="53"/>
      <c r="V249" s="54"/>
      <c r="W249" s="53"/>
      <c r="X249" s="53"/>
      <c r="Y249" s="55"/>
      <c r="Z249" s="53"/>
      <c r="AA249" s="7"/>
    </row>
    <row r="250" spans="2:27" ht="21" customHeight="1">
      <c r="B250" s="48"/>
      <c r="C250" s="48"/>
      <c r="D250" s="49"/>
      <c r="E250" s="48"/>
      <c r="F250" s="51"/>
      <c r="G250" s="49"/>
      <c r="H250" s="49"/>
      <c r="I250" s="51"/>
      <c r="J250" s="52"/>
      <c r="K250" s="52"/>
      <c r="L250" s="46"/>
      <c r="M250" s="46"/>
      <c r="N250" s="53"/>
      <c r="O250" s="53"/>
      <c r="P250" s="53"/>
      <c r="Q250" s="53"/>
      <c r="R250" s="53"/>
      <c r="S250" s="53"/>
      <c r="T250" s="53"/>
      <c r="U250" s="53"/>
      <c r="V250" s="54"/>
      <c r="W250" s="53"/>
      <c r="X250" s="53"/>
      <c r="Y250" s="55"/>
      <c r="Z250" s="55"/>
      <c r="AA250" s="7"/>
    </row>
    <row r="251" spans="2:27" ht="21" customHeight="1">
      <c r="B251" s="48"/>
      <c r="C251" s="48"/>
      <c r="D251" s="49"/>
      <c r="E251" s="48"/>
      <c r="F251" s="51"/>
      <c r="G251" s="49"/>
      <c r="H251" s="49"/>
      <c r="I251" s="51"/>
      <c r="J251" s="52"/>
      <c r="K251" s="52"/>
      <c r="L251" s="46"/>
      <c r="M251" s="46"/>
      <c r="N251" s="53"/>
      <c r="O251" s="53"/>
      <c r="P251" s="53"/>
      <c r="Q251" s="53"/>
      <c r="R251" s="53"/>
      <c r="S251" s="53"/>
      <c r="T251" s="53"/>
      <c r="U251" s="53"/>
      <c r="V251" s="54"/>
      <c r="W251" s="53"/>
      <c r="X251" s="53"/>
      <c r="Y251" s="55"/>
      <c r="Z251" s="55"/>
      <c r="AA251" s="7"/>
    </row>
    <row r="252" spans="2:27" ht="21" customHeight="1">
      <c r="B252" s="48"/>
      <c r="C252" s="48"/>
      <c r="D252" s="49"/>
      <c r="E252" s="48"/>
      <c r="F252" s="51"/>
      <c r="G252" s="49"/>
      <c r="H252" s="49"/>
      <c r="I252" s="51"/>
      <c r="J252" s="52"/>
      <c r="K252" s="52"/>
      <c r="L252" s="46"/>
      <c r="M252" s="46"/>
      <c r="N252" s="53"/>
      <c r="O252" s="53"/>
      <c r="P252" s="53"/>
      <c r="Q252" s="53"/>
      <c r="R252" s="53"/>
      <c r="S252" s="53"/>
      <c r="T252" s="53"/>
      <c r="U252" s="53"/>
      <c r="V252" s="54"/>
      <c r="W252" s="53"/>
      <c r="X252" s="53"/>
      <c r="Y252" s="55"/>
      <c r="Z252" s="53"/>
      <c r="AA252" s="7"/>
    </row>
    <row r="253" spans="2:27" ht="21" customHeight="1">
      <c r="B253" s="48"/>
      <c r="C253" s="48"/>
      <c r="D253" s="49"/>
      <c r="E253" s="48"/>
      <c r="F253" s="51"/>
      <c r="G253" s="49"/>
      <c r="H253" s="49"/>
      <c r="I253" s="51"/>
      <c r="J253" s="52"/>
      <c r="K253" s="52"/>
      <c r="L253" s="46"/>
      <c r="M253" s="46"/>
      <c r="N253" s="53"/>
      <c r="O253" s="53"/>
      <c r="P253" s="53"/>
      <c r="Q253" s="53"/>
      <c r="R253" s="53"/>
      <c r="S253" s="53"/>
      <c r="T253" s="53"/>
      <c r="U253" s="53"/>
      <c r="V253" s="54"/>
      <c r="W253" s="53"/>
      <c r="X253" s="53"/>
      <c r="Y253" s="55"/>
      <c r="Z253" s="55"/>
      <c r="AA253" s="7"/>
    </row>
    <row r="254" spans="2:27" ht="21" customHeight="1">
      <c r="B254" s="48"/>
      <c r="C254" s="48"/>
      <c r="D254" s="49"/>
      <c r="E254" s="48"/>
      <c r="F254" s="51"/>
      <c r="G254" s="49"/>
      <c r="H254" s="49"/>
      <c r="I254" s="51"/>
      <c r="J254" s="52"/>
      <c r="K254" s="52"/>
      <c r="L254" s="46"/>
      <c r="M254" s="46"/>
      <c r="N254" s="53"/>
      <c r="O254" s="53"/>
      <c r="P254" s="53"/>
      <c r="Q254" s="53"/>
      <c r="R254" s="53"/>
      <c r="S254" s="53"/>
      <c r="T254" s="53"/>
      <c r="U254" s="53"/>
      <c r="V254" s="54"/>
      <c r="W254" s="53"/>
      <c r="X254" s="53"/>
      <c r="Y254" s="55"/>
      <c r="Z254" s="55"/>
      <c r="AA254" s="7"/>
    </row>
    <row r="255" spans="2:27" ht="21" customHeight="1">
      <c r="B255" s="48"/>
      <c r="C255" s="48"/>
      <c r="D255" s="49"/>
      <c r="E255" s="48"/>
      <c r="F255" s="51"/>
      <c r="G255" s="49"/>
      <c r="H255" s="49"/>
      <c r="I255" s="51"/>
      <c r="J255" s="52"/>
      <c r="K255" s="52"/>
      <c r="L255" s="46"/>
      <c r="M255" s="46"/>
      <c r="N255" s="53"/>
      <c r="O255" s="53"/>
      <c r="P255" s="53"/>
      <c r="Q255" s="53"/>
      <c r="R255" s="53"/>
      <c r="S255" s="53"/>
      <c r="T255" s="53"/>
      <c r="U255" s="53"/>
      <c r="V255" s="54"/>
      <c r="W255" s="53"/>
      <c r="X255" s="53"/>
      <c r="Y255" s="55"/>
      <c r="Z255" s="53"/>
      <c r="AA255" s="7"/>
    </row>
    <row r="256" spans="2:27" ht="21" customHeight="1">
      <c r="B256" s="48"/>
      <c r="C256" s="48"/>
      <c r="D256" s="49"/>
      <c r="E256" s="48"/>
      <c r="F256" s="51"/>
      <c r="G256" s="49"/>
      <c r="H256" s="49"/>
      <c r="I256" s="51"/>
      <c r="J256" s="52"/>
      <c r="K256" s="52"/>
      <c r="L256" s="46"/>
      <c r="M256" s="46"/>
      <c r="N256" s="53"/>
      <c r="O256" s="53"/>
      <c r="P256" s="53"/>
      <c r="Q256" s="53"/>
      <c r="R256" s="53"/>
      <c r="S256" s="53"/>
      <c r="T256" s="53"/>
      <c r="U256" s="53"/>
      <c r="V256" s="54"/>
      <c r="W256" s="53"/>
      <c r="X256" s="53"/>
      <c r="Y256" s="53"/>
      <c r="Z256" s="53"/>
      <c r="AA256" s="7"/>
    </row>
    <row r="257" spans="2:27" ht="21" customHeight="1">
      <c r="B257" s="48"/>
      <c r="C257" s="48"/>
      <c r="D257" s="49"/>
      <c r="E257" s="48"/>
      <c r="F257" s="51"/>
      <c r="G257" s="49"/>
      <c r="H257" s="49"/>
      <c r="I257" s="51"/>
      <c r="J257" s="52"/>
      <c r="K257" s="52"/>
      <c r="L257" s="46"/>
      <c r="M257" s="46"/>
      <c r="N257" s="53"/>
      <c r="O257" s="53"/>
      <c r="P257" s="53"/>
      <c r="Q257" s="53"/>
      <c r="R257" s="53"/>
      <c r="S257" s="53"/>
      <c r="T257" s="53"/>
      <c r="U257" s="53"/>
      <c r="V257" s="54"/>
      <c r="W257" s="53"/>
      <c r="X257" s="53"/>
      <c r="Y257" s="55"/>
      <c r="Z257" s="55"/>
      <c r="AA257" s="7"/>
    </row>
    <row r="258" spans="2:27" ht="21" customHeight="1">
      <c r="B258" s="48"/>
      <c r="C258" s="48"/>
      <c r="D258" s="49"/>
      <c r="E258" s="48"/>
      <c r="F258" s="51"/>
      <c r="G258" s="49"/>
      <c r="H258" s="49"/>
      <c r="I258" s="51"/>
      <c r="J258" s="52"/>
      <c r="K258" s="52"/>
      <c r="L258" s="46"/>
      <c r="M258" s="46"/>
      <c r="N258" s="53"/>
      <c r="O258" s="53"/>
      <c r="P258" s="53"/>
      <c r="Q258" s="53"/>
      <c r="R258" s="53"/>
      <c r="S258" s="53"/>
      <c r="T258" s="53"/>
      <c r="U258" s="53"/>
      <c r="V258" s="54"/>
      <c r="W258" s="53"/>
      <c r="X258" s="53"/>
      <c r="Y258" s="55"/>
      <c r="Z258" s="55"/>
      <c r="AA258" s="7"/>
    </row>
    <row r="259" spans="2:27" ht="21" customHeight="1">
      <c r="B259" s="48"/>
      <c r="C259" s="48"/>
      <c r="D259" s="49"/>
      <c r="E259" s="48"/>
      <c r="F259" s="51"/>
      <c r="G259" s="49"/>
      <c r="H259" s="49"/>
      <c r="I259" s="51"/>
      <c r="J259" s="52"/>
      <c r="K259" s="52"/>
      <c r="L259" s="46"/>
      <c r="M259" s="46"/>
      <c r="N259" s="53"/>
      <c r="O259" s="53"/>
      <c r="P259" s="53"/>
      <c r="Q259" s="53"/>
      <c r="R259" s="53"/>
      <c r="S259" s="53"/>
      <c r="T259" s="53"/>
      <c r="U259" s="53"/>
      <c r="V259" s="54"/>
      <c r="W259" s="53"/>
      <c r="X259" s="53"/>
      <c r="Y259" s="55"/>
      <c r="Z259" s="53"/>
      <c r="AA259" s="7"/>
    </row>
    <row r="260" spans="2:27" ht="21" customHeight="1">
      <c r="B260" s="48"/>
      <c r="C260" s="48"/>
      <c r="D260" s="49"/>
      <c r="E260" s="48"/>
      <c r="F260" s="51"/>
      <c r="G260" s="49"/>
      <c r="H260" s="49"/>
      <c r="I260" s="51"/>
      <c r="J260" s="52"/>
      <c r="K260" s="52"/>
      <c r="L260" s="46"/>
      <c r="M260" s="46"/>
      <c r="N260" s="53"/>
      <c r="O260" s="53"/>
      <c r="P260" s="53"/>
      <c r="Q260" s="53"/>
      <c r="R260" s="53"/>
      <c r="S260" s="53"/>
      <c r="T260" s="53"/>
      <c r="U260" s="53"/>
      <c r="V260" s="54"/>
      <c r="W260" s="53"/>
      <c r="X260" s="53"/>
      <c r="Y260" s="55"/>
      <c r="Z260" s="53"/>
      <c r="AA260" s="7"/>
    </row>
    <row r="261" spans="2:27" ht="21" customHeight="1">
      <c r="B261" s="48"/>
      <c r="C261" s="48"/>
      <c r="D261" s="49"/>
      <c r="E261" s="48"/>
      <c r="F261" s="51"/>
      <c r="G261" s="49"/>
      <c r="H261" s="49"/>
      <c r="I261" s="51"/>
      <c r="J261" s="52"/>
      <c r="K261" s="52"/>
      <c r="L261" s="46"/>
      <c r="M261" s="46"/>
      <c r="N261" s="53"/>
      <c r="O261" s="53"/>
      <c r="P261" s="53"/>
      <c r="Q261" s="53"/>
      <c r="R261" s="53"/>
      <c r="S261" s="53"/>
      <c r="T261" s="53"/>
      <c r="U261" s="53"/>
      <c r="V261" s="54"/>
      <c r="W261" s="53"/>
      <c r="X261" s="53"/>
      <c r="Y261" s="53"/>
      <c r="Z261" s="53"/>
      <c r="AA261" s="7"/>
    </row>
    <row r="262" spans="2:27" ht="21" customHeight="1">
      <c r="B262" s="48"/>
      <c r="C262" s="59"/>
      <c r="D262" s="51"/>
      <c r="E262" s="49"/>
      <c r="F262" s="51"/>
      <c r="G262" s="51"/>
      <c r="H262" s="51"/>
      <c r="I262" s="51"/>
      <c r="J262" s="52"/>
      <c r="K262" s="52"/>
      <c r="L262" s="46"/>
      <c r="M262" s="46"/>
      <c r="N262" s="46"/>
      <c r="O262" s="46"/>
      <c r="P262" s="53"/>
      <c r="Q262" s="53"/>
      <c r="R262" s="53"/>
      <c r="S262" s="53"/>
      <c r="T262" s="53"/>
      <c r="U262" s="53"/>
      <c r="V262" s="64"/>
      <c r="W262" s="56"/>
      <c r="X262" s="56"/>
      <c r="Y262" s="59"/>
      <c r="Z262" s="59"/>
    </row>
  </sheetData>
  <phoneticPr fontId="7" type="noConversion"/>
  <conditionalFormatting sqref="L152:O152">
    <cfRule type="cellIs" dxfId="86" priority="382" stopIfTrue="1" operator="equal">
      <formula>TRUE</formula>
    </cfRule>
  </conditionalFormatting>
  <conditionalFormatting sqref="L214:O214">
    <cfRule type="cellIs" dxfId="85" priority="379" stopIfTrue="1" operator="equal">
      <formula>TRUE</formula>
    </cfRule>
  </conditionalFormatting>
  <conditionalFormatting sqref="T93:U97 T101:U101 T103:U103 T110:U111 T113:U113">
    <cfRule type="cellIs" dxfId="84" priority="386" stopIfTrue="1" operator="equal">
      <formula>TRUE</formula>
    </cfRule>
  </conditionalFormatting>
  <conditionalFormatting sqref="T118:U118">
    <cfRule type="cellIs" dxfId="83" priority="385" stopIfTrue="1" operator="equal">
      <formula>TRUE</formula>
    </cfRule>
  </conditionalFormatting>
  <conditionalFormatting sqref="T133:U133">
    <cfRule type="cellIs" dxfId="82" priority="384" stopIfTrue="1" operator="equal">
      <formula>TRUE</formula>
    </cfRule>
  </conditionalFormatting>
  <conditionalFormatting sqref="T152:U152">
    <cfRule type="cellIs" dxfId="81" priority="383" stopIfTrue="1" operator="equal">
      <formula>TRUE</formula>
    </cfRule>
  </conditionalFormatting>
  <conditionalFormatting sqref="T198:U198">
    <cfRule type="cellIs" dxfId="80" priority="381" stopIfTrue="1" operator="equal">
      <formula>TRUE</formula>
    </cfRule>
  </conditionalFormatting>
  <conditionalFormatting sqref="T214:U214">
    <cfRule type="cellIs" dxfId="79" priority="380" stopIfTrue="1" operator="equal">
      <formula>TRUE</formula>
    </cfRule>
  </conditionalFormatting>
  <conditionalFormatting sqref="V2:V262">
    <cfRule type="cellIs" dxfId="78" priority="84" stopIfTrue="1" operator="equal">
      <formula>FALSE</formula>
    </cfRule>
  </conditionalFormatting>
  <conditionalFormatting sqref="V3:V262">
    <cfRule type="cellIs" dxfId="77" priority="78" stopIfTrue="1" operator="equal">
      <formula>TRUE</formula>
    </cfRule>
  </conditionalFormatting>
  <conditionalFormatting sqref="W3:W95">
    <cfRule type="cellIs" dxfId="76" priority="1" stopIfTrue="1" operator="equal">
      <formula>TRUE</formula>
    </cfRule>
  </conditionalFormatting>
  <conditionalFormatting sqref="W177:W181">
    <cfRule type="cellIs" dxfId="75" priority="289" stopIfTrue="1" operator="equal">
      <formula>TRUE</formula>
    </cfRule>
  </conditionalFormatting>
  <conditionalFormatting sqref="W195:W200">
    <cfRule type="cellIs" dxfId="74" priority="281" stopIfTrue="1" operator="equal">
      <formula>TRUE</formula>
    </cfRule>
  </conditionalFormatting>
  <conditionalFormatting sqref="W204:W215">
    <cfRule type="cellIs" dxfId="73" priority="258" stopIfTrue="1" operator="equal">
      <formula>TRUE</formula>
    </cfRule>
  </conditionalFormatting>
  <conditionalFormatting sqref="X130:X135">
    <cfRule type="containsText" dxfId="72" priority="341" operator="containsText" text="Empty">
      <formula>NOT(ISERROR(SEARCH("Empty",X130)))</formula>
    </cfRule>
  </conditionalFormatting>
  <conditionalFormatting sqref="X171:X175">
    <cfRule type="containsText" dxfId="71" priority="301" operator="containsText" text="Empty">
      <formula>NOT(ISERROR(SEARCH("Empty",X171)))</formula>
    </cfRule>
  </conditionalFormatting>
  <conditionalFormatting sqref="X202 Z202 Y202:Y203">
    <cfRule type="cellIs" dxfId="70" priority="274" stopIfTrue="1" operator="equal">
      <formula>TRUE</formula>
    </cfRule>
    <cfRule type="containsText" dxfId="69" priority="275" operator="containsText" text="Empty">
      <formula>NOT(ISERROR(SEARCH("Empty",X202)))</formula>
    </cfRule>
  </conditionalFormatting>
  <conditionalFormatting sqref="X3:Z92">
    <cfRule type="containsText" dxfId="68" priority="2" operator="containsText" text="Empty">
      <formula>NOT(ISERROR(SEARCH("Empty",X3)))</formula>
    </cfRule>
  </conditionalFormatting>
  <conditionalFormatting sqref="X93:Z97">
    <cfRule type="cellIs" dxfId="67" priority="353" stopIfTrue="1" operator="equal">
      <formula>TRUE</formula>
    </cfRule>
  </conditionalFormatting>
  <conditionalFormatting sqref="X97:Z97">
    <cfRule type="containsText" dxfId="66" priority="354" operator="containsText" text="Empty">
      <formula>NOT(ISERROR(SEARCH("Empty",X97)))</formula>
    </cfRule>
  </conditionalFormatting>
  <conditionalFormatting sqref="X100:Z105">
    <cfRule type="cellIs" dxfId="65" priority="351" stopIfTrue="1" operator="equal">
      <formula>TRUE</formula>
    </cfRule>
  </conditionalFormatting>
  <conditionalFormatting sqref="X104:Z105">
    <cfRule type="containsText" dxfId="64" priority="352" operator="containsText" text="Empty">
      <formula>NOT(ISERROR(SEARCH("Empty",X104)))</formula>
    </cfRule>
  </conditionalFormatting>
  <conditionalFormatting sqref="X110:Z111">
    <cfRule type="cellIs" dxfId="63" priority="350" stopIfTrue="1" operator="equal">
      <formula>TRUE</formula>
    </cfRule>
  </conditionalFormatting>
  <conditionalFormatting sqref="X112:Z114 X115 Z115 X116:Z117 X124 Z124 X126:Z126 X128:Z129">
    <cfRule type="containsText" dxfId="62" priority="372" operator="containsText" text="Empty">
      <formula>NOT(ISERROR(SEARCH("Empty",X112)))</formula>
    </cfRule>
  </conditionalFormatting>
  <conditionalFormatting sqref="X118:Z119">
    <cfRule type="cellIs" dxfId="61" priority="346" stopIfTrue="1" operator="equal">
      <formula>TRUE</formula>
    </cfRule>
  </conditionalFormatting>
  <conditionalFormatting sqref="X151:Z153">
    <cfRule type="containsText" dxfId="60" priority="318" operator="containsText" text="Empty">
      <formula>NOT(ISERROR(SEARCH("Empty",X151)))</formula>
    </cfRule>
  </conditionalFormatting>
  <conditionalFormatting sqref="X154:Z154 X155 Z155 Y155:Y156">
    <cfRule type="cellIs" dxfId="59" priority="315" stopIfTrue="1" operator="equal">
      <formula>TRUE</formula>
    </cfRule>
    <cfRule type="containsText" dxfId="58" priority="316" operator="containsText" text="Empty">
      <formula>NOT(ISERROR(SEARCH("Empty",X154)))</formula>
    </cfRule>
  </conditionalFormatting>
  <conditionalFormatting sqref="X157:Z159">
    <cfRule type="containsText" dxfId="57" priority="311" operator="containsText" text="Empty">
      <formula>NOT(ISERROR(SEARCH("Empty",X157)))</formula>
    </cfRule>
  </conditionalFormatting>
  <conditionalFormatting sqref="X161:Z164">
    <cfRule type="containsText" dxfId="56" priority="307" operator="containsText" text="Empty">
      <formula>NOT(ISERROR(SEARCH("Empty",X161)))</formula>
    </cfRule>
  </conditionalFormatting>
  <conditionalFormatting sqref="X177:Z177">
    <cfRule type="containsText" dxfId="55" priority="295" operator="containsText" text="Empty">
      <formula>NOT(ISERROR(SEARCH("Empty",X177)))</formula>
    </cfRule>
  </conditionalFormatting>
  <conditionalFormatting sqref="X178:Z181">
    <cfRule type="containsText" dxfId="54" priority="292" operator="containsText" text="Empty">
      <formula>NOT(ISERROR(SEARCH("Empty",X178)))</formula>
    </cfRule>
  </conditionalFormatting>
  <conditionalFormatting sqref="X184:Z185">
    <cfRule type="containsText" dxfId="53" priority="288" operator="containsText" text="Empty">
      <formula>NOT(ISERROR(SEARCH("Empty",X184)))</formula>
    </cfRule>
  </conditionalFormatting>
  <conditionalFormatting sqref="X186:Z191">
    <cfRule type="containsText" dxfId="52" priority="285" operator="containsText" text="Empty">
      <formula>NOT(ISERROR(SEARCH("Empty",X186)))</formula>
    </cfRule>
  </conditionalFormatting>
  <conditionalFormatting sqref="X192:Z193">
    <cfRule type="containsText" dxfId="51" priority="283" operator="containsText" text="Empty">
      <formula>NOT(ISERROR(SEARCH("Empty",X192)))</formula>
    </cfRule>
  </conditionalFormatting>
  <conditionalFormatting sqref="X195:Z201">
    <cfRule type="containsText" dxfId="50" priority="280" operator="containsText" text="Empty">
      <formula>NOT(ISERROR(SEARCH("Empty",X195)))</formula>
    </cfRule>
  </conditionalFormatting>
  <conditionalFormatting sqref="X201:Z201">
    <cfRule type="cellIs" dxfId="49" priority="277" stopIfTrue="1" operator="equal">
      <formula>TRUE</formula>
    </cfRule>
  </conditionalFormatting>
  <conditionalFormatting sqref="X204:Z215">
    <cfRule type="containsText" dxfId="48" priority="262" operator="containsText" text="Empty">
      <formula>NOT(ISERROR(SEARCH("Empty",X204)))</formula>
    </cfRule>
  </conditionalFormatting>
  <conditionalFormatting sqref="X216:Z216 X217 Z217 Y217:Y218">
    <cfRule type="cellIs" dxfId="47" priority="256" stopIfTrue="1" operator="equal">
      <formula>TRUE</formula>
    </cfRule>
    <cfRule type="containsText" dxfId="46" priority="257" operator="containsText" text="Empty">
      <formula>NOT(ISERROR(SEARCH("Empty",X216)))</formula>
    </cfRule>
  </conditionalFormatting>
  <conditionalFormatting sqref="X219:Z224">
    <cfRule type="containsText" dxfId="45" priority="249" operator="containsText" text="Empty">
      <formula>NOT(ISERROR(SEARCH("Empty",X219)))</formula>
    </cfRule>
  </conditionalFormatting>
  <conditionalFormatting sqref="X225:Z226">
    <cfRule type="containsText" dxfId="44" priority="246" operator="containsText" text="Empty">
      <formula>NOT(ISERROR(SEARCH("Empty",X225)))</formula>
    </cfRule>
  </conditionalFormatting>
  <conditionalFormatting sqref="X227:Z230">
    <cfRule type="containsText" dxfId="43" priority="241" operator="containsText" text="Empty">
      <formula>NOT(ISERROR(SEARCH("Empty",X227)))</formula>
    </cfRule>
  </conditionalFormatting>
  <conditionalFormatting sqref="X231:Z234">
    <cfRule type="containsText" dxfId="42" priority="235" operator="containsText" text="Empty">
      <formula>NOT(ISERROR(SEARCH("Empty",X231)))</formula>
    </cfRule>
  </conditionalFormatting>
  <conditionalFormatting sqref="X238:Z238">
    <cfRule type="cellIs" dxfId="41" priority="232" stopIfTrue="1" operator="equal">
      <formula>TRUE</formula>
    </cfRule>
  </conditionalFormatting>
  <conditionalFormatting sqref="X238:Z261 X119:Z122 X141:X146">
    <cfRule type="containsText" dxfId="40" priority="331" operator="containsText" text="Empty">
      <formula>NOT(ISERROR(SEARCH("Empty",X119)))</formula>
    </cfRule>
  </conditionalFormatting>
  <conditionalFormatting sqref="X239:Z249 Y188:Z191 W219:W234 W238:W261">
    <cfRule type="cellIs" dxfId="39" priority="358" stopIfTrue="1" operator="equal">
      <formula>TRUE</formula>
    </cfRule>
  </conditionalFormatting>
  <conditionalFormatting sqref="Y115">
    <cfRule type="cellIs" dxfId="38" priority="348" stopIfTrue="1" operator="equal">
      <formula>TRUE</formula>
    </cfRule>
    <cfRule type="containsText" dxfId="37" priority="349" operator="containsText" text="Empty">
      <formula>NOT(ISERROR(SEARCH("Empty",Y115)))</formula>
    </cfRule>
  </conditionalFormatting>
  <conditionalFormatting sqref="Y124">
    <cfRule type="cellIs" dxfId="36" priority="342" stopIfTrue="1" operator="equal">
      <formula>TRUE</formula>
    </cfRule>
    <cfRule type="containsText" dxfId="35" priority="343" operator="containsText" text="Empty">
      <formula>NOT(ISERROR(SEARCH("Empty",Y124)))</formula>
    </cfRule>
  </conditionalFormatting>
  <conditionalFormatting sqref="Y136:Y140">
    <cfRule type="cellIs" dxfId="34" priority="332" stopIfTrue="1" operator="equal">
      <formula>TRUE</formula>
    </cfRule>
    <cfRule type="containsText" dxfId="33" priority="333" operator="containsText" text="Empty">
      <formula>NOT(ISERROR(SEARCH("Empty",Y136)))</formula>
    </cfRule>
  </conditionalFormatting>
  <conditionalFormatting sqref="Y167:Y168">
    <cfRule type="cellIs" dxfId="32" priority="302" stopIfTrue="1" operator="equal">
      <formula>TRUE</formula>
    </cfRule>
    <cfRule type="containsText" dxfId="31" priority="303" operator="containsText" text="Empty">
      <formula>NOT(ISERROR(SEARCH("Empty",Y167)))</formula>
    </cfRule>
  </conditionalFormatting>
  <conditionalFormatting sqref="Y130:Z130">
    <cfRule type="cellIs" dxfId="30" priority="339" stopIfTrue="1" operator="equal">
      <formula>TRUE</formula>
    </cfRule>
  </conditionalFormatting>
  <conditionalFormatting sqref="Y130:Z135">
    <cfRule type="containsText" dxfId="29" priority="340" operator="containsText" text="Empty">
      <formula>NOT(ISERROR(SEARCH("Empty",Y130)))</formula>
    </cfRule>
  </conditionalFormatting>
  <conditionalFormatting sqref="Y134:Z135">
    <cfRule type="cellIs" dxfId="28" priority="338" stopIfTrue="1" operator="equal">
      <formula>TRUE</formula>
    </cfRule>
  </conditionalFormatting>
  <conditionalFormatting sqref="Y141:Z147">
    <cfRule type="cellIs" dxfId="27" priority="320" stopIfTrue="1" operator="equal">
      <formula>TRUE</formula>
    </cfRule>
  </conditionalFormatting>
  <conditionalFormatting sqref="Y141:Z149">
    <cfRule type="containsText" dxfId="26" priority="321" operator="containsText" text="Empty">
      <formula>NOT(ISERROR(SEARCH("Empty",Y141)))</formula>
    </cfRule>
  </conditionalFormatting>
  <conditionalFormatting sqref="Y152:Z153">
    <cfRule type="cellIs" dxfId="25" priority="317" stopIfTrue="1" operator="equal">
      <formula>TRUE</formula>
    </cfRule>
  </conditionalFormatting>
  <conditionalFormatting sqref="Y157:Z159">
    <cfRule type="cellIs" dxfId="24" priority="310" stopIfTrue="1" operator="equal">
      <formula>TRUE</formula>
    </cfRule>
  </conditionalFormatting>
  <conditionalFormatting sqref="Y161:Z164">
    <cfRule type="cellIs" dxfId="23" priority="304" stopIfTrue="1" operator="equal">
      <formula>TRUE</formula>
    </cfRule>
  </conditionalFormatting>
  <conditionalFormatting sqref="Y171:Z175">
    <cfRule type="cellIs" dxfId="22" priority="296" stopIfTrue="1" operator="equal">
      <formula>TRUE</formula>
    </cfRule>
    <cfRule type="containsText" dxfId="21" priority="298" operator="containsText" text="Empty">
      <formula>NOT(ISERROR(SEARCH("Empty",Y171)))</formula>
    </cfRule>
  </conditionalFormatting>
  <conditionalFormatting sqref="Y177:Z181">
    <cfRule type="cellIs" dxfId="20" priority="290" stopIfTrue="1" operator="equal">
      <formula>TRUE</formula>
    </cfRule>
  </conditionalFormatting>
  <conditionalFormatting sqref="Y184:Z187">
    <cfRule type="cellIs" dxfId="19" priority="284" stopIfTrue="1" operator="equal">
      <formula>TRUE</formula>
    </cfRule>
  </conditionalFormatting>
  <conditionalFormatting sqref="Y192:Z193">
    <cfRule type="cellIs" dxfId="18" priority="282" stopIfTrue="1" operator="equal">
      <formula>TRUE</formula>
    </cfRule>
  </conditionalFormatting>
  <conditionalFormatting sqref="Y195:Z196">
    <cfRule type="cellIs" dxfId="17" priority="279" stopIfTrue="1" operator="equal">
      <formula>TRUE</formula>
    </cfRule>
  </conditionalFormatting>
  <conditionalFormatting sqref="Y199:Z200">
    <cfRule type="cellIs" dxfId="16" priority="278" stopIfTrue="1" operator="equal">
      <formula>TRUE</formula>
    </cfRule>
  </conditionalFormatting>
  <conditionalFormatting sqref="Y204:Z210">
    <cfRule type="cellIs" dxfId="15" priority="261" stopIfTrue="1" operator="equal">
      <formula>TRUE</formula>
    </cfRule>
  </conditionalFormatting>
  <conditionalFormatting sqref="Y214:Z215">
    <cfRule type="cellIs" dxfId="14" priority="260" stopIfTrue="1" operator="equal">
      <formula>TRUE</formula>
    </cfRule>
  </conditionalFormatting>
  <conditionalFormatting sqref="Y219:Z234">
    <cfRule type="cellIs" dxfId="13" priority="233" stopIfTrue="1" operator="equal">
      <formula>TRUE</formula>
    </cfRule>
  </conditionalFormatting>
  <conditionalFormatting sqref="Y258:Z258">
    <cfRule type="cellIs" dxfId="12" priority="231" stopIfTrue="1" operator="equal">
      <formula>TRUE</formula>
    </cfRule>
  </conditionalFormatting>
  <conditionalFormatting sqref="Z131:Z132">
    <cfRule type="cellIs" dxfId="11" priority="337" stopIfTrue="1" operator="equal">
      <formula>TRUE</formula>
    </cfRule>
  </conditionalFormatting>
  <conditionalFormatting sqref="Z148:Z149">
    <cfRule type="cellIs" dxfId="10" priority="319" stopIfTrue="1" operator="equal">
      <formula>TRUE</formula>
    </cfRule>
  </conditionalFormatting>
  <conditionalFormatting sqref="Z164">
    <cfRule type="cellIs" dxfId="9" priority="305" stopIfTrue="1" operator="equal">
      <formula>TRUE</formula>
    </cfRule>
  </conditionalFormatting>
  <conditionalFormatting sqref="Z177">
    <cfRule type="cellIs" dxfId="8" priority="294" stopIfTrue="1" operator="equal">
      <formula>TRUE</formula>
    </cfRule>
  </conditionalFormatting>
  <conditionalFormatting sqref="Z184:Z185">
    <cfRule type="cellIs" dxfId="7" priority="287" stopIfTrue="1" operator="equal">
      <formula>TRUE</formula>
    </cfRule>
  </conditionalFormatting>
  <conditionalFormatting sqref="Z197">
    <cfRule type="cellIs" dxfId="6" priority="276" stopIfTrue="1" operator="equal">
      <formula>TRUE</formula>
    </cfRule>
  </conditionalFormatting>
  <conditionalFormatting sqref="Z211:Z212">
    <cfRule type="cellIs" dxfId="5" priority="259" stopIfTrue="1" operator="equal">
      <formula>TRUE</formula>
    </cfRule>
  </conditionalFormatting>
  <conditionalFormatting sqref="Z224:Z225">
    <cfRule type="cellIs" dxfId="4" priority="247" stopIfTrue="1" operator="equal">
      <formula>TRUE</formula>
    </cfRule>
  </conditionalFormatting>
  <conditionalFormatting sqref="Z226">
    <cfRule type="cellIs" dxfId="3" priority="245" stopIfTrue="1" operator="equal">
      <formula>TRUE</formula>
    </cfRule>
  </conditionalFormatting>
  <conditionalFormatting sqref="Z230">
    <cfRule type="cellIs" dxfId="2" priority="240" stopIfTrue="1" operator="equal">
      <formula>TRUE</formula>
    </cfRule>
  </conditionalFormatting>
  <conditionalFormatting sqref="Z234">
    <cfRule type="cellIs" dxfId="1" priority="234" stopIfTrue="1" operator="equal">
      <formula>TRUE</formula>
    </cfRule>
  </conditionalFormatting>
  <dataValidations count="9">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 type="list" allowBlank="1" showInputMessage="1" showErrorMessage="1" errorTitle="Message from the Regional Team" error="Please select one of the drop-down values" sqref="B3:B262" xr:uid="{B6CAC979-1B83-CB4E-BC13-5455EF2B823E}">
      <formula1>_xlfn.ANCHORARRAY(#REF!)</formula1>
    </dataValidation>
    <dataValidation type="list" allowBlank="1" showInputMessage="1" showErrorMessage="1" sqref="C3:C262" xr:uid="{D8ECE1C2-42DE-D641-BF05-01252D0A4C62}">
      <formula1>OFFSET(#REF!,1,MATCH($B3,_xlfn.ANCHORARRAY(#REF!),0)-1,COUNTA(OFFSET(#REF!,1,MATCH($B3,_xlfn.ANCHORARRAY(#REF!),0)-1,20)),1)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D56:D262 D3:D49" xr:uid="{178360EF-F45D-AB49-8450-25EAA10D65F2}">
      <formula1>OFFSET(#REF!,1,MATCH($C3,_xlfn.ANCHORARRAY(#REF!),0)-1,COUNTA(OFFSET(#REF!,1,MATCH($C3,_xlfn.ANCHORARRAY(#REF!),0)-1,20)),1)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G3:G262" xr:uid="{94C42D59-CA50-124A-9545-65E37774C722}">
      <formula1>_xlfn.ANCHORARRAY(#REF!)</formula1>
    </dataValidation>
    <dataValidation type="list" allowBlank="1" showInputMessage="1" showErrorMessage="1" errorTitle="Message from the Regional Team" error="Please select a value from the drop-down, if you don't find it leave a comment with the one you wish to include" sqref="H3:H262" xr:uid="{9EE92BA9-433E-7849-8A36-8A0432477CAC}">
      <formula1>OFFSET(#REF!,1,MATCH($G3,_xlfn.ANCHORARRAY(#REF!),0)-1,COUNTA(OFFSET(#REF!,1,MATCH($G3,_xlfn.ANCHORARRAY(#REF!),0)-1,15)),1)</formula1>
    </dataValidation>
    <dataValidation type="list" allowBlank="1" showInputMessage="1" showErrorMessage="1" sqref="I3:I262" xr:uid="{EF3EB6CC-87C7-5243-83F1-CA8FE71854D4}">
      <formula1>OFFSET(#REF!,1,MATCH($H3,_xlfn.ANCHORARRAY(#REF!),0)-1,COUNTA(OFFSET(#REF!,1,MATCH($H3,_xlfn.ANCHORARRAY(#REF!),0)-1,10)),1)</formula1>
    </dataValidation>
  </dataValidations>
  <pageMargins left="0.7" right="0.7" top="0.75" bottom="0.75" header="0.3" footer="0.3"/>
  <customProperties>
    <customPr name="_pios_id"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1C51-E873-0749-A6B2-00C07631E108}">
  <sheetPr codeName="Sheet11"/>
  <dimension ref="A1:AF225"/>
  <sheetViews>
    <sheetView showGridLines="0" tabSelected="1" zoomScale="50" zoomScaleNormal="50" workbookViewId="0">
      <selection activeCell="A2" sqref="A2"/>
    </sheetView>
  </sheetViews>
  <sheetFormatPr defaultColWidth="10.4609375" defaultRowHeight="21" customHeight="1"/>
  <cols>
    <col min="1" max="1" width="20.3828125" customWidth="1"/>
    <col min="2" max="2" width="19.84375" style="7" customWidth="1"/>
    <col min="3" max="3" width="20.61328125" customWidth="1"/>
    <col min="4" max="4" width="18" style="7" bestFit="1" customWidth="1"/>
    <col min="5" max="5" width="20.61328125" style="7" customWidth="1"/>
    <col min="6" max="6" width="11" customWidth="1"/>
    <col min="7" max="7" width="15.3828125" customWidth="1"/>
    <col min="8" max="8" width="15" style="7" customWidth="1"/>
    <col min="9" max="9" width="12.84375" style="7" customWidth="1"/>
    <col min="10" max="10" width="14.3828125" style="7" customWidth="1"/>
    <col min="11" max="11" width="14.3828125" style="134" customWidth="1"/>
    <col min="12" max="12" width="16.61328125" style="7" customWidth="1"/>
    <col min="13" max="24" width="9.3828125" style="7" customWidth="1"/>
    <col min="25" max="25" width="12" style="7" customWidth="1"/>
    <col min="26" max="26" width="16.84375" style="7" customWidth="1"/>
    <col min="27" max="27" width="14.15234375" style="7" customWidth="1"/>
    <col min="28" max="28" width="12.61328125" style="7" customWidth="1"/>
    <col min="29" max="29" width="15.15234375" style="62" customWidth="1"/>
    <col min="30" max="31" width="12.3828125" style="7" bestFit="1" customWidth="1"/>
    <col min="32" max="32" width="10.15234375" style="8" customWidth="1"/>
    <col min="33" max="33" width="23.3828125" style="7" customWidth="1"/>
    <col min="34" max="34" width="10.4609375" style="7"/>
    <col min="35" max="35" width="11.4609375" style="7" customWidth="1"/>
    <col min="36" max="36" width="11.84375" style="7" customWidth="1"/>
    <col min="37" max="37" width="11" style="7" customWidth="1"/>
    <col min="38" max="38" width="13.84375" style="7" bestFit="1" customWidth="1"/>
    <col min="39" max="39" width="15.84375" style="7" customWidth="1"/>
    <col min="40" max="40" width="19" style="7" customWidth="1"/>
    <col min="41" max="43" width="15.84375" style="7" customWidth="1"/>
    <col min="44" max="44" width="17.61328125" style="7" customWidth="1"/>
    <col min="45" max="48" width="15.3828125" style="7" customWidth="1"/>
    <col min="49" max="50" width="18" style="7" customWidth="1"/>
    <col min="51" max="51" width="10.15234375" style="7" customWidth="1"/>
    <col min="52" max="55" width="8" style="7" customWidth="1"/>
    <col min="56" max="56" width="17.84375" style="7" bestFit="1" customWidth="1"/>
    <col min="57" max="57" width="20.84375" style="7" bestFit="1" customWidth="1"/>
    <col min="58" max="58" width="17.84375" style="7" bestFit="1" customWidth="1"/>
    <col min="59" max="59" width="20.84375" style="7" bestFit="1" customWidth="1"/>
    <col min="60" max="60" width="17.84375" style="7" bestFit="1" customWidth="1"/>
    <col min="61" max="61" width="20.84375" style="7" bestFit="1" customWidth="1"/>
    <col min="62" max="62" width="17.84375" style="7" bestFit="1" customWidth="1"/>
    <col min="63" max="63" width="20.84375" style="7" bestFit="1" customWidth="1"/>
    <col min="64" max="64" width="17.84375" style="7" bestFit="1" customWidth="1"/>
    <col min="65" max="65" width="20.84375" style="7" bestFit="1" customWidth="1"/>
    <col min="66" max="66" width="17.84375" style="7" bestFit="1" customWidth="1"/>
    <col min="67" max="67" width="20.84375" style="7" bestFit="1" customWidth="1"/>
    <col min="68" max="68" width="17.84375" style="7" bestFit="1" customWidth="1"/>
    <col min="69" max="69" width="20.84375" style="7" bestFit="1" customWidth="1"/>
    <col min="70" max="70" width="17.84375" style="7" bestFit="1" customWidth="1"/>
    <col min="71" max="71" width="20.84375" style="7" bestFit="1" customWidth="1"/>
    <col min="72" max="72" width="22.4609375" style="7" bestFit="1" customWidth="1"/>
    <col min="73" max="73" width="25.4609375" style="7" bestFit="1" customWidth="1"/>
    <col min="74" max="74" width="11.4609375" style="7" bestFit="1" customWidth="1"/>
    <col min="75" max="75" width="8.84375" style="7" bestFit="1" customWidth="1"/>
    <col min="76" max="76" width="10.4609375" style="7"/>
    <col min="77" max="77" width="11.3828125" style="7" bestFit="1" customWidth="1"/>
    <col min="78" max="78" width="10.4609375" style="7"/>
    <col min="79" max="79" width="11.3828125" style="7" bestFit="1" customWidth="1"/>
    <col min="80" max="80" width="8.4609375" style="7" bestFit="1" customWidth="1"/>
    <col min="81" max="16384" width="10.4609375" style="7"/>
  </cols>
  <sheetData>
    <row r="1" spans="1:32" ht="21" customHeight="1">
      <c r="A1" s="11" t="s">
        <v>9</v>
      </c>
      <c r="B1" s="11" t="s">
        <v>11</v>
      </c>
      <c r="C1" s="11" t="s">
        <v>13</v>
      </c>
      <c r="D1" s="11" t="s">
        <v>15</v>
      </c>
      <c r="E1" s="11" t="s">
        <v>140</v>
      </c>
      <c r="F1" s="11" t="s">
        <v>17</v>
      </c>
      <c r="G1" s="11" t="s">
        <v>19</v>
      </c>
      <c r="H1" s="11" t="s">
        <v>84</v>
      </c>
      <c r="I1" s="11" t="s">
        <v>85</v>
      </c>
      <c r="J1" s="11" t="s">
        <v>86</v>
      </c>
      <c r="K1" s="132" t="s">
        <v>141</v>
      </c>
      <c r="L1" s="11" t="s">
        <v>27</v>
      </c>
      <c r="M1" s="11" t="s">
        <v>142</v>
      </c>
      <c r="N1" s="11" t="s">
        <v>143</v>
      </c>
      <c r="O1" s="11" t="s">
        <v>144</v>
      </c>
      <c r="P1" s="11" t="s">
        <v>145</v>
      </c>
      <c r="Q1" s="11" t="s">
        <v>146</v>
      </c>
      <c r="R1" s="11" t="s">
        <v>147</v>
      </c>
      <c r="S1" s="11" t="s">
        <v>148</v>
      </c>
      <c r="T1" s="11" t="s">
        <v>149</v>
      </c>
      <c r="U1" s="11" t="s">
        <v>150</v>
      </c>
      <c r="V1" s="11" t="s">
        <v>151</v>
      </c>
      <c r="W1" s="11" t="s">
        <v>152</v>
      </c>
      <c r="X1" s="11" t="s">
        <v>153</v>
      </c>
      <c r="Y1" s="11" t="s">
        <v>36</v>
      </c>
      <c r="Z1" s="11" t="s">
        <v>154</v>
      </c>
      <c r="AA1" s="11" t="s">
        <v>96</v>
      </c>
      <c r="AB1" s="11" t="s">
        <v>155</v>
      </c>
      <c r="AC1" s="11" t="s">
        <v>156</v>
      </c>
      <c r="AF1" s="7"/>
    </row>
    <row r="2" spans="1:32" ht="21" customHeight="1">
      <c r="A2" s="73"/>
      <c r="B2" s="75"/>
      <c r="C2" s="77"/>
      <c r="D2" s="77" t="s">
        <v>157</v>
      </c>
      <c r="E2" s="50"/>
      <c r="F2" s="50"/>
      <c r="G2" s="49"/>
      <c r="H2" s="49"/>
      <c r="I2" s="135"/>
      <c r="J2" s="135"/>
      <c r="K2" s="133">
        <f>INT((Game_Plan_202620[[#This Row],[End Date]] - Game_Plan_202620[[#This Row],[Initial Date]] - WEEKDAY(Game_Plan_202620[[#This Row],[Initial Date]], 2)) / 7) + 1</f>
        <v>0</v>
      </c>
      <c r="L2" s="46"/>
      <c r="M2" s="46"/>
      <c r="N2" s="46"/>
      <c r="O2" s="46"/>
      <c r="P2" s="46"/>
      <c r="Q2" s="46"/>
      <c r="R2" s="46"/>
      <c r="S2" s="46"/>
      <c r="T2" s="46"/>
      <c r="U2" s="46"/>
      <c r="V2" s="46"/>
      <c r="W2" s="46"/>
      <c r="X2" s="46"/>
      <c r="Y2" s="46"/>
      <c r="Z2" s="46">
        <f>Game_Plan_202620[[#This Row],[Total Weeks]]-Game_Plan_202620[[#This Row],[Total WOA]]</f>
        <v>0</v>
      </c>
      <c r="AA2" s="53"/>
      <c r="AB2" s="55"/>
      <c r="AC2" s="55"/>
      <c r="AF2" s="7"/>
    </row>
    <row r="3" spans="1:32" ht="21" customHeight="1">
      <c r="AF3" s="7"/>
    </row>
    <row r="4" spans="1:32" ht="21" customHeight="1">
      <c r="AF4" s="7"/>
    </row>
    <row r="5" spans="1:32" ht="21" customHeight="1">
      <c r="AF5" s="7"/>
    </row>
    <row r="6" spans="1:32" ht="21" customHeight="1">
      <c r="AF6" s="7"/>
    </row>
    <row r="7" spans="1:32" ht="21" customHeight="1">
      <c r="AF7" s="7"/>
    </row>
    <row r="8" spans="1:32" ht="21" customHeight="1">
      <c r="AF8" s="7"/>
    </row>
    <row r="9" spans="1:32" ht="21" customHeight="1">
      <c r="AF9" s="7"/>
    </row>
    <row r="10" spans="1:32" ht="21" customHeight="1">
      <c r="AF10" s="7"/>
    </row>
    <row r="11" spans="1:32" ht="21" customHeight="1">
      <c r="AF11" s="7"/>
    </row>
    <row r="12" spans="1:32" ht="21" customHeight="1">
      <c r="AF12" s="7"/>
    </row>
    <row r="13" spans="1:32" ht="21" customHeight="1">
      <c r="AF13" s="7"/>
    </row>
    <row r="14" spans="1:32" ht="21" customHeight="1">
      <c r="AF14" s="7"/>
    </row>
    <row r="15" spans="1:32" ht="21" customHeight="1">
      <c r="AF15" s="7"/>
    </row>
    <row r="16" spans="1:32" ht="21" customHeight="1">
      <c r="AF16" s="7"/>
    </row>
    <row r="17" spans="32:32" ht="21" customHeight="1">
      <c r="AF17" s="7"/>
    </row>
    <row r="18" spans="32:32" ht="21" customHeight="1">
      <c r="AF18" s="7"/>
    </row>
    <row r="19" spans="32:32" ht="21" customHeight="1">
      <c r="AF19" s="7"/>
    </row>
    <row r="20" spans="32:32" ht="21" customHeight="1">
      <c r="AF20" s="7"/>
    </row>
    <row r="21" spans="32:32" ht="21" customHeight="1">
      <c r="AF21" s="7"/>
    </row>
    <row r="22" spans="32:32" ht="21" customHeight="1">
      <c r="AF22" s="7"/>
    </row>
    <row r="23" spans="32:32" ht="21" customHeight="1">
      <c r="AF23" s="7"/>
    </row>
    <row r="24" spans="32:32" ht="21" customHeight="1">
      <c r="AF24" s="7"/>
    </row>
    <row r="25" spans="32:32" ht="21" customHeight="1">
      <c r="AF25" s="7"/>
    </row>
    <row r="26" spans="32:32" ht="21" customHeight="1">
      <c r="AF26" s="7"/>
    </row>
    <row r="27" spans="32:32" ht="21" customHeight="1">
      <c r="AF27" s="7"/>
    </row>
    <row r="28" spans="32:32" ht="21" customHeight="1">
      <c r="AF28" s="7"/>
    </row>
    <row r="29" spans="32:32" ht="21" customHeight="1">
      <c r="AF29" s="7"/>
    </row>
    <row r="30" spans="32:32" ht="21" customHeight="1">
      <c r="AF30" s="7"/>
    </row>
    <row r="31" spans="32:32" ht="21" customHeight="1">
      <c r="AF31" s="7"/>
    </row>
    <row r="32" spans="32:32" ht="21" customHeight="1">
      <c r="AF32" s="7"/>
    </row>
    <row r="33" spans="32:32" ht="21" customHeight="1">
      <c r="AF33" s="7"/>
    </row>
    <row r="34" spans="32:32" ht="21" customHeight="1">
      <c r="AF34" s="7"/>
    </row>
    <row r="35" spans="32:32" ht="21" customHeight="1">
      <c r="AF35" s="7"/>
    </row>
    <row r="36" spans="32:32" ht="21" customHeight="1">
      <c r="AF36" s="7"/>
    </row>
    <row r="37" spans="32:32" ht="21" customHeight="1">
      <c r="AF37" s="7"/>
    </row>
    <row r="38" spans="32:32" ht="21" customHeight="1">
      <c r="AF38" s="7"/>
    </row>
    <row r="39" spans="32:32" ht="21" customHeight="1">
      <c r="AF39" s="7"/>
    </row>
    <row r="40" spans="32:32" ht="21" customHeight="1">
      <c r="AF40" s="7"/>
    </row>
    <row r="41" spans="32:32" ht="21" customHeight="1">
      <c r="AF41" s="7"/>
    </row>
    <row r="42" spans="32:32" ht="21" customHeight="1">
      <c r="AF42" s="7"/>
    </row>
    <row r="43" spans="32:32" ht="21" customHeight="1">
      <c r="AF43" s="7"/>
    </row>
    <row r="44" spans="32:32" ht="21" customHeight="1">
      <c r="AF44" s="7"/>
    </row>
    <row r="45" spans="32:32" ht="21" customHeight="1">
      <c r="AF45" s="7"/>
    </row>
    <row r="46" spans="32:32" ht="21" customHeight="1">
      <c r="AF46" s="7"/>
    </row>
    <row r="47" spans="32:32" ht="21" customHeight="1">
      <c r="AF47" s="7"/>
    </row>
    <row r="48" spans="32:32" ht="21" customHeight="1">
      <c r="AF48" s="7"/>
    </row>
    <row r="49" spans="32:32" ht="21" customHeight="1">
      <c r="AF49" s="7"/>
    </row>
    <row r="50" spans="32:32" ht="21" customHeight="1">
      <c r="AF50" s="7"/>
    </row>
    <row r="51" spans="32:32" ht="21" customHeight="1">
      <c r="AF51" s="7"/>
    </row>
    <row r="52" spans="32:32" ht="21" customHeight="1">
      <c r="AF52" s="7"/>
    </row>
    <row r="53" spans="32:32" ht="21" customHeight="1">
      <c r="AF53" s="7"/>
    </row>
    <row r="54" spans="32:32" ht="21" customHeight="1">
      <c r="AF54" s="7"/>
    </row>
    <row r="55" spans="32:32" ht="21" customHeight="1">
      <c r="AF55" s="7"/>
    </row>
    <row r="56" spans="32:32" ht="21" customHeight="1">
      <c r="AF56" s="7"/>
    </row>
    <row r="57" spans="32:32" ht="21" customHeight="1">
      <c r="AF57" s="7"/>
    </row>
    <row r="58" spans="32:32" ht="21" customHeight="1">
      <c r="AF58" s="7"/>
    </row>
    <row r="59" spans="32:32" ht="21" customHeight="1">
      <c r="AF59" s="7"/>
    </row>
    <row r="60" spans="32:32" ht="21" customHeight="1">
      <c r="AF60" s="7"/>
    </row>
    <row r="61" spans="32:32" ht="21" customHeight="1">
      <c r="AF61" s="7"/>
    </row>
    <row r="62" spans="32:32" ht="21" customHeight="1">
      <c r="AF62" s="7"/>
    </row>
    <row r="63" spans="32:32" ht="21" customHeight="1">
      <c r="AF63" s="7"/>
    </row>
    <row r="64" spans="32:32" ht="21" customHeight="1">
      <c r="AF64" s="7"/>
    </row>
    <row r="65" spans="32:32" ht="21" customHeight="1">
      <c r="AF65" s="7"/>
    </row>
    <row r="66" spans="32:32" ht="21" customHeight="1">
      <c r="AF66" s="7"/>
    </row>
    <row r="67" spans="32:32" ht="21" customHeight="1">
      <c r="AF67" s="7"/>
    </row>
    <row r="68" spans="32:32" ht="21" customHeight="1">
      <c r="AF68" s="7"/>
    </row>
    <row r="69" spans="32:32" ht="21" customHeight="1">
      <c r="AF69" s="7"/>
    </row>
    <row r="70" spans="32:32" ht="21" customHeight="1">
      <c r="AF70" s="7"/>
    </row>
    <row r="71" spans="32:32" ht="21" customHeight="1">
      <c r="AF71" s="7"/>
    </row>
    <row r="72" spans="32:32" ht="21" customHeight="1">
      <c r="AF72" s="7"/>
    </row>
    <row r="73" spans="32:32" ht="21" customHeight="1">
      <c r="AF73" s="7"/>
    </row>
    <row r="74" spans="32:32" ht="21" customHeight="1">
      <c r="AF74" s="7"/>
    </row>
    <row r="75" spans="32:32" ht="21" customHeight="1">
      <c r="AF75" s="7"/>
    </row>
    <row r="76" spans="32:32" ht="21" customHeight="1">
      <c r="AF76" s="7"/>
    </row>
    <row r="77" spans="32:32" ht="21" customHeight="1">
      <c r="AF77" s="7"/>
    </row>
    <row r="78" spans="32:32" ht="21" customHeight="1">
      <c r="AF78" s="7"/>
    </row>
    <row r="79" spans="32:32" ht="21" customHeight="1">
      <c r="AF79" s="7"/>
    </row>
    <row r="80" spans="32:32" ht="21" customHeight="1">
      <c r="AF80" s="7"/>
    </row>
    <row r="81" spans="32:32" ht="21" customHeight="1">
      <c r="AF81" s="7"/>
    </row>
    <row r="82" spans="32:32" ht="21" customHeight="1">
      <c r="AF82" s="7"/>
    </row>
    <row r="83" spans="32:32" ht="21" customHeight="1">
      <c r="AF83" s="7"/>
    </row>
    <row r="84" spans="32:32" ht="21" customHeight="1">
      <c r="AF84" s="7"/>
    </row>
    <row r="85" spans="32:32" ht="21" customHeight="1">
      <c r="AF85" s="7"/>
    </row>
    <row r="86" spans="32:32" ht="21" customHeight="1">
      <c r="AF86" s="7"/>
    </row>
    <row r="87" spans="32:32" ht="21" customHeight="1">
      <c r="AF87" s="7"/>
    </row>
    <row r="88" spans="32:32" ht="21" customHeight="1">
      <c r="AF88" s="7"/>
    </row>
    <row r="89" spans="32:32" ht="21" customHeight="1">
      <c r="AF89" s="7"/>
    </row>
    <row r="90" spans="32:32" ht="21" customHeight="1">
      <c r="AF90" s="7"/>
    </row>
    <row r="91" spans="32:32" ht="21" customHeight="1">
      <c r="AF91" s="7"/>
    </row>
    <row r="92" spans="32:32" ht="21" customHeight="1">
      <c r="AF92" s="7"/>
    </row>
    <row r="93" spans="32:32" ht="21" customHeight="1">
      <c r="AF93" s="7"/>
    </row>
    <row r="94" spans="32:32" ht="21" customHeight="1">
      <c r="AF94" s="7"/>
    </row>
    <row r="95" spans="32:32" ht="21" customHeight="1">
      <c r="AF95" s="7"/>
    </row>
    <row r="96" spans="32:32" ht="21" customHeight="1">
      <c r="AF96" s="7"/>
    </row>
    <row r="97" spans="32:32" ht="21" customHeight="1">
      <c r="AF97" s="7"/>
    </row>
    <row r="98" spans="32:32" ht="21" customHeight="1">
      <c r="AF98" s="7"/>
    </row>
    <row r="99" spans="32:32" ht="21" customHeight="1">
      <c r="AF99" s="7"/>
    </row>
    <row r="100" spans="32:32" ht="21" customHeight="1">
      <c r="AF100" s="7"/>
    </row>
    <row r="101" spans="32:32" ht="21" customHeight="1">
      <c r="AF101" s="7"/>
    </row>
    <row r="102" spans="32:32" ht="21" customHeight="1">
      <c r="AF102" s="7"/>
    </row>
    <row r="103" spans="32:32" ht="21" customHeight="1">
      <c r="AF103" s="7"/>
    </row>
    <row r="104" spans="32:32" ht="21" customHeight="1">
      <c r="AF104" s="7"/>
    </row>
    <row r="105" spans="32:32" ht="21" customHeight="1">
      <c r="AF105" s="7"/>
    </row>
    <row r="106" spans="32:32" ht="21" customHeight="1">
      <c r="AF106" s="7"/>
    </row>
    <row r="107" spans="32:32" ht="21" customHeight="1">
      <c r="AF107" s="7"/>
    </row>
    <row r="108" spans="32:32" ht="21" customHeight="1">
      <c r="AF108" s="7"/>
    </row>
    <row r="109" spans="32:32" ht="21" customHeight="1">
      <c r="AF109" s="7"/>
    </row>
    <row r="110" spans="32:32" ht="21" customHeight="1">
      <c r="AF110" s="7"/>
    </row>
    <row r="111" spans="32:32" ht="21" customHeight="1">
      <c r="AF111" s="7"/>
    </row>
    <row r="112" spans="32:32" ht="21" customHeight="1">
      <c r="AF112" s="7"/>
    </row>
    <row r="113" spans="32:32" ht="21" customHeight="1">
      <c r="AF113" s="7"/>
    </row>
    <row r="114" spans="32:32" ht="21" customHeight="1">
      <c r="AF114" s="7"/>
    </row>
    <row r="115" spans="32:32" ht="21" customHeight="1">
      <c r="AF115" s="7"/>
    </row>
    <row r="116" spans="32:32" ht="21" customHeight="1">
      <c r="AF116" s="7"/>
    </row>
    <row r="117" spans="32:32" ht="21" customHeight="1">
      <c r="AF117" s="7"/>
    </row>
    <row r="118" spans="32:32" ht="21" customHeight="1">
      <c r="AF118" s="7"/>
    </row>
    <row r="119" spans="32:32" ht="21" customHeight="1">
      <c r="AF119" s="7"/>
    </row>
    <row r="120" spans="32:32" ht="21" customHeight="1">
      <c r="AF120" s="7"/>
    </row>
    <row r="121" spans="32:32" ht="21" customHeight="1">
      <c r="AF121" s="7"/>
    </row>
    <row r="122" spans="32:32" ht="21" customHeight="1">
      <c r="AF122" s="7"/>
    </row>
    <row r="123" spans="32:32" ht="21" customHeight="1">
      <c r="AF123" s="7"/>
    </row>
    <row r="124" spans="32:32" ht="21" customHeight="1">
      <c r="AF124" s="7"/>
    </row>
    <row r="125" spans="32:32" ht="21" customHeight="1">
      <c r="AF125" s="7"/>
    </row>
    <row r="126" spans="32:32" ht="21" customHeight="1">
      <c r="AF126" s="7"/>
    </row>
    <row r="127" spans="32:32" ht="21" customHeight="1">
      <c r="AF127" s="7"/>
    </row>
    <row r="128" spans="32:32" ht="21" customHeight="1">
      <c r="AF128" s="7"/>
    </row>
    <row r="129" spans="32:32" ht="21" customHeight="1">
      <c r="AF129" s="7"/>
    </row>
    <row r="130" spans="32:32" ht="21" customHeight="1">
      <c r="AF130" s="7"/>
    </row>
    <row r="131" spans="32:32" ht="21" customHeight="1">
      <c r="AF131" s="7"/>
    </row>
    <row r="132" spans="32:32" ht="21" customHeight="1">
      <c r="AF132" s="7"/>
    </row>
    <row r="133" spans="32:32" ht="21" customHeight="1">
      <c r="AF133" s="7"/>
    </row>
    <row r="134" spans="32:32" ht="21" customHeight="1">
      <c r="AF134" s="7"/>
    </row>
    <row r="135" spans="32:32" ht="21" customHeight="1">
      <c r="AF135" s="7"/>
    </row>
    <row r="136" spans="32:32" ht="21" customHeight="1">
      <c r="AF136" s="7"/>
    </row>
    <row r="137" spans="32:32" ht="21" customHeight="1">
      <c r="AF137" s="7"/>
    </row>
    <row r="138" spans="32:32" ht="21" customHeight="1">
      <c r="AF138" s="7"/>
    </row>
    <row r="139" spans="32:32" ht="21" customHeight="1">
      <c r="AF139" s="7"/>
    </row>
    <row r="140" spans="32:32" ht="21" customHeight="1">
      <c r="AF140" s="7"/>
    </row>
    <row r="141" spans="32:32" ht="21" customHeight="1">
      <c r="AF141" s="7"/>
    </row>
    <row r="142" spans="32:32" ht="21" customHeight="1">
      <c r="AF142" s="7"/>
    </row>
    <row r="143" spans="32:32" ht="21" customHeight="1">
      <c r="AF143" s="7"/>
    </row>
    <row r="144" spans="32:32" ht="21" customHeight="1">
      <c r="AF144" s="7"/>
    </row>
    <row r="145" spans="32:32" ht="21" customHeight="1">
      <c r="AF145" s="7"/>
    </row>
    <row r="146" spans="32:32" ht="21" customHeight="1">
      <c r="AF146" s="7"/>
    </row>
    <row r="147" spans="32:32" ht="21" customHeight="1">
      <c r="AF147" s="7"/>
    </row>
    <row r="148" spans="32:32" ht="21" customHeight="1">
      <c r="AF148" s="7"/>
    </row>
    <row r="149" spans="32:32" ht="21" customHeight="1">
      <c r="AF149" s="7"/>
    </row>
    <row r="150" spans="32:32" ht="21" customHeight="1">
      <c r="AF150" s="7"/>
    </row>
    <row r="151" spans="32:32" ht="21" customHeight="1">
      <c r="AF151" s="7"/>
    </row>
    <row r="152" spans="32:32" ht="21" customHeight="1">
      <c r="AF152" s="7"/>
    </row>
    <row r="153" spans="32:32" ht="21" customHeight="1">
      <c r="AF153" s="7"/>
    </row>
    <row r="154" spans="32:32" ht="21" customHeight="1">
      <c r="AF154" s="7"/>
    </row>
    <row r="155" spans="32:32" ht="21" customHeight="1">
      <c r="AF155" s="7"/>
    </row>
    <row r="156" spans="32:32" ht="21" customHeight="1">
      <c r="AF156" s="7"/>
    </row>
    <row r="157" spans="32:32" ht="21" customHeight="1">
      <c r="AF157" s="7"/>
    </row>
    <row r="158" spans="32:32" ht="21" customHeight="1">
      <c r="AF158" s="7"/>
    </row>
    <row r="159" spans="32:32" ht="21" customHeight="1">
      <c r="AF159" s="7"/>
    </row>
    <row r="160" spans="32:32" ht="21" customHeight="1">
      <c r="AF160" s="7"/>
    </row>
    <row r="161" spans="32:32" ht="21" customHeight="1">
      <c r="AF161" s="7"/>
    </row>
    <row r="162" spans="32:32" ht="21" customHeight="1">
      <c r="AF162" s="7"/>
    </row>
    <row r="163" spans="32:32" ht="21" customHeight="1">
      <c r="AF163" s="7"/>
    </row>
    <row r="164" spans="32:32" ht="21" customHeight="1">
      <c r="AF164" s="7"/>
    </row>
    <row r="165" spans="32:32" ht="21" customHeight="1">
      <c r="AF165" s="7"/>
    </row>
    <row r="166" spans="32:32" ht="21" customHeight="1">
      <c r="AF166" s="7"/>
    </row>
    <row r="167" spans="32:32" ht="21" customHeight="1">
      <c r="AF167" s="7"/>
    </row>
    <row r="168" spans="32:32" ht="21" customHeight="1">
      <c r="AF168" s="7"/>
    </row>
    <row r="169" spans="32:32" ht="21" customHeight="1">
      <c r="AF169" s="7"/>
    </row>
    <row r="170" spans="32:32" ht="21" customHeight="1">
      <c r="AF170" s="7"/>
    </row>
    <row r="171" spans="32:32" ht="21" customHeight="1">
      <c r="AF171" s="7"/>
    </row>
    <row r="172" spans="32:32" ht="21" customHeight="1">
      <c r="AF172" s="7"/>
    </row>
    <row r="173" spans="32:32" ht="21" customHeight="1">
      <c r="AF173" s="7"/>
    </row>
    <row r="174" spans="32:32" ht="21" customHeight="1">
      <c r="AF174" s="7"/>
    </row>
    <row r="175" spans="32:32" ht="21" customHeight="1">
      <c r="AF175" s="7"/>
    </row>
    <row r="176" spans="32:32" ht="21" customHeight="1">
      <c r="AF176" s="7"/>
    </row>
    <row r="177" spans="32:32" ht="21" customHeight="1">
      <c r="AF177" s="7"/>
    </row>
    <row r="178" spans="32:32" ht="21" customHeight="1">
      <c r="AF178" s="7"/>
    </row>
    <row r="179" spans="32:32" ht="21" customHeight="1">
      <c r="AF179" s="7"/>
    </row>
    <row r="180" spans="32:32" ht="21" customHeight="1">
      <c r="AF180" s="7"/>
    </row>
    <row r="181" spans="32:32" ht="21" customHeight="1">
      <c r="AF181" s="7"/>
    </row>
    <row r="182" spans="32:32" ht="21" customHeight="1">
      <c r="AF182" s="7"/>
    </row>
    <row r="183" spans="32:32" ht="21" customHeight="1">
      <c r="AF183" s="7"/>
    </row>
    <row r="184" spans="32:32" ht="21" customHeight="1">
      <c r="AF184" s="7"/>
    </row>
    <row r="185" spans="32:32" ht="21" customHeight="1">
      <c r="AF185" s="7"/>
    </row>
    <row r="186" spans="32:32" ht="21" customHeight="1">
      <c r="AF186" s="7"/>
    </row>
    <row r="187" spans="32:32" ht="21" customHeight="1">
      <c r="AF187" s="7"/>
    </row>
    <row r="188" spans="32:32" ht="21" customHeight="1">
      <c r="AF188" s="7"/>
    </row>
    <row r="189" spans="32:32" ht="21" customHeight="1">
      <c r="AF189" s="7"/>
    </row>
    <row r="190" spans="32:32" ht="21" customHeight="1">
      <c r="AF190" s="7"/>
    </row>
    <row r="191" spans="32:32" ht="21" customHeight="1">
      <c r="AF191" s="7"/>
    </row>
    <row r="192" spans="32:32" ht="21" customHeight="1">
      <c r="AF192" s="7"/>
    </row>
    <row r="193" spans="32:32" ht="21" customHeight="1">
      <c r="AF193" s="7"/>
    </row>
    <row r="194" spans="32:32" ht="21" customHeight="1">
      <c r="AF194" s="7"/>
    </row>
    <row r="195" spans="32:32" ht="21" customHeight="1">
      <c r="AF195" s="7"/>
    </row>
    <row r="196" spans="32:32" ht="21" customHeight="1">
      <c r="AF196" s="7"/>
    </row>
    <row r="197" spans="32:32" ht="21" customHeight="1">
      <c r="AF197" s="7"/>
    </row>
    <row r="198" spans="32:32" ht="21" customHeight="1">
      <c r="AF198" s="7"/>
    </row>
    <row r="199" spans="32:32" ht="21" customHeight="1">
      <c r="AF199" s="7"/>
    </row>
    <row r="200" spans="32:32" ht="21" customHeight="1">
      <c r="AF200" s="7"/>
    </row>
    <row r="201" spans="32:32" ht="21" customHeight="1">
      <c r="AF201" s="7"/>
    </row>
    <row r="202" spans="32:32" ht="21" customHeight="1">
      <c r="AF202" s="7"/>
    </row>
    <row r="203" spans="32:32" ht="21" customHeight="1">
      <c r="AF203" s="7"/>
    </row>
    <row r="204" spans="32:32" ht="21" customHeight="1">
      <c r="AF204" s="7"/>
    </row>
    <row r="205" spans="32:32" ht="21" customHeight="1">
      <c r="AF205" s="7"/>
    </row>
    <row r="206" spans="32:32" ht="21" customHeight="1">
      <c r="AF206" s="7"/>
    </row>
    <row r="207" spans="32:32" ht="21" customHeight="1">
      <c r="AF207" s="7"/>
    </row>
    <row r="208" spans="32:32" ht="21" customHeight="1">
      <c r="AF208" s="7"/>
    </row>
    <row r="209" spans="32:32" ht="21" customHeight="1">
      <c r="AF209" s="7"/>
    </row>
    <row r="210" spans="32:32" ht="21" customHeight="1">
      <c r="AF210" s="7"/>
    </row>
    <row r="211" spans="32:32" ht="21" customHeight="1">
      <c r="AF211" s="7"/>
    </row>
    <row r="212" spans="32:32" ht="21" customHeight="1">
      <c r="AF212" s="7"/>
    </row>
    <row r="213" spans="32:32" ht="21" customHeight="1">
      <c r="AF213" s="7"/>
    </row>
    <row r="214" spans="32:32" ht="21" customHeight="1">
      <c r="AF214" s="7"/>
    </row>
    <row r="215" spans="32:32" ht="21" customHeight="1">
      <c r="AF215" s="7"/>
    </row>
    <row r="216" spans="32:32" ht="21" customHeight="1">
      <c r="AF216" s="7"/>
    </row>
    <row r="217" spans="32:32" ht="21" customHeight="1">
      <c r="AF217" s="7"/>
    </row>
    <row r="218" spans="32:32" ht="21" customHeight="1">
      <c r="AF218" s="7"/>
    </row>
    <row r="219" spans="32:32" ht="21" customHeight="1">
      <c r="AF219" s="7"/>
    </row>
    <row r="220" spans="32:32" ht="21" customHeight="1">
      <c r="AF220" s="7"/>
    </row>
    <row r="221" spans="32:32" ht="21" customHeight="1">
      <c r="AF221" s="7"/>
    </row>
    <row r="222" spans="32:32" ht="21" customHeight="1">
      <c r="AF222" s="7"/>
    </row>
    <row r="223" spans="32:32" ht="21" customHeight="1">
      <c r="AF223" s="7"/>
    </row>
    <row r="224" spans="32:32" ht="21" customHeight="1">
      <c r="AF224" s="7"/>
    </row>
    <row r="225" spans="32:32" ht="21" customHeight="1">
      <c r="AF225" s="7"/>
    </row>
  </sheetData>
  <conditionalFormatting sqref="AA2:AC2">
    <cfRule type="containsText" dxfId="0" priority="1" operator="containsText" text="Empty">
      <formula>NOT(ISERROR(SEARCH("Empty",AA2)))</formula>
    </cfRule>
  </conditionalFormatting>
  <dataValidations count="14">
    <dataValidation type="list" allowBlank="1" showInputMessage="1" showErrorMessage="1" errorTitle="Playbook ID" error="Not applicable for Derma campaign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sqref="D2" xr:uid="{A53964A8-9F64-C346-99AD-547C097CCA19}">
      <formula1>"NA"</formula1>
    </dataValidation>
    <dataValidation type="whole" operator="greaterThan" allowBlank="1" showInputMessage="1" showErrorMessage="1" errorTitle="Invalid input" error="Please insert a number in this field" promptTitle="Burst" prompt="Insert burst number" sqref="F2" xr:uid="{E4F823E5-9D5F-AA4A-9DA1-5255A6303C17}">
      <formula1>0</formula1>
    </dataValidation>
    <dataValidation allowBlank="1" showInputMessage="1" showErrorMessage="1" errorTitle="Wrong Date Format" error="Please enter your Start and End dates in DD/MM/YYYY format._x000a__x000a_Date provided should be inside 2026" promptTitle="End Date" prompt="DD/MM/YYYY format." sqref="K2" xr:uid="{AE01ECFF-4AA9-FC47-8F2F-D91F19CE43B9}"/>
    <dataValidation type="custom" allowBlank="1" showInputMessage="1" promptTitle="WOFF" prompt="Caculated field - don't fill (Total weeks - Total WOA)" sqref="Z2" xr:uid="{EC9E3471-606F-8B46-9457-3E011350A274}">
      <formula1>ISNUMBER(Z2)</formula1>
    </dataValidation>
    <dataValidation type="custom" allowBlank="1" showInputMessage="1" showErrorMessage="1" errorTitle="Invalid input" error="Please enter your total WOA for this burst and channel." promptTitle="WOA" prompt="Insert WOA for this line alone (burst / channel)" sqref="Y2" xr:uid="{F4ADD4EE-7A77-D34F-9A15-F6BD92BEE084}">
      <formula1>ISNUMBER(Y2)</formula1>
    </dataValidation>
    <dataValidation type="custom" allowBlank="1" showInputMessage="1" showErrorMessage="1" errorTitle="Invalid input" error="Please enter your budget in 000's Euros to the cell." promptTitle="Monthly budget in 000's Euros" prompt="Insert monthly budget in 000's Euros" sqref="M2:X2" xr:uid="{8F97CFEC-AA16-FF44-A68B-07F3AD8099BB}">
      <formula1>ISNUMBER(M2)</formula1>
    </dataValidation>
    <dataValidation type="custom" allowBlank="1" showInputMessage="1" showErrorMessage="1" errorTitle="Invalid input" error="Please enter your budget in 000's Euros to the cell." promptTitle="Total Budget in 000's Euros" prompt="Insert total budget in 000's Euros" sqref="L2" xr:uid="{4D5357A5-AA79-C643-BF50-4BCDE01E4A23}">
      <formula1>ISNUMBER(L2)</formula1>
    </dataValidation>
    <dataValidation type="date" allowBlank="1" showInputMessage="1" showErrorMessage="1" errorTitle="Wrong Date Format" error="Please enter your Start and End dates in DD/MM/YYYY format._x000a__x000a_Date provided should be inside 2026" promptTitle="Start Date" prompt="DD/MM/YYYY format." sqref="I2" xr:uid="{6F914E95-A506-5747-B124-3F8B9D1AB6C8}">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End Date" prompt="DD/MM/YYYY format." sqref="J2" xr:uid="{475ADB37-D3C0-1143-9D6C-17EEEFDCB72B}">
      <formula1>46023</formula1>
      <formula2>46387</formula2>
    </dataValidation>
    <dataValidation type="list" allowBlank="1" showInputMessage="1" showErrorMessage="1" errorTitle="Invalid input" error="Select one value from the dropdown." promptTitle="Media Type" prompt="Select from the dropdown" sqref="G2" xr:uid="{597BF715-122E-7E4B-A8B6-97F58F42C382}">
      <formula1>Media_Type</formula1>
    </dataValidation>
    <dataValidation type="list" allowBlank="1" showInputMessage="1" showErrorMessage="1" sqref="E2" xr:uid="{D652F8BC-9C35-4C21-B63F-1BB21892C6B6}">
      <formula1>Campaign_Type</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B2" xr:uid="{E4CD6976-B05B-43E3-80BD-2C3B0050CF23}">
      <formula1>OR($H2="PM &amp; FF",$H2="Influencers Amplification",$H2="Other Digital",$H2="Open TV",$H2="Paid TV")</formula1>
    </dataValidation>
    <dataValidation type="custom" allowBlank="1" showInputMessage="1" showErrorMessage="1" errorTitle="Invalid input" error="TRPs only required for:_x000a_- Open TV,_x000a_- Paid TV" promptTitle="Reach 3+ (in %)" prompt="R3+ only required for:_x000a_- Open TV,_x000a_- Paid TV" sqref="AC2" xr:uid="{F9932488-3455-B445-A26E-2F2CFB81BE5A}">
      <formula1>OR($H2="Paid TV",$H2="Open TV")</formula1>
    </dataValidation>
    <dataValidation type="custom" allowBlank="1" showInputMessage="1" showErrorMessage="1" errorTitle="Invalid input" error="TRPs only required for:_x000a_- Open TV,_x000a_- Paid TV" promptTitle="TRPs" prompt="TRPs only required for:_x000a_- Open TV,_x000a_- Paid TV" sqref="AA2" xr:uid="{AE0BFF6F-DB95-6D4C-9883-8B7CCE5B9BE8}">
      <formula1>OR($H2="Paid TV",$H2="Open TV")</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errorTitle="Invalid input" error="Select one value from the dropdown." promptTitle="Category" prompt="Select a category from the dropdown" xr:uid="{2A7A715A-0D47-E744-80B1-D01F3B39334C}">
          <x14:formula1>
            <xm:f>_xlfn.ANCHORARRAY('Derma Std Values'!$E$6)</xm:f>
          </x14:formula1>
          <xm:sqref>A2</xm:sqref>
        </x14:dataValidation>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A7661C95-216D-3046-91A0-70543544EA56}">
          <x14:formula1>
            <xm:f>OFFSET('Derma Std Values'!$E$27,1,MATCH($B2,_xlfn.ANCHORARRAY('Derma Std Values'!$E$27),0)-1,COUNTA(OFFSET('Derma Std Values'!$E$27,1,MATCH($B2,_xlfn.ANCHORARRAY('Derma Std Values'!$E$27),0)-1,20)),1)</xm:f>
          </x14:formula1>
          <xm:sqref>C2</xm:sqref>
        </x14:dataValidation>
        <x14:dataValidation type="list" allowBlank="1" showInputMessage="1" showErrorMessage="1" promptTitle="Range" prompt="Select a range that's mapped to the category selected" xr:uid="{68CB406A-8D6F-C14E-A274-B106FD7BEA17}">
          <x14:formula1>
            <xm:f>OFFSET('Derma Std Values'!$E$6,1,MATCH($A2,_xlfn.ANCHORARRAY('Derma Std Values'!$E$6),0)-1,COUNTA(OFFSET('Derma Std Values'!$E$6,1,MATCH($A2,_xlfn.ANCHORARRAY('Derma Std Values'!$E$6),0)-1,20)),1)</xm:f>
          </x14:formula1>
          <xm:sqref>B2</xm:sqref>
        </x14:dataValidation>
        <x14:dataValidation type="list" allowBlank="1" showInputMessage="1" showErrorMessage="1" errorTitle="Invalid input" error="Select one value from the dropdown." promptTitle="Media SubType" prompt="Select from the dropdown" xr:uid="{94ED3BEA-89EC-EB48-9F30-F0FFE33D0A3E}">
          <x14:formula1>
            <xm:f>OFFSET('Media Std Values'!$D$4,1,MATCH($G2,_xlfn.ANCHORARRAY('Media Std Values'!$D$4),0)-1,COUNTA(OFFSET('Media Std Values'!$D$4,1,MATCH($G2,_xlfn.ANCHORARRAY('Media Std Values'!$D$4),0)-1,20)),1)</xm:f>
          </x14:formula1>
          <xm:sqref>H2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2B87-FC60-F443-93BF-30B931D5347D}">
  <sheetPr codeName="Sheet14"/>
  <dimension ref="A1:AB2"/>
  <sheetViews>
    <sheetView zoomScale="40" zoomScaleNormal="40" workbookViewId="0">
      <selection sqref="A1:AB1"/>
    </sheetView>
  </sheetViews>
  <sheetFormatPr defaultColWidth="10.4609375" defaultRowHeight="15.5"/>
  <cols>
    <col min="1" max="1" width="16.4609375" customWidth="1"/>
    <col min="2" max="2" width="18" style="7" customWidth="1"/>
    <col min="3" max="3" width="22.61328125" style="7" customWidth="1"/>
    <col min="4" max="6" width="19.84375" customWidth="1"/>
    <col min="7" max="7" width="14.15234375" customWidth="1"/>
    <col min="8" max="8" width="17.3828125" customWidth="1"/>
    <col min="9" max="9" width="18.61328125" customWidth="1"/>
    <col min="10" max="10" width="15.3828125" customWidth="1"/>
    <col min="11" max="11" width="17" style="7" customWidth="1"/>
    <col min="12" max="12" width="16" style="7" customWidth="1"/>
    <col min="13" max="13" width="15" style="7" customWidth="1"/>
    <col min="14" max="14" width="10.84375" style="7" customWidth="1"/>
    <col min="15" max="17" width="12.15234375" style="7" customWidth="1"/>
    <col min="18" max="21" width="16.15234375" style="7" customWidth="1"/>
    <col min="22" max="22" width="14.15234375" style="7" customWidth="1"/>
    <col min="23" max="23" width="16.15234375" style="7" customWidth="1"/>
    <col min="24" max="24" width="15.15234375" style="7" customWidth="1"/>
    <col min="25" max="25" width="15.61328125" style="7" customWidth="1"/>
    <col min="26" max="26" width="14.61328125" style="7" customWidth="1"/>
    <col min="27" max="27" width="17.15234375" style="7" customWidth="1"/>
    <col min="28" max="28" width="16.84375" style="7" customWidth="1"/>
    <col min="29" max="31" width="15.3828125" style="7" customWidth="1"/>
    <col min="32" max="33" width="18" style="7" customWidth="1"/>
    <col min="34" max="34" width="10.15234375" style="7" customWidth="1"/>
    <col min="35" max="38" width="8" style="7"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17.84375" style="7" bestFit="1" customWidth="1"/>
    <col min="48" max="48" width="20.84375" style="7" bestFit="1" customWidth="1"/>
    <col min="49" max="49" width="17.84375" style="7" bestFit="1" customWidth="1"/>
    <col min="50" max="50" width="20.84375" style="7" bestFit="1" customWidth="1"/>
    <col min="51" max="51" width="17.84375" style="7" bestFit="1" customWidth="1"/>
    <col min="52" max="52" width="20.84375" style="7" bestFit="1" customWidth="1"/>
    <col min="53" max="53" width="17.84375" style="7" bestFit="1" customWidth="1"/>
    <col min="54" max="54" width="20.84375" style="7" bestFit="1" customWidth="1"/>
    <col min="55" max="55" width="22.4609375" style="7" bestFit="1" customWidth="1"/>
    <col min="56" max="56" width="25.4609375" style="7" bestFit="1" customWidth="1"/>
    <col min="57" max="57" width="11.4609375" style="7" bestFit="1" customWidth="1"/>
    <col min="58" max="58" width="8.84375" style="7" bestFit="1" customWidth="1"/>
    <col min="59" max="59" width="10.4609375" style="7"/>
    <col min="60" max="60" width="11.3828125" style="7" bestFit="1" customWidth="1"/>
    <col min="61" max="61" width="10.4609375" style="7"/>
    <col min="62" max="62" width="11.3828125" style="7" bestFit="1" customWidth="1"/>
    <col min="63" max="63" width="8.4609375" style="7" bestFit="1" customWidth="1"/>
    <col min="64" max="16384" width="10.4609375" style="7"/>
  </cols>
  <sheetData>
    <row r="1" spans="1:28" ht="37" customHeight="1">
      <c r="A1" s="16" t="s">
        <v>9</v>
      </c>
      <c r="B1" s="16" t="s">
        <v>11</v>
      </c>
      <c r="C1" s="16" t="s">
        <v>13</v>
      </c>
      <c r="D1" s="94" t="s">
        <v>443</v>
      </c>
      <c r="E1" s="94" t="s">
        <v>444</v>
      </c>
      <c r="F1" s="94" t="s">
        <v>445</v>
      </c>
      <c r="G1" s="94" t="s">
        <v>446</v>
      </c>
      <c r="H1" s="94" t="s">
        <v>447</v>
      </c>
      <c r="I1" s="94" t="s">
        <v>158</v>
      </c>
      <c r="J1" s="94" t="s">
        <v>57</v>
      </c>
      <c r="K1" s="94" t="s">
        <v>448</v>
      </c>
      <c r="L1" s="94" t="s">
        <v>449</v>
      </c>
      <c r="M1" s="94" t="s">
        <v>450</v>
      </c>
      <c r="N1" s="94" t="s">
        <v>67</v>
      </c>
      <c r="O1" s="94" t="s">
        <v>69</v>
      </c>
      <c r="P1" s="94" t="s">
        <v>451</v>
      </c>
      <c r="Q1" s="94" t="s">
        <v>159</v>
      </c>
      <c r="R1" s="93" t="s">
        <v>160</v>
      </c>
      <c r="S1" s="93" t="s">
        <v>452</v>
      </c>
      <c r="T1" s="93" t="s">
        <v>453</v>
      </c>
      <c r="U1" s="93" t="s">
        <v>454</v>
      </c>
      <c r="V1" s="93" t="s">
        <v>455</v>
      </c>
      <c r="W1" s="93" t="s">
        <v>456</v>
      </c>
      <c r="X1" s="93" t="s">
        <v>457</v>
      </c>
      <c r="Y1" s="93" t="s">
        <v>458</v>
      </c>
      <c r="Z1" s="93" t="s">
        <v>459</v>
      </c>
      <c r="AA1" s="93" t="s">
        <v>460</v>
      </c>
      <c r="AB1" s="93" t="s">
        <v>461</v>
      </c>
    </row>
    <row r="2" spans="1:28" ht="21" customHeight="1">
      <c r="A2" s="48" t="str">
        <f>IFERROR(INDEX(Game_Plan_202620[Category],MATCH(Audience_Reach_202521[[#This Row],[Campaign]],Game_Plan_202620[Campaign],0)),"")</f>
        <v/>
      </c>
      <c r="B2" s="48" t="str">
        <f>IFERROR(INDEX(Game_Plan_202620[Range],MATCH(Audience_Reach_202521[[#This Row],[Campaign]],Game_Plan_202620[Campaign],0)),"")</f>
        <v/>
      </c>
      <c r="C2" s="48" cm="1">
        <f t="array" ref="C2">IFERROR(INDEX(_xlfn.UNIQUE(Game_Plan_202620[Campaign]),ROW()-ROW(Game_Plan_202620[#Headers])),"")</f>
        <v>0</v>
      </c>
      <c r="D2" s="47"/>
      <c r="E2" s="47"/>
      <c r="F2" s="47"/>
      <c r="G2" s="47"/>
      <c r="H2" s="48" t="str">
        <f>_xlfn.CONCAT(Audience_Reach_202521[[#This Row],[TV Demo Gender]]," ",Audience_Reach_202521[[#This Row],[TV Demo Min. Age]]," - ",Audience_Reach_202521[[#This Row],[TV Demo Max. Age]]," ",Audience_Reach_202521[[#This Row],[TV SEL]])</f>
        <v xml:space="preserve">  -  </v>
      </c>
      <c r="I2" s="119"/>
      <c r="J2" s="91"/>
      <c r="K2" s="60"/>
      <c r="L2" s="60"/>
      <c r="M2" s="115" t="str">
        <f>IFERROR(INDEX(TV_Targets[Sat Point],MATCH(Audience_Reach_202521[[#This Row],[Final TV Target (don''t fill)]],TV_Targets[FINAL],0)),"")</f>
        <v/>
      </c>
      <c r="N2" s="65"/>
      <c r="O2" s="67"/>
      <c r="P2" s="67"/>
      <c r="Q2" s="67"/>
      <c r="R2" s="67"/>
      <c r="S2" s="67" t="str">
        <f>IF(Audience_Reach_202521[[#This Row],[Is Digital target the same than TV?]]="Yes",Audience_Reach_202521[[#This Row],[TV Demo Gender]],"")</f>
        <v/>
      </c>
      <c r="T2" s="95" t="str">
        <f>IF(Audience_Reach_202521[[#This Row],[Is Digital target the same than TV?]]="Yes",Audience_Reach_202521[[#This Row],[TV Demo Min. Age]],"")</f>
        <v/>
      </c>
      <c r="U2" s="95" t="str">
        <f>IF(Audience_Reach_202521[[#This Row],[Is Digital target the same than TV?]]="Yes",Audience_Reach_202521[[#This Row],[TV Demo Max. Age]],"")</f>
        <v/>
      </c>
      <c r="V2" s="95"/>
      <c r="W2" s="95" t="str">
        <f>IF(Audience_Reach_202521[[#This Row],[Is Digital target the same than TV?]]="Yes",Audience_Reach_202521[[#This Row],[Final TV Target (don''t fill)]],_xlfn.CONCAT(Audience_Reach_202521[[#This Row],[Digital Demo Gender]]," ",Audience_Reach_202521[[#This Row],[Digital Demo Min. Age]]," - ",Audience_Reach_202521[[#This Row],[Digital Demo Max. Age]]," ",Audience_Reach_202521[[#This Row],[Digital SEL]]))</f>
        <v xml:space="preserve">  -  </v>
      </c>
      <c r="X2" s="70"/>
      <c r="Y2" s="68"/>
      <c r="Z2" s="69"/>
      <c r="AA2" s="61">
        <f>Audience_Reach_202521[[#This Row],[Total Digital Planned R1+]]+Audience_Reach_202521[[#This Row],[Total TV Planned R1+ (%)]]-Audience_Reach_202521[[#This Row],[Total Digital Planned R1+]]*Audience_Reach_202521[[#This Row],[Total TV Planned R1+ (%)]]</f>
        <v>0</v>
      </c>
      <c r="AB2" s="60"/>
    </row>
  </sheetData>
  <dataValidations count="24">
    <dataValidation type="decimal" allowBlank="1" showInputMessage="1" showErrorMessage="1" errorTitle="Invalid input" error="Please enter a % between 0 and 100%" promptTitle="Digital Planned R1+ (in %)" prompt="Total Digital reach in 1+ frequency for the campaign (PM &amp; FF, Influencer Amp and Other Digital)" sqref="Y2" xr:uid="{21BC9B83-F182-E04D-8FB8-537024DAD451}">
      <formula1>0</formula1>
      <formula2>1</formula2>
    </dataValidation>
    <dataValidation type="custom" allowBlank="1" errorTitle="Invalid input" error="Please insert correct value (maximum age should be greater than minimum)" promptTitle="TV Maximum Age" prompt="Maximum age for TV Target_x000a_" sqref="H2" xr:uid="{2E32BCFA-154B-344A-8D27-87DE3CA805F6}">
      <formula1>$F2&gt;$E2</formula1>
    </dataValidation>
    <dataValidation type="custom" allowBlank="1" showInputMessage="1" showErrorMessage="1" errorTitle="Invalid input" error="Please insert correct value (maximum age should be greater than minimum)" promptTitle="Digital Maximum Age" prompt="Maximum age for Digital Target_x000a_" sqref="U2" xr:uid="{B66F2855-D0E3-C549-A17C-10E7C56532FF}">
      <formula1>$F2&gt;$E2</formula1>
    </dataValidation>
    <dataValidation type="custom" allowBlank="1" showInputMessage="1" showErrorMessage="1" errorTitle="Invalid input" error="Please insert correct value (maximum age should be greater than minimum)" promptTitle="TV Maximum Age" prompt="Maximum age for TV Target_x000a_" sqref="F2" xr:uid="{7D3C367D-088B-9E42-89C1-0BC0C6935C70}">
      <formula1>$F2&gt;$E2</formula1>
    </dataValidation>
    <dataValidation type="decimal" allowBlank="1" showInputMessage="1" showErrorMessage="1" errorTitle="Invalid input" error="Please enter a % between 0 and 100%" promptTitle="TV Potential R1+" prompt="TV Potential Reach in 1+ frequency (this number comes from the diminishing return curves built as per regional handbook guidance)._x000a__x000a_By building your potential reach curve through the TV Diminishing Return tab inside this file, this number is automatically" sqref="M2" xr:uid="{C80E8513-A180-A948-B97F-4FA8A212A668}">
      <formula1>0</formula1>
      <formula2>1</formula2>
    </dataValidation>
    <dataValidation allowBlank="1" showInputMessage="1" showErrorMessage="1" promptTitle="Planned reach" prompt="Automatically calculated (sainsbury formula applied to Total TV and Digital R1+)_x000a__x000a_" sqref="AA2" xr:uid="{95BDF1A2-7863-6541-817B-93202358D953}"/>
    <dataValidation type="decimal" allowBlank="1" showInputMessage="1" showErrorMessage="1" errorTitle="Invalid input" error="Please enter a % between 0 and 100%" promptTitle="Digital Potential R1+ (in %)" prompt="Digital Potential Reach in 1+ frequency (this number comes from the diminishing return curves built as per regional handbook guidance)._x000a__x000a_By building your potential reach curve through the Digital Diminishing Return tab inside this file, this number is aut" sqref="Z2" xr:uid="{F46FEDA6-EEF6-F143-8865-DA5DDD644B97}">
      <formula1>0</formula1>
      <formula2>1</formula2>
    </dataValidation>
    <dataValidation allowBlank="1" showInputMessage="1" errorTitle="Invalid input" error="Please insert correct value (maximum age should be greater than minimum)" promptTitle="Digital Socio Economic Levels" prompt="Free field (ensure to standardize nomenclature)_x000a__x000a_i.E ABC+, ABC, etc" sqref="V2" xr:uid="{74F82066-98A8-B64C-8D21-50840F3BFF02}"/>
    <dataValidation type="whole" allowBlank="1" showInputMessage="1" showErrorMessage="1" errorTitle="Invalid input" error="Please inser the correct minimum age for Digital" promptTitle="Digital Minimum Age" prompt="Minimum age for TV Target_x000a_" sqref="T2" xr:uid="{0275E241-0617-204F-9F8E-62A31FB5B6B0}">
      <formula1>1</formula1>
      <formula2>70</formula2>
    </dataValidation>
    <dataValidation type="whole" operator="greaterThan" allowBlank="1" showInputMessage="1" showErrorMessage="1" errorTitle="Invalid input" error="Please input a valid number_x000a_" promptTitle="Digital Target Size" prompt="Total target x Digital penetration on target_x000a__x000a_" sqref="X2" xr:uid="{2A1995F8-7F04-C047-9DC8-9CDAC3F539A8}">
      <formula1>1</formula1>
    </dataValidation>
    <dataValidation type="list" allowBlank="1" showInputMessage="1" showErrorMessage="1" errorTitle="Invalid input" error="Valid inputs are:_x000a_- F for Female_x000a_- M for Male_x000a_- BG for Both Genders_x000a__x000a_" promptTitle="Digital Gender" prompt="Select:_x000a_- F for Female_x000a_- M for Male_x000a_- BG for Both Genders_x000a__x000a_" sqref="S2" xr:uid="{138275AE-A3A1-FE49-90B1-77AA6B680DDE}">
      <formula1>"F,M,BG"</formula1>
    </dataValidation>
    <dataValidation allowBlank="1" showInputMessage="1" showErrorMessage="1" errorTitle="Invalid input" error="Select a currency from the dropdown value" sqref="W2" xr:uid="{187106F6-9153-4042-8B67-CF4D86DA8A7B}"/>
    <dataValidation type="list" allowBlank="1" showInputMessage="1" showErrorMessage="1" errorTitle="Invalid input" error="Select Yes or No" prompt="Select Yes if both targets are equal. If Digital activation target is different, please input new values on columns S to V" sqref="R2" xr:uid="{208CC0B2-BEF5-DF4F-AF86-D0B69EE2C431}">
      <formula1>"Yes,No"</formula1>
    </dataValidation>
    <dataValidation type="decimal" operator="greaterThan" allowBlank="1" showInputMessage="1" showErrorMessage="1" errorTitle="Invalid input" error="Please enter the correct CPP value" promptTitle="Avg '26 CPP" prompt="CPP value in Local or EUR (specify currency in column Q)" sqref="P2" xr:uid="{076E4152-290C-E540-AAC3-64F6E9E149F3}">
      <formula1>0</formula1>
    </dataValidation>
    <dataValidation type="decimal" operator="greaterThan" allowBlank="1" showInputMessage="1" showErrorMessage="1" errorTitle="Invalid input" error="Please enter the correct CPP value" promptTitle="Avg '25 CPP" prompt="CPP value in Local or EUR (specify currency in column Q)" sqref="O2" xr:uid="{11932AD5-01B3-494C-87A3-56AED4647F4F}">
      <formula1>0</formula1>
    </dataValidation>
    <dataValidation type="decimal" operator="greaterThan" allowBlank="1" showInputMessage="1" showErrorMessage="1" errorTitle="Invalid input" error="Please enter the correct CPP value" promptTitle="Avg '24 CPP" prompt="CPP value in Local or EUR (specify currency in column Q)" sqref="N2" xr:uid="{A55102FD-10AD-7040-BC29-3CC480FC5413}">
      <formula1>0</formula1>
    </dataValidation>
    <dataValidation type="list" allowBlank="1" showInputMessage="1" showErrorMessage="1" errorTitle="Invalid input" error="Select a currency from the dropdown value" promptTitle="Currency" prompt="Select one of the dropdown values" sqref="Q2" xr:uid="{B47AA0C4-8209-1D45-98C5-885E1F4CB28D}">
      <formula1>Currencies</formula1>
    </dataValidation>
    <dataValidation type="decimal" allowBlank="1" showInputMessage="1" showErrorMessage="1" errorTitle="Invalid input" error="Please enter a % between 0 and 100%" promptTitle="TV Planned R3+ (in %)" prompt="Total TV reach in 3+ frequency for the campaign (all TV, incl Open and Paid)" sqref="L2" xr:uid="{AA8FD734-F6BB-7D4A-8A2A-D6CBE141114E}">
      <formula1>0</formula1>
      <formula2>1</formula2>
    </dataValidation>
    <dataValidation type="decimal" allowBlank="1" showInputMessage="1" showErrorMessage="1" errorTitle="Invalid input" error="Please enter a % between 0 and 100%" promptTitle="TV Planned R1+ (in %)" prompt="Total TV reach in 1+ frequency for the campaign (all TV, incl Open and Paid)" sqref="K2" xr:uid="{D0F0B060-CDB1-8F47-88EC-E833FACDF66D}">
      <formula1>0</formula1>
      <formula2>1</formula2>
    </dataValidation>
    <dataValidation type="whole" operator="greaterThan" allowBlank="1" showInputMessage="1" showErrorMessage="1" errorTitle="Invalid input" error="Please insert only the number, without any other character. If you're using two different copies, report the one with higher pressure allocated._x000a_" promptTitle="Copy Lenght (number only)" prompt="Please insert only the number, without any other character. If you're using two different copies, report the one with higher pressure allocated._x000a__x000a_" sqref="J2" xr:uid="{3DD7822F-F5EF-144D-9FAA-FB8A6E846AB8}">
      <formula1>0</formula1>
    </dataValidation>
    <dataValidation type="whole" operator="greaterThan" allowBlank="1" showInputMessage="1" showErrorMessage="1" errorTitle="Invalid input" error="Please input a valid number_x000a_" promptTitle="TV Target Size" prompt="Total target x TV penetration on target_x000a__x000a_" sqref="I2" xr:uid="{AB50D286-E525-0748-AE94-F210B531BD29}">
      <formula1>1</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G2" xr:uid="{EBD1F09A-E678-8D4E-BF97-04BE182597C2}"/>
    <dataValidation type="whole" allowBlank="1" showInputMessage="1" showErrorMessage="1" errorTitle="Invalid input" error="Please inser the correct minimum age for TV" promptTitle="TV Minimum Age" prompt="Minimum age for TV Target_x000a_" sqref="E2" xr:uid="{63853B2E-28C8-9848-8B72-8EF785DC4C33}">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D2" xr:uid="{D5FB6765-80A4-6042-8EB0-837852465823}">
      <formula1>"F,M,BG"</formula1>
    </dataValidation>
  </dataValidations>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9B75B-E36B-F244-9515-2CDC17F2BCD0}">
  <sheetPr codeName="Sheet6"/>
  <dimension ref="A1:E62"/>
  <sheetViews>
    <sheetView showGridLines="0" topLeftCell="A44" zoomScale="110" zoomScaleNormal="110" workbookViewId="0">
      <selection activeCell="K2" sqref="K2"/>
    </sheetView>
  </sheetViews>
  <sheetFormatPr defaultColWidth="10.4609375" defaultRowHeight="21" customHeight="1"/>
  <cols>
    <col min="1" max="1" width="24.15234375" customWidth="1"/>
    <col min="2" max="2" width="20.4609375" customWidth="1"/>
    <col min="3" max="3" width="26" style="7" customWidth="1"/>
    <col min="4" max="4" width="20.84375" style="7" customWidth="1"/>
    <col min="5" max="5" width="30" style="7" customWidth="1"/>
    <col min="6" max="6" width="5.61328125" style="7" customWidth="1"/>
    <col min="7" max="16384" width="10.4609375" style="7"/>
  </cols>
  <sheetData>
    <row r="1" spans="1:5" ht="24" customHeight="1">
      <c r="A1" s="128" t="s">
        <v>161</v>
      </c>
      <c r="B1" s="128"/>
    </row>
    <row r="2" spans="1:5" ht="21" customHeight="1">
      <c r="A2" s="116" t="s">
        <v>162</v>
      </c>
      <c r="B2" s="11" t="s">
        <v>9</v>
      </c>
      <c r="C2" s="11" t="s">
        <v>163</v>
      </c>
      <c r="D2" s="11" t="s">
        <v>164</v>
      </c>
      <c r="E2" s="11" t="s">
        <v>165</v>
      </c>
    </row>
    <row r="3" spans="1:5" ht="21" customHeight="1">
      <c r="A3" s="48" t="s">
        <v>166</v>
      </c>
      <c r="B3" s="15" t="s">
        <v>167</v>
      </c>
      <c r="C3" s="15" t="s">
        <v>168</v>
      </c>
      <c r="D3" s="114"/>
      <c r="E3" s="114"/>
    </row>
    <row r="4" spans="1:5" ht="21" customHeight="1">
      <c r="A4" s="48" t="s">
        <v>166</v>
      </c>
      <c r="B4" s="48" t="s">
        <v>167</v>
      </c>
      <c r="C4" s="48" t="s">
        <v>169</v>
      </c>
      <c r="D4" s="48"/>
      <c r="E4" s="48"/>
    </row>
    <row r="5" spans="1:5" ht="21" customHeight="1">
      <c r="A5" s="48" t="s">
        <v>166</v>
      </c>
      <c r="B5" s="48" t="s">
        <v>167</v>
      </c>
      <c r="C5" s="48" t="s">
        <v>170</v>
      </c>
      <c r="D5" s="48"/>
      <c r="E5" s="48"/>
    </row>
    <row r="6" spans="1:5" ht="21" customHeight="1">
      <c r="A6" s="48" t="s">
        <v>166</v>
      </c>
      <c r="B6" s="48" t="s">
        <v>167</v>
      </c>
      <c r="C6" s="48" t="s">
        <v>171</v>
      </c>
      <c r="D6" s="48"/>
      <c r="E6" s="48"/>
    </row>
    <row r="7" spans="1:5" ht="21" customHeight="1">
      <c r="A7" s="48" t="s">
        <v>166</v>
      </c>
      <c r="B7" s="48" t="s">
        <v>167</v>
      </c>
      <c r="C7" s="117" t="s">
        <v>172</v>
      </c>
      <c r="D7" s="118"/>
      <c r="E7" s="118"/>
    </row>
    <row r="8" spans="1:5" ht="21" customHeight="1">
      <c r="A8" s="48" t="s">
        <v>166</v>
      </c>
      <c r="B8" s="48" t="s">
        <v>167</v>
      </c>
      <c r="C8" s="48" t="s">
        <v>173</v>
      </c>
      <c r="D8" s="48"/>
      <c r="E8" s="48"/>
    </row>
    <row r="9" spans="1:5" ht="21" customHeight="1">
      <c r="A9" s="48" t="s">
        <v>106</v>
      </c>
      <c r="B9" s="15" t="s">
        <v>167</v>
      </c>
      <c r="C9" s="15" t="s">
        <v>168</v>
      </c>
      <c r="D9" s="114"/>
      <c r="E9" s="114"/>
    </row>
    <row r="10" spans="1:5" ht="21" customHeight="1">
      <c r="A10" s="48" t="s">
        <v>106</v>
      </c>
      <c r="B10" s="48" t="s">
        <v>167</v>
      </c>
      <c r="C10" s="48" t="s">
        <v>169</v>
      </c>
      <c r="D10" s="48"/>
      <c r="E10" s="48"/>
    </row>
    <row r="11" spans="1:5" ht="21" customHeight="1">
      <c r="A11" s="48" t="s">
        <v>106</v>
      </c>
      <c r="B11" s="48" t="s">
        <v>167</v>
      </c>
      <c r="C11" s="48" t="s">
        <v>170</v>
      </c>
      <c r="D11" s="48"/>
      <c r="E11" s="48"/>
    </row>
    <row r="12" spans="1:5" ht="21" customHeight="1">
      <c r="A12" s="48" t="s">
        <v>106</v>
      </c>
      <c r="B12" s="48" t="s">
        <v>167</v>
      </c>
      <c r="C12" s="48" t="s">
        <v>171</v>
      </c>
      <c r="D12" s="48"/>
      <c r="E12" s="48"/>
    </row>
    <row r="13" spans="1:5" ht="21" customHeight="1">
      <c r="A13" s="48" t="s">
        <v>106</v>
      </c>
      <c r="B13" s="48" t="s">
        <v>167</v>
      </c>
      <c r="C13" s="117" t="s">
        <v>172</v>
      </c>
      <c r="D13" s="118"/>
      <c r="E13" s="118"/>
    </row>
    <row r="14" spans="1:5" ht="21" customHeight="1">
      <c r="A14" s="48" t="s">
        <v>106</v>
      </c>
      <c r="B14" s="48" t="s">
        <v>167</v>
      </c>
      <c r="C14" s="48" t="s">
        <v>173</v>
      </c>
      <c r="D14" s="48"/>
      <c r="E14" s="48"/>
    </row>
    <row r="15" spans="1:5" ht="21" customHeight="1">
      <c r="A15" s="48" t="s">
        <v>166</v>
      </c>
      <c r="B15" s="15" t="s">
        <v>174</v>
      </c>
      <c r="C15" s="15" t="s">
        <v>168</v>
      </c>
      <c r="D15" s="15"/>
      <c r="E15" s="15"/>
    </row>
    <row r="16" spans="1:5" ht="21" customHeight="1">
      <c r="A16" s="48" t="s">
        <v>166</v>
      </c>
      <c r="B16" s="48" t="s">
        <v>174</v>
      </c>
      <c r="C16" s="48" t="s">
        <v>169</v>
      </c>
      <c r="D16" s="48"/>
      <c r="E16" s="48"/>
    </row>
    <row r="17" spans="1:5" ht="21" customHeight="1">
      <c r="A17" s="48" t="s">
        <v>166</v>
      </c>
      <c r="B17" s="48" t="s">
        <v>174</v>
      </c>
      <c r="C17" s="48" t="s">
        <v>170</v>
      </c>
      <c r="D17" s="48"/>
      <c r="E17" s="48"/>
    </row>
    <row r="18" spans="1:5" ht="21" customHeight="1">
      <c r="A18" s="48" t="s">
        <v>166</v>
      </c>
      <c r="B18" s="48" t="s">
        <v>174</v>
      </c>
      <c r="C18" s="48" t="s">
        <v>171</v>
      </c>
      <c r="D18" s="48"/>
      <c r="E18" s="48"/>
    </row>
    <row r="19" spans="1:5" ht="21" customHeight="1">
      <c r="A19" s="48" t="s">
        <v>166</v>
      </c>
      <c r="B19" s="48" t="s">
        <v>174</v>
      </c>
      <c r="C19" s="117" t="s">
        <v>172</v>
      </c>
      <c r="D19" s="118"/>
      <c r="E19" s="118"/>
    </row>
    <row r="20" spans="1:5" ht="21" customHeight="1">
      <c r="A20" s="48" t="s">
        <v>166</v>
      </c>
      <c r="B20" s="48" t="s">
        <v>174</v>
      </c>
      <c r="C20" s="48" t="s">
        <v>173</v>
      </c>
      <c r="D20" s="48"/>
      <c r="E20" s="48"/>
    </row>
    <row r="21" spans="1:5" ht="21" customHeight="1">
      <c r="A21" s="48" t="s">
        <v>106</v>
      </c>
      <c r="B21" s="15" t="s">
        <v>174</v>
      </c>
      <c r="C21" s="15" t="s">
        <v>168</v>
      </c>
      <c r="D21" s="15"/>
      <c r="E21" s="15"/>
    </row>
    <row r="22" spans="1:5" ht="21" customHeight="1">
      <c r="A22" s="48" t="s">
        <v>106</v>
      </c>
      <c r="B22" s="48" t="s">
        <v>174</v>
      </c>
      <c r="C22" s="48" t="s">
        <v>169</v>
      </c>
      <c r="D22" s="48"/>
      <c r="E22" s="48"/>
    </row>
    <row r="23" spans="1:5" ht="21" customHeight="1">
      <c r="A23" s="48" t="s">
        <v>106</v>
      </c>
      <c r="B23" s="48" t="s">
        <v>174</v>
      </c>
      <c r="C23" s="48" t="s">
        <v>170</v>
      </c>
      <c r="D23" s="48"/>
      <c r="E23" s="48"/>
    </row>
    <row r="24" spans="1:5" ht="21" customHeight="1">
      <c r="A24" s="48" t="s">
        <v>106</v>
      </c>
      <c r="B24" s="48" t="s">
        <v>174</v>
      </c>
      <c r="C24" s="48" t="s">
        <v>171</v>
      </c>
      <c r="D24" s="48"/>
      <c r="E24" s="48"/>
    </row>
    <row r="25" spans="1:5" ht="21" customHeight="1">
      <c r="A25" s="48" t="s">
        <v>106</v>
      </c>
      <c r="B25" s="48" t="s">
        <v>174</v>
      </c>
      <c r="C25" s="117" t="s">
        <v>172</v>
      </c>
      <c r="D25" s="118"/>
      <c r="E25" s="118"/>
    </row>
    <row r="26" spans="1:5" ht="21" customHeight="1">
      <c r="A26" s="48" t="s">
        <v>106</v>
      </c>
      <c r="B26" s="48" t="s">
        <v>174</v>
      </c>
      <c r="C26" s="48" t="s">
        <v>173</v>
      </c>
      <c r="D26" s="48"/>
      <c r="E26" s="48"/>
    </row>
    <row r="27" spans="1:5" ht="21" customHeight="1">
      <c r="A27" s="48" t="s">
        <v>166</v>
      </c>
      <c r="B27" s="15" t="s">
        <v>131</v>
      </c>
      <c r="C27" s="15" t="s">
        <v>168</v>
      </c>
      <c r="D27" s="15"/>
      <c r="E27" s="15"/>
    </row>
    <row r="28" spans="1:5" ht="21" customHeight="1">
      <c r="A28" s="48" t="s">
        <v>166</v>
      </c>
      <c r="B28" s="48" t="s">
        <v>131</v>
      </c>
      <c r="C28" s="48" t="s">
        <v>169</v>
      </c>
      <c r="D28" s="48"/>
      <c r="E28" s="48"/>
    </row>
    <row r="29" spans="1:5" ht="21" customHeight="1">
      <c r="A29" s="48" t="s">
        <v>166</v>
      </c>
      <c r="B29" s="48" t="s">
        <v>131</v>
      </c>
      <c r="C29" s="48" t="s">
        <v>170</v>
      </c>
      <c r="D29" s="48"/>
      <c r="E29" s="48"/>
    </row>
    <row r="30" spans="1:5" ht="21" customHeight="1">
      <c r="A30" s="48" t="s">
        <v>166</v>
      </c>
      <c r="B30" s="48" t="s">
        <v>131</v>
      </c>
      <c r="C30" s="48" t="s">
        <v>171</v>
      </c>
      <c r="D30" s="48"/>
      <c r="E30" s="48"/>
    </row>
    <row r="31" spans="1:5" ht="21" customHeight="1">
      <c r="A31" s="48" t="s">
        <v>166</v>
      </c>
      <c r="B31" s="48" t="s">
        <v>131</v>
      </c>
      <c r="C31" s="117" t="s">
        <v>172</v>
      </c>
      <c r="D31" s="118"/>
      <c r="E31" s="118"/>
    </row>
    <row r="32" spans="1:5" ht="21" customHeight="1">
      <c r="A32" s="48" t="s">
        <v>166</v>
      </c>
      <c r="B32" s="48" t="s">
        <v>131</v>
      </c>
      <c r="C32" s="48" t="s">
        <v>173</v>
      </c>
      <c r="D32" s="48"/>
      <c r="E32" s="48"/>
    </row>
    <row r="33" spans="1:5" ht="21" customHeight="1">
      <c r="A33" s="48" t="s">
        <v>106</v>
      </c>
      <c r="B33" s="15" t="s">
        <v>131</v>
      </c>
      <c r="C33" s="15" t="s">
        <v>168</v>
      </c>
      <c r="D33" s="15"/>
      <c r="E33" s="15"/>
    </row>
    <row r="34" spans="1:5" ht="21" customHeight="1">
      <c r="A34" s="48" t="s">
        <v>106</v>
      </c>
      <c r="B34" s="48" t="s">
        <v>131</v>
      </c>
      <c r="C34" s="48" t="s">
        <v>169</v>
      </c>
      <c r="D34" s="48"/>
      <c r="E34" s="48"/>
    </row>
    <row r="35" spans="1:5" ht="21" customHeight="1">
      <c r="A35" s="48" t="s">
        <v>106</v>
      </c>
      <c r="B35" s="48" t="s">
        <v>131</v>
      </c>
      <c r="C35" s="48" t="s">
        <v>170</v>
      </c>
      <c r="D35" s="48"/>
      <c r="E35" s="48"/>
    </row>
    <row r="36" spans="1:5" ht="21" customHeight="1">
      <c r="A36" s="48" t="s">
        <v>106</v>
      </c>
      <c r="B36" s="48" t="s">
        <v>131</v>
      </c>
      <c r="C36" s="48" t="s">
        <v>171</v>
      </c>
      <c r="D36" s="48"/>
      <c r="E36" s="48"/>
    </row>
    <row r="37" spans="1:5" ht="21" customHeight="1">
      <c r="A37" s="48" t="s">
        <v>106</v>
      </c>
      <c r="B37" s="48" t="s">
        <v>131</v>
      </c>
      <c r="C37" s="117" t="s">
        <v>172</v>
      </c>
      <c r="D37" s="118"/>
      <c r="E37" s="118"/>
    </row>
    <row r="38" spans="1:5" ht="21" customHeight="1">
      <c r="A38" s="48" t="s">
        <v>106</v>
      </c>
      <c r="B38" s="48" t="s">
        <v>131</v>
      </c>
      <c r="C38" s="48" t="s">
        <v>173</v>
      </c>
      <c r="D38" s="48"/>
      <c r="E38" s="48"/>
    </row>
    <row r="39" spans="1:5" ht="21" customHeight="1">
      <c r="A39" s="48" t="s">
        <v>166</v>
      </c>
      <c r="B39" s="15" t="s">
        <v>114</v>
      </c>
      <c r="C39" s="15" t="s">
        <v>168</v>
      </c>
      <c r="D39" s="15"/>
      <c r="E39" s="15"/>
    </row>
    <row r="40" spans="1:5" ht="21" customHeight="1">
      <c r="A40" s="48" t="s">
        <v>166</v>
      </c>
      <c r="B40" s="48" t="s">
        <v>114</v>
      </c>
      <c r="C40" s="48" t="s">
        <v>169</v>
      </c>
      <c r="D40" s="48"/>
      <c r="E40" s="48"/>
    </row>
    <row r="41" spans="1:5" ht="21" customHeight="1">
      <c r="A41" s="48" t="s">
        <v>166</v>
      </c>
      <c r="B41" s="48" t="s">
        <v>114</v>
      </c>
      <c r="C41" s="48" t="s">
        <v>170</v>
      </c>
      <c r="D41" s="48"/>
      <c r="E41" s="48"/>
    </row>
    <row r="42" spans="1:5" ht="21" customHeight="1">
      <c r="A42" s="48" t="s">
        <v>166</v>
      </c>
      <c r="B42" s="48" t="s">
        <v>114</v>
      </c>
      <c r="C42" s="48" t="s">
        <v>171</v>
      </c>
      <c r="D42" s="48"/>
      <c r="E42" s="48"/>
    </row>
    <row r="43" spans="1:5" ht="21" customHeight="1">
      <c r="A43" s="48" t="s">
        <v>166</v>
      </c>
      <c r="B43" s="48" t="s">
        <v>114</v>
      </c>
      <c r="C43" s="117" t="s">
        <v>172</v>
      </c>
      <c r="D43" s="118"/>
      <c r="E43" s="118"/>
    </row>
    <row r="44" spans="1:5" ht="21" customHeight="1">
      <c r="A44" s="48" t="s">
        <v>166</v>
      </c>
      <c r="B44" s="48" t="s">
        <v>114</v>
      </c>
      <c r="C44" s="48" t="s">
        <v>173</v>
      </c>
      <c r="D44" s="48"/>
      <c r="E44" s="48"/>
    </row>
    <row r="45" spans="1:5" ht="21" customHeight="1">
      <c r="A45" s="48" t="s">
        <v>106</v>
      </c>
      <c r="B45" s="15" t="s">
        <v>114</v>
      </c>
      <c r="C45" s="15" t="s">
        <v>168</v>
      </c>
      <c r="D45" s="15"/>
      <c r="E45" s="15"/>
    </row>
    <row r="46" spans="1:5" ht="21" customHeight="1">
      <c r="A46" s="48" t="s">
        <v>106</v>
      </c>
      <c r="B46" s="48" t="s">
        <v>114</v>
      </c>
      <c r="C46" s="48" t="s">
        <v>169</v>
      </c>
      <c r="D46" s="48"/>
      <c r="E46" s="48"/>
    </row>
    <row r="47" spans="1:5" ht="21" customHeight="1">
      <c r="A47" s="48" t="s">
        <v>106</v>
      </c>
      <c r="B47" s="48" t="s">
        <v>114</v>
      </c>
      <c r="C47" s="48" t="s">
        <v>170</v>
      </c>
      <c r="D47" s="48"/>
      <c r="E47" s="48"/>
    </row>
    <row r="48" spans="1:5" ht="21" customHeight="1">
      <c r="A48" s="48" t="s">
        <v>106</v>
      </c>
      <c r="B48" s="48" t="s">
        <v>114</v>
      </c>
      <c r="C48" s="48" t="s">
        <v>171</v>
      </c>
      <c r="D48" s="48"/>
      <c r="E48" s="48"/>
    </row>
    <row r="49" spans="1:5" ht="21" customHeight="1">
      <c r="A49" s="48" t="s">
        <v>106</v>
      </c>
      <c r="B49" s="48" t="s">
        <v>114</v>
      </c>
      <c r="C49" s="117" t="s">
        <v>172</v>
      </c>
      <c r="D49" s="118"/>
      <c r="E49" s="118"/>
    </row>
    <row r="50" spans="1:5" ht="21" customHeight="1">
      <c r="A50" s="48" t="s">
        <v>106</v>
      </c>
      <c r="B50" s="48" t="s">
        <v>114</v>
      </c>
      <c r="C50" s="48" t="s">
        <v>173</v>
      </c>
      <c r="D50" s="48"/>
      <c r="E50" s="48"/>
    </row>
    <row r="51" spans="1:5" ht="21" customHeight="1">
      <c r="A51" s="48" t="s">
        <v>166</v>
      </c>
      <c r="B51" s="15" t="s">
        <v>175</v>
      </c>
      <c r="C51" s="15" t="s">
        <v>168</v>
      </c>
      <c r="D51" s="15"/>
      <c r="E51" s="15"/>
    </row>
    <row r="52" spans="1:5" ht="21" customHeight="1">
      <c r="A52" s="48" t="s">
        <v>166</v>
      </c>
      <c r="B52" s="48" t="s">
        <v>175</v>
      </c>
      <c r="C52" s="48" t="s">
        <v>169</v>
      </c>
      <c r="D52" s="48"/>
      <c r="E52" s="48"/>
    </row>
    <row r="53" spans="1:5" ht="21" customHeight="1">
      <c r="A53" s="48" t="s">
        <v>166</v>
      </c>
      <c r="B53" s="48" t="s">
        <v>175</v>
      </c>
      <c r="C53" s="48" t="s">
        <v>170</v>
      </c>
      <c r="D53" s="48"/>
      <c r="E53" s="48"/>
    </row>
    <row r="54" spans="1:5" ht="21" customHeight="1">
      <c r="A54" s="48" t="s">
        <v>166</v>
      </c>
      <c r="B54" s="48" t="s">
        <v>175</v>
      </c>
      <c r="C54" s="48" t="s">
        <v>171</v>
      </c>
      <c r="D54" s="48"/>
      <c r="E54" s="48"/>
    </row>
    <row r="55" spans="1:5" ht="21" customHeight="1">
      <c r="A55" s="48" t="s">
        <v>166</v>
      </c>
      <c r="B55" s="48" t="s">
        <v>175</v>
      </c>
      <c r="C55" s="117" t="s">
        <v>172</v>
      </c>
      <c r="D55" s="118"/>
      <c r="E55" s="118"/>
    </row>
    <row r="56" spans="1:5" ht="21" customHeight="1">
      <c r="A56" s="48" t="s">
        <v>166</v>
      </c>
      <c r="B56" s="48" t="s">
        <v>175</v>
      </c>
      <c r="C56" s="48" t="s">
        <v>173</v>
      </c>
      <c r="D56" s="48"/>
      <c r="E56" s="48"/>
    </row>
    <row r="57" spans="1:5" ht="21" customHeight="1">
      <c r="A57" s="48" t="s">
        <v>106</v>
      </c>
      <c r="B57" s="15" t="s">
        <v>175</v>
      </c>
      <c r="C57" s="15" t="s">
        <v>168</v>
      </c>
      <c r="D57" s="15"/>
      <c r="E57" s="15"/>
    </row>
    <row r="58" spans="1:5" ht="21" customHeight="1">
      <c r="A58" s="48" t="s">
        <v>106</v>
      </c>
      <c r="B58" s="48" t="s">
        <v>175</v>
      </c>
      <c r="C58" s="48" t="s">
        <v>169</v>
      </c>
      <c r="D58" s="48"/>
      <c r="E58" s="48"/>
    </row>
    <row r="59" spans="1:5" ht="21" customHeight="1">
      <c r="A59" s="48" t="s">
        <v>106</v>
      </c>
      <c r="B59" s="48" t="s">
        <v>175</v>
      </c>
      <c r="C59" s="48" t="s">
        <v>170</v>
      </c>
      <c r="D59" s="48"/>
      <c r="E59" s="48"/>
    </row>
    <row r="60" spans="1:5" ht="21" customHeight="1">
      <c r="A60" s="48" t="s">
        <v>106</v>
      </c>
      <c r="B60" s="48" t="s">
        <v>175</v>
      </c>
      <c r="C60" s="48" t="s">
        <v>171</v>
      </c>
      <c r="D60" s="48"/>
      <c r="E60" s="48"/>
    </row>
    <row r="61" spans="1:5" ht="21" customHeight="1">
      <c r="A61" s="48" t="s">
        <v>106</v>
      </c>
      <c r="B61" s="48" t="s">
        <v>175</v>
      </c>
      <c r="C61" s="117" t="s">
        <v>172</v>
      </c>
      <c r="D61" s="118"/>
      <c r="E61" s="118"/>
    </row>
    <row r="62" spans="1:5" ht="21" customHeight="1">
      <c r="A62" s="48" t="s">
        <v>106</v>
      </c>
      <c r="B62" s="48" t="s">
        <v>175</v>
      </c>
      <c r="C62" s="48" t="s">
        <v>173</v>
      </c>
      <c r="D62" s="48"/>
      <c r="E62" s="48"/>
    </row>
  </sheetData>
  <mergeCells count="1">
    <mergeCell ref="A1:B1"/>
  </mergeCells>
  <dataValidations count="1">
    <dataValidation allowBlank="1" showInputMessage="1" showErrorMessage="1" errorTitle="Message from the Regional Team" error="Please select one of the drop-down values" sqref="B3:B62" xr:uid="{EC3E89FF-8FA0-164B-BBB6-F14E92E1FB24}"/>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718E-7FDD-2046-81F9-B6EC46EA38EF}">
  <sheetPr codeName="Sheet15"/>
  <dimension ref="A1:AY32"/>
  <sheetViews>
    <sheetView zoomScale="130" zoomScaleNormal="130" workbookViewId="0">
      <selection activeCell="F20" sqref="F20"/>
    </sheetView>
  </sheetViews>
  <sheetFormatPr defaultColWidth="10.4609375" defaultRowHeight="15.5"/>
  <cols>
    <col min="1" max="1" width="13.4609375" style="7" customWidth="1"/>
    <col min="2" max="2" width="14.3828125" style="7" customWidth="1"/>
    <col min="3" max="3" width="14.15234375" customWidth="1"/>
    <col min="4" max="4" width="12.4609375" customWidth="1"/>
    <col min="5" max="5" width="25.3828125" customWidth="1"/>
    <col min="6" max="6" width="15.4609375" customWidth="1"/>
    <col min="7" max="7" width="3.84375" customWidth="1"/>
    <col min="8" max="8" width="10.4609375" customWidth="1"/>
    <col min="9" max="10" width="14.15234375" customWidth="1"/>
    <col min="11" max="22" width="10" style="7" customWidth="1"/>
    <col min="23" max="28" width="10.4609375" style="7"/>
    <col min="30" max="16384" width="10.4609375" style="7"/>
  </cols>
  <sheetData>
    <row r="1" spans="1:51">
      <c r="A1" s="129" t="s">
        <v>176</v>
      </c>
      <c r="B1" s="129"/>
      <c r="C1" s="129"/>
      <c r="D1" s="129"/>
      <c r="E1" s="129"/>
      <c r="F1" s="129"/>
      <c r="G1" s="96"/>
      <c r="I1" s="99" t="str" cm="1">
        <f t="array" ref="I1">TRANSPOSE(_xlfn.UNIQUE(TV_Targets[FINAL]))</f>
        <v xml:space="preserve">  -  </v>
      </c>
      <c r="J1" s="99"/>
      <c r="K1" s="99"/>
      <c r="L1" s="99"/>
      <c r="M1" s="99"/>
      <c r="N1" s="99"/>
      <c r="O1" s="99"/>
      <c r="P1" s="99"/>
      <c r="Q1" s="99"/>
      <c r="R1" s="99"/>
      <c r="S1" s="99"/>
      <c r="T1" s="99"/>
      <c r="U1" s="99"/>
      <c r="V1" s="99"/>
      <c r="W1" s="99"/>
      <c r="X1" s="99"/>
      <c r="Y1" s="99"/>
      <c r="Z1" s="99"/>
      <c r="AA1" s="99"/>
      <c r="AB1" s="99"/>
      <c r="AC1" s="99"/>
      <c r="AD1" s="99"/>
      <c r="AE1" s="99"/>
      <c r="AF1" s="99"/>
      <c r="AG1" s="99"/>
    </row>
    <row r="2" spans="1:51">
      <c r="A2" s="96" t="s">
        <v>177</v>
      </c>
      <c r="B2" s="96" t="s">
        <v>178</v>
      </c>
      <c r="C2" s="96" t="s">
        <v>179</v>
      </c>
      <c r="D2" s="96" t="s">
        <v>180</v>
      </c>
      <c r="E2" s="96" t="s">
        <v>181</v>
      </c>
      <c r="F2" s="96" t="s">
        <v>182</v>
      </c>
      <c r="G2" s="96"/>
      <c r="H2" s="97" t="s">
        <v>183</v>
      </c>
      <c r="I2" s="101" t="s">
        <v>40</v>
      </c>
      <c r="J2" s="101" t="s">
        <v>40</v>
      </c>
      <c r="K2" s="101" t="s">
        <v>40</v>
      </c>
      <c r="L2" s="101" t="s">
        <v>40</v>
      </c>
      <c r="M2" s="101" t="s">
        <v>40</v>
      </c>
      <c r="N2" s="101" t="s">
        <v>40</v>
      </c>
      <c r="O2" s="101" t="s">
        <v>40</v>
      </c>
      <c r="P2" s="101" t="s">
        <v>40</v>
      </c>
      <c r="Q2" s="101" t="s">
        <v>40</v>
      </c>
      <c r="R2" s="101" t="s">
        <v>40</v>
      </c>
      <c r="S2" s="101" t="s">
        <v>40</v>
      </c>
      <c r="T2" s="101" t="s">
        <v>40</v>
      </c>
      <c r="U2" s="101" t="s">
        <v>40</v>
      </c>
      <c r="V2" s="101" t="s">
        <v>40</v>
      </c>
      <c r="W2" s="101" t="s">
        <v>40</v>
      </c>
      <c r="X2" s="101" t="s">
        <v>40</v>
      </c>
      <c r="Y2" s="101" t="s">
        <v>40</v>
      </c>
      <c r="Z2" s="101" t="s">
        <v>40</v>
      </c>
      <c r="AA2" s="101" t="s">
        <v>40</v>
      </c>
      <c r="AB2" s="101" t="s">
        <v>40</v>
      </c>
      <c r="AC2" s="101" t="s">
        <v>40</v>
      </c>
      <c r="AD2" s="101" t="s">
        <v>40</v>
      </c>
      <c r="AE2" s="101" t="s">
        <v>40</v>
      </c>
      <c r="AF2" s="101" t="s">
        <v>40</v>
      </c>
      <c r="AG2" s="101" t="s">
        <v>40</v>
      </c>
      <c r="AL2" s="130" t="s">
        <v>184</v>
      </c>
      <c r="AM2" s="130"/>
      <c r="AN2" s="130"/>
      <c r="AO2" s="130"/>
      <c r="AP2" s="130"/>
      <c r="AQ2" s="130"/>
      <c r="AR2" s="130"/>
      <c r="AS2" s="130"/>
      <c r="AT2" s="130"/>
      <c r="AU2" s="130"/>
      <c r="AV2" s="130"/>
      <c r="AW2" s="130"/>
      <c r="AX2" s="130"/>
      <c r="AY2" s="130"/>
    </row>
    <row r="3" spans="1:51">
      <c r="A3" s="62"/>
      <c r="B3" s="62"/>
      <c r="C3" s="63"/>
      <c r="D3" s="63"/>
      <c r="E3" s="63" t="str">
        <f>_xlfn.CONCAT(TV_Targets[[#This Row],[GENDER]]," ",TV_Targets[[#This Row],[MIN. AGE]]," - ",TV_Targets[[#This Row],[MAX. AGE]]," ",TV_Targets[[#This Row],[SEL]])</f>
        <v xml:space="preserve">  -  </v>
      </c>
      <c r="F3" s="98" t="str">
        <f>IFERROR(INDEX($I$31:$AG$31,MATCH(TV_Targets[[#This Row],[FINAL]],$I$1:$V$1,0)),"")</f>
        <v/>
      </c>
      <c r="G3" s="63"/>
      <c r="H3">
        <v>100</v>
      </c>
      <c r="I3" s="120"/>
      <c r="J3" s="112"/>
      <c r="K3" s="102"/>
      <c r="L3" s="102"/>
      <c r="M3" s="102"/>
      <c r="N3" s="102"/>
      <c r="O3" s="102"/>
      <c r="P3" s="102"/>
      <c r="Q3" s="102"/>
      <c r="R3" s="102"/>
      <c r="S3" s="102"/>
      <c r="T3" s="102"/>
      <c r="U3" s="102"/>
      <c r="V3" s="102"/>
      <c r="W3" s="104"/>
      <c r="X3" s="104"/>
      <c r="Y3" s="104"/>
      <c r="Z3" s="104"/>
      <c r="AA3" s="104"/>
      <c r="AB3" s="104"/>
      <c r="AC3" s="103"/>
      <c r="AD3" s="104"/>
      <c r="AE3" s="104"/>
      <c r="AF3" s="104"/>
      <c r="AG3" s="104"/>
      <c r="AL3" s="123">
        <f t="shared" ref="AL3:AL30" si="0">IF(I3=I$31,I3,NA())</f>
        <v>0</v>
      </c>
      <c r="AM3" s="123">
        <f t="shared" ref="AM3:AM30" si="1">IF(J3=J$31,J3,NA())</f>
        <v>0</v>
      </c>
      <c r="AN3" s="123">
        <f t="shared" ref="AN3:AN30" si="2">IF(K3=K$31,K3,NA())</f>
        <v>0</v>
      </c>
      <c r="AO3" s="123">
        <f t="shared" ref="AO3:AO30" si="3">IF(L3=L$31,L3,NA())</f>
        <v>0</v>
      </c>
      <c r="AP3" s="123">
        <f t="shared" ref="AP3:AP30" si="4">IF(M3=M$31,M3,NA())</f>
        <v>0</v>
      </c>
      <c r="AQ3" s="123">
        <f t="shared" ref="AQ3:AQ30" si="5">IF(N3=N$31,N3,NA())</f>
        <v>0</v>
      </c>
      <c r="AR3" s="123">
        <f t="shared" ref="AR3:AR30" si="6">IF(O3=O$31,O3,NA())</f>
        <v>0</v>
      </c>
      <c r="AS3" s="123">
        <f t="shared" ref="AS3:AS30" si="7">IF(P3=P$31,P3,NA())</f>
        <v>0</v>
      </c>
      <c r="AT3" s="123">
        <f t="shared" ref="AT3:AT30" si="8">IF(Q3=Q$31,Q3,NA())</f>
        <v>0</v>
      </c>
      <c r="AU3" s="123">
        <f t="shared" ref="AU3:AU30" si="9">IF(R3=R$31,R3,NA())</f>
        <v>0</v>
      </c>
      <c r="AV3" s="123">
        <f t="shared" ref="AV3:AV30" si="10">IF(S3=S$31,S3,NA())</f>
        <v>0</v>
      </c>
      <c r="AW3" s="123">
        <f t="shared" ref="AW3:AW30" si="11">IF(T3=T$31,T3,NA())</f>
        <v>0</v>
      </c>
      <c r="AX3" s="123">
        <f t="shared" ref="AX3:AX30" si="12">IF(U3=U$31,U3,NA())</f>
        <v>0</v>
      </c>
      <c r="AY3" s="123">
        <f t="shared" ref="AY3:AY30" si="13">IF(V3=V$31,V3,NA())</f>
        <v>0</v>
      </c>
    </row>
    <row r="4" spans="1:51">
      <c r="A4" s="62"/>
      <c r="B4" s="62"/>
      <c r="C4" s="63"/>
      <c r="D4" s="63"/>
      <c r="E4" s="63" t="str">
        <f>_xlfn.CONCAT(TV_Targets[[#This Row],[GENDER]]," ",TV_Targets[[#This Row],[MIN. AGE]]," - ",TV_Targets[[#This Row],[MAX. AGE]]," ",TV_Targets[[#This Row],[SEL]])</f>
        <v xml:space="preserve">  -  </v>
      </c>
      <c r="F4" s="98" t="str">
        <f>IFERROR(INDEX($I$31:$U$31,MATCH(TV_Targets[[#This Row],[FINAL]],$I$1:$V$1,0)),"")</f>
        <v/>
      </c>
      <c r="G4" s="63"/>
      <c r="H4">
        <v>150</v>
      </c>
      <c r="I4" s="120"/>
      <c r="J4" s="112"/>
      <c r="K4" s="102"/>
      <c r="L4" s="102"/>
      <c r="M4" s="102"/>
      <c r="N4" s="102"/>
      <c r="O4" s="102"/>
      <c r="P4" s="102"/>
      <c r="Q4" s="102"/>
      <c r="R4" s="102"/>
      <c r="S4" s="102"/>
      <c r="T4" s="102"/>
      <c r="U4" s="102"/>
      <c r="V4" s="102"/>
      <c r="W4" s="104"/>
      <c r="X4" s="104"/>
      <c r="Y4" s="104"/>
      <c r="Z4" s="104"/>
      <c r="AA4" s="104"/>
      <c r="AB4" s="104"/>
      <c r="AC4" s="103"/>
      <c r="AD4" s="104"/>
      <c r="AE4" s="104"/>
      <c r="AF4" s="104"/>
      <c r="AG4" s="104"/>
      <c r="AL4" s="123">
        <f t="shared" si="0"/>
        <v>0</v>
      </c>
      <c r="AM4" s="123">
        <f t="shared" si="1"/>
        <v>0</v>
      </c>
      <c r="AN4" s="123">
        <f t="shared" si="2"/>
        <v>0</v>
      </c>
      <c r="AO4" s="123">
        <f t="shared" si="3"/>
        <v>0</v>
      </c>
      <c r="AP4" s="123">
        <f t="shared" si="4"/>
        <v>0</v>
      </c>
      <c r="AQ4" s="123">
        <f t="shared" si="5"/>
        <v>0</v>
      </c>
      <c r="AR4" s="123">
        <f t="shared" si="6"/>
        <v>0</v>
      </c>
      <c r="AS4" s="123">
        <f t="shared" si="7"/>
        <v>0</v>
      </c>
      <c r="AT4" s="123">
        <f t="shared" si="8"/>
        <v>0</v>
      </c>
      <c r="AU4" s="123">
        <f t="shared" si="9"/>
        <v>0</v>
      </c>
      <c r="AV4" s="123">
        <f t="shared" si="10"/>
        <v>0</v>
      </c>
      <c r="AW4" s="123">
        <f t="shared" si="11"/>
        <v>0</v>
      </c>
      <c r="AX4" s="123">
        <f t="shared" si="12"/>
        <v>0</v>
      </c>
      <c r="AY4" s="123">
        <f t="shared" si="13"/>
        <v>0</v>
      </c>
    </row>
    <row r="5" spans="1:51">
      <c r="A5" s="62"/>
      <c r="B5" s="62"/>
      <c r="C5" s="63"/>
      <c r="D5" s="63"/>
      <c r="E5" s="63" t="str">
        <f>_xlfn.CONCAT(TV_Targets[[#This Row],[GENDER]]," ",TV_Targets[[#This Row],[MIN. AGE]]," - ",TV_Targets[[#This Row],[MAX. AGE]]," ",TV_Targets[[#This Row],[SEL]])</f>
        <v xml:space="preserve">  -  </v>
      </c>
      <c r="F5" s="98" t="str">
        <f>IFERROR(INDEX($I$31:$U$31,MATCH(TV_Targets[[#This Row],[FINAL]],$I$1:$V$1,0)),"")</f>
        <v/>
      </c>
      <c r="G5" s="63"/>
      <c r="H5">
        <v>200</v>
      </c>
      <c r="I5" s="120"/>
      <c r="J5" s="112"/>
      <c r="K5" s="102"/>
      <c r="L5" s="102"/>
      <c r="M5" s="102"/>
      <c r="N5" s="102"/>
      <c r="O5" s="102"/>
      <c r="P5" s="102"/>
      <c r="Q5" s="102"/>
      <c r="R5" s="102"/>
      <c r="S5" s="102"/>
      <c r="T5" s="102"/>
      <c r="U5" s="102"/>
      <c r="V5" s="102"/>
      <c r="W5" s="104"/>
      <c r="X5" s="104"/>
      <c r="Y5" s="104"/>
      <c r="Z5" s="104"/>
      <c r="AA5" s="104"/>
      <c r="AB5" s="104"/>
      <c r="AC5" s="103"/>
      <c r="AD5" s="104"/>
      <c r="AE5" s="104"/>
      <c r="AF5" s="104"/>
      <c r="AG5" s="104"/>
      <c r="AL5" s="123">
        <f t="shared" si="0"/>
        <v>0</v>
      </c>
      <c r="AM5" s="123">
        <f t="shared" si="1"/>
        <v>0</v>
      </c>
      <c r="AN5" s="123">
        <f t="shared" si="2"/>
        <v>0</v>
      </c>
      <c r="AO5" s="123">
        <f t="shared" si="3"/>
        <v>0</v>
      </c>
      <c r="AP5" s="123">
        <f t="shared" si="4"/>
        <v>0</v>
      </c>
      <c r="AQ5" s="123">
        <f t="shared" si="5"/>
        <v>0</v>
      </c>
      <c r="AR5" s="123">
        <f t="shared" si="6"/>
        <v>0</v>
      </c>
      <c r="AS5" s="123">
        <f t="shared" si="7"/>
        <v>0</v>
      </c>
      <c r="AT5" s="123">
        <f t="shared" si="8"/>
        <v>0</v>
      </c>
      <c r="AU5" s="123">
        <f t="shared" si="9"/>
        <v>0</v>
      </c>
      <c r="AV5" s="123">
        <f t="shared" si="10"/>
        <v>0</v>
      </c>
      <c r="AW5" s="123">
        <f t="shared" si="11"/>
        <v>0</v>
      </c>
      <c r="AX5" s="123">
        <f t="shared" si="12"/>
        <v>0</v>
      </c>
      <c r="AY5" s="123">
        <f t="shared" si="13"/>
        <v>0</v>
      </c>
    </row>
    <row r="6" spans="1:51">
      <c r="A6" s="62"/>
      <c r="B6" s="62"/>
      <c r="C6" s="63"/>
      <c r="D6" s="63"/>
      <c r="E6" s="63" t="str">
        <f>_xlfn.CONCAT(TV_Targets[[#This Row],[GENDER]]," ",TV_Targets[[#This Row],[MIN. AGE]]," - ",TV_Targets[[#This Row],[MAX. AGE]]," ",TV_Targets[[#This Row],[SEL]])</f>
        <v xml:space="preserve">  -  </v>
      </c>
      <c r="F6" s="98" t="str">
        <f>IFERROR(INDEX($I$31:$U$31,MATCH(TV_Targets[[#This Row],[FINAL]],$I$1:$V$1,0)),"")</f>
        <v/>
      </c>
      <c r="G6" s="63"/>
      <c r="H6">
        <v>250</v>
      </c>
      <c r="I6" s="120"/>
      <c r="J6" s="112"/>
      <c r="K6" s="102"/>
      <c r="L6" s="102"/>
      <c r="M6" s="102"/>
      <c r="N6" s="102"/>
      <c r="O6" s="102"/>
      <c r="P6" s="102"/>
      <c r="Q6" s="102"/>
      <c r="R6" s="102"/>
      <c r="S6" s="102"/>
      <c r="T6" s="102"/>
      <c r="U6" s="102"/>
      <c r="V6" s="102"/>
      <c r="W6" s="104"/>
      <c r="X6" s="104"/>
      <c r="Y6" s="104"/>
      <c r="Z6" s="104"/>
      <c r="AA6" s="104"/>
      <c r="AB6" s="104"/>
      <c r="AC6" s="103"/>
      <c r="AD6" s="104"/>
      <c r="AE6" s="104"/>
      <c r="AF6" s="104"/>
      <c r="AG6" s="104"/>
      <c r="AL6" s="123">
        <f t="shared" si="0"/>
        <v>0</v>
      </c>
      <c r="AM6" s="123">
        <f t="shared" si="1"/>
        <v>0</v>
      </c>
      <c r="AN6" s="123">
        <f t="shared" si="2"/>
        <v>0</v>
      </c>
      <c r="AO6" s="123">
        <f t="shared" si="3"/>
        <v>0</v>
      </c>
      <c r="AP6" s="123">
        <f t="shared" si="4"/>
        <v>0</v>
      </c>
      <c r="AQ6" s="123">
        <f t="shared" si="5"/>
        <v>0</v>
      </c>
      <c r="AR6" s="123">
        <f t="shared" si="6"/>
        <v>0</v>
      </c>
      <c r="AS6" s="123">
        <f t="shared" si="7"/>
        <v>0</v>
      </c>
      <c r="AT6" s="123">
        <f t="shared" si="8"/>
        <v>0</v>
      </c>
      <c r="AU6" s="123">
        <f t="shared" si="9"/>
        <v>0</v>
      </c>
      <c r="AV6" s="123">
        <f t="shared" si="10"/>
        <v>0</v>
      </c>
      <c r="AW6" s="123">
        <f t="shared" si="11"/>
        <v>0</v>
      </c>
      <c r="AX6" s="123">
        <f t="shared" si="12"/>
        <v>0</v>
      </c>
      <c r="AY6" s="123">
        <f t="shared" si="13"/>
        <v>0</v>
      </c>
    </row>
    <row r="7" spans="1:51">
      <c r="A7" s="62"/>
      <c r="B7" s="62"/>
      <c r="C7" s="63"/>
      <c r="D7" s="63"/>
      <c r="E7" s="63" t="str">
        <f>_xlfn.CONCAT(TV_Targets[[#This Row],[GENDER]]," ",TV_Targets[[#This Row],[MIN. AGE]]," - ",TV_Targets[[#This Row],[MAX. AGE]]," ",TV_Targets[[#This Row],[SEL]])</f>
        <v xml:space="preserve">  -  </v>
      </c>
      <c r="F7" s="98" t="str">
        <f>IFERROR(INDEX($I$31:$U$31,MATCH(TV_Targets[[#This Row],[FINAL]],$I$1:$V$1,0)),"")</f>
        <v/>
      </c>
      <c r="G7" s="63"/>
      <c r="H7">
        <v>300</v>
      </c>
      <c r="I7" s="120"/>
      <c r="J7" s="112"/>
      <c r="K7" s="102"/>
      <c r="L7" s="102"/>
      <c r="M7" s="102"/>
      <c r="N7" s="102"/>
      <c r="O7" s="102"/>
      <c r="P7" s="102"/>
      <c r="Q7" s="102"/>
      <c r="R7" s="102"/>
      <c r="S7" s="102"/>
      <c r="T7" s="102"/>
      <c r="U7" s="102"/>
      <c r="V7" s="102"/>
      <c r="W7" s="104"/>
      <c r="X7" s="104"/>
      <c r="Y7" s="104"/>
      <c r="Z7" s="104"/>
      <c r="AA7" s="104"/>
      <c r="AB7" s="104"/>
      <c r="AC7" s="103"/>
      <c r="AD7" s="104"/>
      <c r="AE7" s="104"/>
      <c r="AF7" s="104"/>
      <c r="AG7" s="104"/>
      <c r="AL7" s="123">
        <f t="shared" si="0"/>
        <v>0</v>
      </c>
      <c r="AM7" s="123">
        <f t="shared" si="1"/>
        <v>0</v>
      </c>
      <c r="AN7" s="123">
        <f t="shared" si="2"/>
        <v>0</v>
      </c>
      <c r="AO7" s="123">
        <f t="shared" si="3"/>
        <v>0</v>
      </c>
      <c r="AP7" s="123">
        <f t="shared" si="4"/>
        <v>0</v>
      </c>
      <c r="AQ7" s="123">
        <f t="shared" si="5"/>
        <v>0</v>
      </c>
      <c r="AR7" s="123">
        <f t="shared" si="6"/>
        <v>0</v>
      </c>
      <c r="AS7" s="123">
        <f t="shared" si="7"/>
        <v>0</v>
      </c>
      <c r="AT7" s="123">
        <f t="shared" si="8"/>
        <v>0</v>
      </c>
      <c r="AU7" s="123">
        <f t="shared" si="9"/>
        <v>0</v>
      </c>
      <c r="AV7" s="123">
        <f t="shared" si="10"/>
        <v>0</v>
      </c>
      <c r="AW7" s="123">
        <f t="shared" si="11"/>
        <v>0</v>
      </c>
      <c r="AX7" s="123">
        <f t="shared" si="12"/>
        <v>0</v>
      </c>
      <c r="AY7" s="123">
        <f t="shared" si="13"/>
        <v>0</v>
      </c>
    </row>
    <row r="8" spans="1:51">
      <c r="A8" s="62"/>
      <c r="B8" s="62"/>
      <c r="C8" s="63"/>
      <c r="D8" s="63"/>
      <c r="E8" s="63" t="str">
        <f>_xlfn.CONCAT(TV_Targets[[#This Row],[GENDER]]," ",TV_Targets[[#This Row],[MIN. AGE]]," - ",TV_Targets[[#This Row],[MAX. AGE]]," ",TV_Targets[[#This Row],[SEL]])</f>
        <v xml:space="preserve">  -  </v>
      </c>
      <c r="F8" s="98" t="str">
        <f>IFERROR(INDEX($I$31:$U$31,MATCH(TV_Targets[[#This Row],[FINAL]],$I$1:$V$1,0)),"")</f>
        <v/>
      </c>
      <c r="G8" s="63"/>
      <c r="H8">
        <v>350</v>
      </c>
      <c r="I8" s="120"/>
      <c r="J8" s="112"/>
      <c r="K8" s="102"/>
      <c r="L8" s="102"/>
      <c r="M8" s="102"/>
      <c r="N8" s="102"/>
      <c r="O8" s="102"/>
      <c r="P8" s="102"/>
      <c r="Q8" s="102"/>
      <c r="R8" s="102"/>
      <c r="S8" s="102"/>
      <c r="T8" s="102"/>
      <c r="U8" s="102"/>
      <c r="V8" s="102"/>
      <c r="W8" s="104"/>
      <c r="X8" s="104"/>
      <c r="Y8" s="104"/>
      <c r="Z8" s="104"/>
      <c r="AA8" s="104"/>
      <c r="AB8" s="104"/>
      <c r="AC8" s="103"/>
      <c r="AD8" s="104"/>
      <c r="AE8" s="104"/>
      <c r="AF8" s="104"/>
      <c r="AG8" s="104"/>
      <c r="AL8" s="123">
        <f t="shared" si="0"/>
        <v>0</v>
      </c>
      <c r="AM8" s="123">
        <f t="shared" si="1"/>
        <v>0</v>
      </c>
      <c r="AN8" s="123">
        <f t="shared" si="2"/>
        <v>0</v>
      </c>
      <c r="AO8" s="123">
        <f t="shared" si="3"/>
        <v>0</v>
      </c>
      <c r="AP8" s="123">
        <f t="shared" si="4"/>
        <v>0</v>
      </c>
      <c r="AQ8" s="123">
        <f t="shared" si="5"/>
        <v>0</v>
      </c>
      <c r="AR8" s="123">
        <f t="shared" si="6"/>
        <v>0</v>
      </c>
      <c r="AS8" s="123">
        <f t="shared" si="7"/>
        <v>0</v>
      </c>
      <c r="AT8" s="123">
        <f t="shared" si="8"/>
        <v>0</v>
      </c>
      <c r="AU8" s="123">
        <f t="shared" si="9"/>
        <v>0</v>
      </c>
      <c r="AV8" s="123">
        <f t="shared" si="10"/>
        <v>0</v>
      </c>
      <c r="AW8" s="123">
        <f t="shared" si="11"/>
        <v>0</v>
      </c>
      <c r="AX8" s="123">
        <f t="shared" si="12"/>
        <v>0</v>
      </c>
      <c r="AY8" s="123">
        <f t="shared" si="13"/>
        <v>0</v>
      </c>
    </row>
    <row r="9" spans="1:51">
      <c r="A9" s="62"/>
      <c r="B9" s="62"/>
      <c r="C9" s="63"/>
      <c r="D9" s="63"/>
      <c r="E9" s="63" t="str">
        <f>_xlfn.CONCAT(TV_Targets[[#This Row],[GENDER]]," ",TV_Targets[[#This Row],[MIN. AGE]]," - ",TV_Targets[[#This Row],[MAX. AGE]]," ",TV_Targets[[#This Row],[SEL]])</f>
        <v xml:space="preserve">  -  </v>
      </c>
      <c r="F9" s="98" t="str">
        <f>IFERROR(INDEX($I$31:$U$31,MATCH(TV_Targets[[#This Row],[FINAL]],$I$1:$V$1,0)),"")</f>
        <v/>
      </c>
      <c r="G9" s="63"/>
      <c r="H9">
        <v>400</v>
      </c>
      <c r="I9" s="120"/>
      <c r="J9" s="112"/>
      <c r="K9" s="102"/>
      <c r="L9" s="102"/>
      <c r="M9" s="102"/>
      <c r="N9" s="102"/>
      <c r="O9" s="102"/>
      <c r="P9" s="102"/>
      <c r="Q9" s="102"/>
      <c r="R9" s="102"/>
      <c r="S9" s="102"/>
      <c r="T9" s="102"/>
      <c r="U9" s="102"/>
      <c r="V9" s="102"/>
      <c r="W9" s="104"/>
      <c r="X9" s="104"/>
      <c r="Y9" s="104"/>
      <c r="Z9" s="104"/>
      <c r="AA9" s="104"/>
      <c r="AB9" s="104"/>
      <c r="AC9" s="103"/>
      <c r="AD9" s="104"/>
      <c r="AE9" s="104"/>
      <c r="AF9" s="104"/>
      <c r="AG9" s="104"/>
      <c r="AL9" s="123">
        <f t="shared" si="0"/>
        <v>0</v>
      </c>
      <c r="AM9" s="123">
        <f t="shared" si="1"/>
        <v>0</v>
      </c>
      <c r="AN9" s="123">
        <f t="shared" si="2"/>
        <v>0</v>
      </c>
      <c r="AO9" s="123">
        <f t="shared" si="3"/>
        <v>0</v>
      </c>
      <c r="AP9" s="123">
        <f t="shared" si="4"/>
        <v>0</v>
      </c>
      <c r="AQ9" s="123">
        <f t="shared" si="5"/>
        <v>0</v>
      </c>
      <c r="AR9" s="123">
        <f t="shared" si="6"/>
        <v>0</v>
      </c>
      <c r="AS9" s="123">
        <f t="shared" si="7"/>
        <v>0</v>
      </c>
      <c r="AT9" s="123">
        <f t="shared" si="8"/>
        <v>0</v>
      </c>
      <c r="AU9" s="123">
        <f t="shared" si="9"/>
        <v>0</v>
      </c>
      <c r="AV9" s="123">
        <f t="shared" si="10"/>
        <v>0</v>
      </c>
      <c r="AW9" s="123">
        <f t="shared" si="11"/>
        <v>0</v>
      </c>
      <c r="AX9" s="123">
        <f t="shared" si="12"/>
        <v>0</v>
      </c>
      <c r="AY9" s="123">
        <f t="shared" si="13"/>
        <v>0</v>
      </c>
    </row>
    <row r="10" spans="1:51">
      <c r="A10" s="62"/>
      <c r="B10" s="62"/>
      <c r="C10" s="63"/>
      <c r="D10" s="63"/>
      <c r="E10" s="63" t="str">
        <f>_xlfn.CONCAT(TV_Targets[[#This Row],[GENDER]]," ",TV_Targets[[#This Row],[MIN. AGE]]," - ",TV_Targets[[#This Row],[MAX. AGE]]," ",TV_Targets[[#This Row],[SEL]])</f>
        <v xml:space="preserve">  -  </v>
      </c>
      <c r="F10" s="98"/>
      <c r="G10" s="63"/>
      <c r="H10">
        <v>450</v>
      </c>
      <c r="I10" s="120"/>
      <c r="J10" s="112"/>
      <c r="K10" s="102"/>
      <c r="L10" s="102"/>
      <c r="M10" s="102"/>
      <c r="N10" s="102"/>
      <c r="O10" s="102"/>
      <c r="P10" s="102"/>
      <c r="Q10" s="102"/>
      <c r="R10" s="102"/>
      <c r="S10" s="102"/>
      <c r="T10" s="102"/>
      <c r="U10" s="102"/>
      <c r="V10" s="102"/>
      <c r="W10" s="104"/>
      <c r="X10" s="104"/>
      <c r="Y10" s="104"/>
      <c r="Z10" s="104"/>
      <c r="AA10" s="104"/>
      <c r="AB10" s="104"/>
      <c r="AC10" s="103"/>
      <c r="AD10" s="104"/>
      <c r="AE10" s="104"/>
      <c r="AF10" s="104"/>
      <c r="AG10" s="104"/>
      <c r="AL10" s="123">
        <f t="shared" si="0"/>
        <v>0</v>
      </c>
      <c r="AM10" s="123">
        <f t="shared" si="1"/>
        <v>0</v>
      </c>
      <c r="AN10" s="123">
        <f t="shared" si="2"/>
        <v>0</v>
      </c>
      <c r="AO10" s="123">
        <f t="shared" si="3"/>
        <v>0</v>
      </c>
      <c r="AP10" s="123">
        <f t="shared" si="4"/>
        <v>0</v>
      </c>
      <c r="AQ10" s="123">
        <f t="shared" si="5"/>
        <v>0</v>
      </c>
      <c r="AR10" s="123">
        <f t="shared" si="6"/>
        <v>0</v>
      </c>
      <c r="AS10" s="123">
        <f t="shared" si="7"/>
        <v>0</v>
      </c>
      <c r="AT10" s="123">
        <f t="shared" si="8"/>
        <v>0</v>
      </c>
      <c r="AU10" s="123">
        <f t="shared" si="9"/>
        <v>0</v>
      </c>
      <c r="AV10" s="123">
        <f t="shared" si="10"/>
        <v>0</v>
      </c>
      <c r="AW10" s="123">
        <f t="shared" si="11"/>
        <v>0</v>
      </c>
      <c r="AX10" s="123">
        <f t="shared" si="12"/>
        <v>0</v>
      </c>
      <c r="AY10" s="123">
        <f t="shared" si="13"/>
        <v>0</v>
      </c>
    </row>
    <row r="11" spans="1:51">
      <c r="A11" s="62"/>
      <c r="B11" s="62"/>
      <c r="C11" s="63"/>
      <c r="D11" s="63"/>
      <c r="E11" s="63" t="str">
        <f>_xlfn.CONCAT(TV_Targets[[#This Row],[GENDER]]," ",TV_Targets[[#This Row],[MIN. AGE]]," - ",TV_Targets[[#This Row],[MAX. AGE]]," ",TV_Targets[[#This Row],[SEL]])</f>
        <v xml:space="preserve">  -  </v>
      </c>
      <c r="F11" s="98"/>
      <c r="G11" s="63"/>
      <c r="H11">
        <v>500</v>
      </c>
      <c r="I11" s="120"/>
      <c r="J11" s="112"/>
      <c r="K11" s="102"/>
      <c r="L11" s="102"/>
      <c r="M11" s="102"/>
      <c r="N11" s="102"/>
      <c r="O11" s="102"/>
      <c r="P11" s="102"/>
      <c r="Q11" s="102"/>
      <c r="R11" s="102"/>
      <c r="S11" s="102"/>
      <c r="T11" s="102"/>
      <c r="U11" s="102"/>
      <c r="V11" s="102"/>
      <c r="W11" s="104"/>
      <c r="X11" s="104"/>
      <c r="Y11" s="104"/>
      <c r="Z11" s="104"/>
      <c r="AA11" s="104"/>
      <c r="AB11" s="104"/>
      <c r="AC11" s="103"/>
      <c r="AD11" s="104"/>
      <c r="AE11" s="104"/>
      <c r="AF11" s="104"/>
      <c r="AG11" s="104"/>
      <c r="AL11" s="123">
        <f t="shared" si="0"/>
        <v>0</v>
      </c>
      <c r="AM11" s="123">
        <f t="shared" si="1"/>
        <v>0</v>
      </c>
      <c r="AN11" s="123">
        <f t="shared" si="2"/>
        <v>0</v>
      </c>
      <c r="AO11" s="123">
        <f t="shared" si="3"/>
        <v>0</v>
      </c>
      <c r="AP11" s="123">
        <f t="shared" si="4"/>
        <v>0</v>
      </c>
      <c r="AQ11" s="123">
        <f t="shared" si="5"/>
        <v>0</v>
      </c>
      <c r="AR11" s="123">
        <f t="shared" si="6"/>
        <v>0</v>
      </c>
      <c r="AS11" s="123">
        <f t="shared" si="7"/>
        <v>0</v>
      </c>
      <c r="AT11" s="123">
        <f t="shared" si="8"/>
        <v>0</v>
      </c>
      <c r="AU11" s="123">
        <f t="shared" si="9"/>
        <v>0</v>
      </c>
      <c r="AV11" s="123">
        <f t="shared" si="10"/>
        <v>0</v>
      </c>
      <c r="AW11" s="123">
        <f t="shared" si="11"/>
        <v>0</v>
      </c>
      <c r="AX11" s="123">
        <f t="shared" si="12"/>
        <v>0</v>
      </c>
      <c r="AY11" s="123">
        <f t="shared" si="13"/>
        <v>0</v>
      </c>
    </row>
    <row r="12" spans="1:51">
      <c r="A12" s="62"/>
      <c r="B12" s="62"/>
      <c r="C12" s="63"/>
      <c r="D12" s="63"/>
      <c r="E12" s="63" t="str">
        <f>_xlfn.CONCAT(TV_Targets[[#This Row],[GENDER]]," ",TV_Targets[[#This Row],[MIN. AGE]]," - ",TV_Targets[[#This Row],[MAX. AGE]]," ",TV_Targets[[#This Row],[SEL]])</f>
        <v xml:space="preserve">  -  </v>
      </c>
      <c r="F12" s="98"/>
      <c r="G12" s="63"/>
      <c r="H12">
        <v>550</v>
      </c>
      <c r="I12" s="120"/>
      <c r="J12" s="112"/>
      <c r="K12" s="102"/>
      <c r="L12" s="102"/>
      <c r="M12" s="102"/>
      <c r="N12" s="102"/>
      <c r="O12" s="102"/>
      <c r="P12" s="102"/>
      <c r="Q12" s="102"/>
      <c r="R12" s="102"/>
      <c r="S12" s="102"/>
      <c r="T12" s="102"/>
      <c r="U12" s="102"/>
      <c r="V12" s="102"/>
      <c r="W12" s="104"/>
      <c r="X12" s="104"/>
      <c r="Y12" s="104"/>
      <c r="Z12" s="104"/>
      <c r="AA12" s="104"/>
      <c r="AB12" s="104"/>
      <c r="AC12" s="103"/>
      <c r="AD12" s="104"/>
      <c r="AE12" s="104"/>
      <c r="AF12" s="104"/>
      <c r="AG12" s="104"/>
      <c r="AL12" s="123">
        <f t="shared" si="0"/>
        <v>0</v>
      </c>
      <c r="AM12" s="123">
        <f t="shared" si="1"/>
        <v>0</v>
      </c>
      <c r="AN12" s="123">
        <f t="shared" si="2"/>
        <v>0</v>
      </c>
      <c r="AO12" s="123">
        <f t="shared" si="3"/>
        <v>0</v>
      </c>
      <c r="AP12" s="123">
        <f t="shared" si="4"/>
        <v>0</v>
      </c>
      <c r="AQ12" s="123">
        <f t="shared" si="5"/>
        <v>0</v>
      </c>
      <c r="AR12" s="123">
        <f t="shared" si="6"/>
        <v>0</v>
      </c>
      <c r="AS12" s="123">
        <f t="shared" si="7"/>
        <v>0</v>
      </c>
      <c r="AT12" s="123">
        <f t="shared" si="8"/>
        <v>0</v>
      </c>
      <c r="AU12" s="123">
        <f t="shared" si="9"/>
        <v>0</v>
      </c>
      <c r="AV12" s="123">
        <f t="shared" si="10"/>
        <v>0</v>
      </c>
      <c r="AW12" s="123">
        <f t="shared" si="11"/>
        <v>0</v>
      </c>
      <c r="AX12" s="123">
        <f t="shared" si="12"/>
        <v>0</v>
      </c>
      <c r="AY12" s="123">
        <f t="shared" si="13"/>
        <v>0</v>
      </c>
    </row>
    <row r="13" spans="1:51">
      <c r="A13" s="62"/>
      <c r="B13" s="62"/>
      <c r="C13" s="63"/>
      <c r="D13" s="63"/>
      <c r="E13" s="63" t="str">
        <f>_xlfn.CONCAT(TV_Targets[[#This Row],[GENDER]]," ",TV_Targets[[#This Row],[MIN. AGE]]," - ",TV_Targets[[#This Row],[MAX. AGE]]," ",TV_Targets[[#This Row],[SEL]])</f>
        <v xml:space="preserve">  -  </v>
      </c>
      <c r="F13" s="98"/>
      <c r="G13" s="63"/>
      <c r="H13">
        <v>600</v>
      </c>
      <c r="I13" s="120"/>
      <c r="J13" s="112"/>
      <c r="K13" s="102"/>
      <c r="L13" s="102"/>
      <c r="M13" s="102"/>
      <c r="N13" s="102"/>
      <c r="O13" s="102"/>
      <c r="P13" s="102"/>
      <c r="Q13" s="102"/>
      <c r="R13" s="102"/>
      <c r="S13" s="102"/>
      <c r="T13" s="102"/>
      <c r="U13" s="102"/>
      <c r="V13" s="102"/>
      <c r="W13" s="104"/>
      <c r="X13" s="104"/>
      <c r="Y13" s="104"/>
      <c r="Z13" s="104"/>
      <c r="AA13" s="104"/>
      <c r="AB13" s="104"/>
      <c r="AC13" s="103"/>
      <c r="AD13" s="104"/>
      <c r="AE13" s="104"/>
      <c r="AF13" s="104"/>
      <c r="AG13" s="104"/>
      <c r="AL13" s="123">
        <f t="shared" si="0"/>
        <v>0</v>
      </c>
      <c r="AM13" s="123">
        <f t="shared" si="1"/>
        <v>0</v>
      </c>
      <c r="AN13" s="123">
        <f t="shared" si="2"/>
        <v>0</v>
      </c>
      <c r="AO13" s="123">
        <f t="shared" si="3"/>
        <v>0</v>
      </c>
      <c r="AP13" s="123">
        <f t="shared" si="4"/>
        <v>0</v>
      </c>
      <c r="AQ13" s="123">
        <f t="shared" si="5"/>
        <v>0</v>
      </c>
      <c r="AR13" s="123">
        <f t="shared" si="6"/>
        <v>0</v>
      </c>
      <c r="AS13" s="123">
        <f t="shared" si="7"/>
        <v>0</v>
      </c>
      <c r="AT13" s="123">
        <f t="shared" si="8"/>
        <v>0</v>
      </c>
      <c r="AU13" s="123">
        <f t="shared" si="9"/>
        <v>0</v>
      </c>
      <c r="AV13" s="123">
        <f t="shared" si="10"/>
        <v>0</v>
      </c>
      <c r="AW13" s="123">
        <f t="shared" si="11"/>
        <v>0</v>
      </c>
      <c r="AX13" s="123">
        <f t="shared" si="12"/>
        <v>0</v>
      </c>
      <c r="AY13" s="123">
        <f t="shared" si="13"/>
        <v>0</v>
      </c>
    </row>
    <row r="14" spans="1:51">
      <c r="A14" s="62"/>
      <c r="B14" s="62"/>
      <c r="C14" s="63"/>
      <c r="D14" s="63"/>
      <c r="E14" s="63" t="str">
        <f>_xlfn.CONCAT(TV_Targets[[#This Row],[GENDER]]," ",TV_Targets[[#This Row],[MIN. AGE]]," - ",TV_Targets[[#This Row],[MAX. AGE]]," ",TV_Targets[[#This Row],[SEL]])</f>
        <v xml:space="preserve">  -  </v>
      </c>
      <c r="F14" s="98"/>
      <c r="G14" s="63"/>
      <c r="H14">
        <v>650</v>
      </c>
      <c r="I14" s="120"/>
      <c r="J14" s="112"/>
      <c r="K14" s="102"/>
      <c r="L14" s="102"/>
      <c r="M14" s="102"/>
      <c r="N14" s="102"/>
      <c r="O14" s="102"/>
      <c r="P14" s="102"/>
      <c r="Q14" s="102"/>
      <c r="R14" s="102"/>
      <c r="S14" s="102"/>
      <c r="T14" s="102"/>
      <c r="U14" s="102"/>
      <c r="V14" s="102"/>
      <c r="W14" s="104"/>
      <c r="X14" s="104"/>
      <c r="Y14" s="104"/>
      <c r="Z14" s="104"/>
      <c r="AA14" s="104"/>
      <c r="AB14" s="104"/>
      <c r="AC14" s="103"/>
      <c r="AD14" s="104"/>
      <c r="AE14" s="104"/>
      <c r="AF14" s="104"/>
      <c r="AG14" s="104"/>
      <c r="AL14" s="123">
        <f t="shared" si="0"/>
        <v>0</v>
      </c>
      <c r="AM14" s="123">
        <f t="shared" si="1"/>
        <v>0</v>
      </c>
      <c r="AN14" s="123">
        <f t="shared" si="2"/>
        <v>0</v>
      </c>
      <c r="AO14" s="123">
        <f t="shared" si="3"/>
        <v>0</v>
      </c>
      <c r="AP14" s="123">
        <f t="shared" si="4"/>
        <v>0</v>
      </c>
      <c r="AQ14" s="123">
        <f t="shared" si="5"/>
        <v>0</v>
      </c>
      <c r="AR14" s="123">
        <f t="shared" si="6"/>
        <v>0</v>
      </c>
      <c r="AS14" s="123">
        <f t="shared" si="7"/>
        <v>0</v>
      </c>
      <c r="AT14" s="123">
        <f t="shared" si="8"/>
        <v>0</v>
      </c>
      <c r="AU14" s="123">
        <f t="shared" si="9"/>
        <v>0</v>
      </c>
      <c r="AV14" s="123">
        <f t="shared" si="10"/>
        <v>0</v>
      </c>
      <c r="AW14" s="123">
        <f t="shared" si="11"/>
        <v>0</v>
      </c>
      <c r="AX14" s="123">
        <f t="shared" si="12"/>
        <v>0</v>
      </c>
      <c r="AY14" s="123">
        <f t="shared" si="13"/>
        <v>0</v>
      </c>
    </row>
    <row r="15" spans="1:51">
      <c r="A15" s="62"/>
      <c r="B15" s="62"/>
      <c r="C15" s="63"/>
      <c r="D15" s="63"/>
      <c r="E15" s="63" t="str">
        <f>_xlfn.CONCAT(TV_Targets[[#This Row],[GENDER]]," ",TV_Targets[[#This Row],[MIN. AGE]]," - ",TV_Targets[[#This Row],[MAX. AGE]]," ",TV_Targets[[#This Row],[SEL]])</f>
        <v xml:space="preserve">  -  </v>
      </c>
      <c r="F15" s="98" t="str">
        <f>IFERROR(INDEX($I$31:$U$31,MATCH(TV_Targets[[#This Row],[FINAL]],$I$1:$V$1,0)),"")</f>
        <v/>
      </c>
      <c r="G15" s="63"/>
      <c r="H15">
        <v>700</v>
      </c>
      <c r="I15" s="120"/>
      <c r="J15" s="112"/>
      <c r="K15" s="102"/>
      <c r="L15" s="102"/>
      <c r="M15" s="102"/>
      <c r="N15" s="102"/>
      <c r="O15" s="102"/>
      <c r="P15" s="102"/>
      <c r="Q15" s="102"/>
      <c r="R15" s="102"/>
      <c r="S15" s="102"/>
      <c r="T15" s="102"/>
      <c r="U15" s="102"/>
      <c r="V15" s="102"/>
      <c r="W15" s="104"/>
      <c r="X15" s="104"/>
      <c r="Y15" s="104"/>
      <c r="Z15" s="104"/>
      <c r="AA15" s="104"/>
      <c r="AB15" s="104"/>
      <c r="AC15" s="103"/>
      <c r="AD15" s="104"/>
      <c r="AE15" s="104"/>
      <c r="AF15" s="104"/>
      <c r="AG15" s="104"/>
      <c r="AL15" s="123">
        <f t="shared" si="0"/>
        <v>0</v>
      </c>
      <c r="AM15" s="123">
        <f t="shared" si="1"/>
        <v>0</v>
      </c>
      <c r="AN15" s="123">
        <f t="shared" si="2"/>
        <v>0</v>
      </c>
      <c r="AO15" s="123">
        <f t="shared" si="3"/>
        <v>0</v>
      </c>
      <c r="AP15" s="123">
        <f t="shared" si="4"/>
        <v>0</v>
      </c>
      <c r="AQ15" s="123">
        <f t="shared" si="5"/>
        <v>0</v>
      </c>
      <c r="AR15" s="123">
        <f t="shared" si="6"/>
        <v>0</v>
      </c>
      <c r="AS15" s="123">
        <f t="shared" si="7"/>
        <v>0</v>
      </c>
      <c r="AT15" s="123">
        <f t="shared" si="8"/>
        <v>0</v>
      </c>
      <c r="AU15" s="123">
        <f t="shared" si="9"/>
        <v>0</v>
      </c>
      <c r="AV15" s="123">
        <f t="shared" si="10"/>
        <v>0</v>
      </c>
      <c r="AW15" s="123">
        <f t="shared" si="11"/>
        <v>0</v>
      </c>
      <c r="AX15" s="123">
        <f t="shared" si="12"/>
        <v>0</v>
      </c>
      <c r="AY15" s="123">
        <f t="shared" si="13"/>
        <v>0</v>
      </c>
    </row>
    <row r="16" spans="1:51">
      <c r="A16" s="62"/>
      <c r="B16" s="62"/>
      <c r="C16" s="63"/>
      <c r="D16" s="63"/>
      <c r="E16" s="63" t="str">
        <f>_xlfn.CONCAT(TV_Targets[[#This Row],[GENDER]]," ",TV_Targets[[#This Row],[MIN. AGE]]," - ",TV_Targets[[#This Row],[MAX. AGE]]," ",TV_Targets[[#This Row],[SEL]])</f>
        <v xml:space="preserve">  -  </v>
      </c>
      <c r="F16" s="98" t="str">
        <f>IFERROR(INDEX($I$31:$U$31,MATCH(TV_Targets[[#This Row],[FINAL]],$I$1:$V$1,0)),"")</f>
        <v/>
      </c>
      <c r="G16" s="63"/>
      <c r="H16">
        <v>750</v>
      </c>
      <c r="I16" s="120"/>
      <c r="J16" s="112"/>
      <c r="K16" s="102"/>
      <c r="L16" s="102"/>
      <c r="M16" s="102"/>
      <c r="N16" s="102"/>
      <c r="O16" s="102"/>
      <c r="P16" s="102"/>
      <c r="Q16" s="102"/>
      <c r="R16" s="102"/>
      <c r="S16" s="102"/>
      <c r="T16" s="102"/>
      <c r="U16" s="102"/>
      <c r="V16" s="102"/>
      <c r="W16" s="104"/>
      <c r="X16" s="104"/>
      <c r="Y16" s="104"/>
      <c r="Z16" s="104"/>
      <c r="AA16" s="104"/>
      <c r="AB16" s="104"/>
      <c r="AC16" s="103"/>
      <c r="AD16" s="104"/>
      <c r="AE16" s="104"/>
      <c r="AF16" s="104"/>
      <c r="AG16" s="104"/>
      <c r="AL16" s="123">
        <f t="shared" si="0"/>
        <v>0</v>
      </c>
      <c r="AM16" s="123">
        <f t="shared" si="1"/>
        <v>0</v>
      </c>
      <c r="AN16" s="123">
        <f t="shared" si="2"/>
        <v>0</v>
      </c>
      <c r="AO16" s="123">
        <f t="shared" si="3"/>
        <v>0</v>
      </c>
      <c r="AP16" s="123">
        <f t="shared" si="4"/>
        <v>0</v>
      </c>
      <c r="AQ16" s="123">
        <f t="shared" si="5"/>
        <v>0</v>
      </c>
      <c r="AR16" s="123">
        <f t="shared" si="6"/>
        <v>0</v>
      </c>
      <c r="AS16" s="123">
        <f t="shared" si="7"/>
        <v>0</v>
      </c>
      <c r="AT16" s="123">
        <f t="shared" si="8"/>
        <v>0</v>
      </c>
      <c r="AU16" s="123">
        <f t="shared" si="9"/>
        <v>0</v>
      </c>
      <c r="AV16" s="123">
        <f t="shared" si="10"/>
        <v>0</v>
      </c>
      <c r="AW16" s="123">
        <f t="shared" si="11"/>
        <v>0</v>
      </c>
      <c r="AX16" s="123">
        <f t="shared" si="12"/>
        <v>0</v>
      </c>
      <c r="AY16" s="123">
        <f t="shared" si="13"/>
        <v>0</v>
      </c>
    </row>
    <row r="17" spans="1:51">
      <c r="A17" s="62"/>
      <c r="B17" s="62"/>
      <c r="C17" s="63"/>
      <c r="D17" s="63"/>
      <c r="E17" s="63" t="str">
        <f>_xlfn.CONCAT(TV_Targets[[#This Row],[GENDER]]," ",TV_Targets[[#This Row],[MIN. AGE]]," - ",TV_Targets[[#This Row],[MAX. AGE]]," ",TV_Targets[[#This Row],[SEL]])</f>
        <v xml:space="preserve">  -  </v>
      </c>
      <c r="F17" s="98" t="str">
        <f>IFERROR(INDEX($I$31:$U$31,MATCH(TV_Targets[[#This Row],[FINAL]],$I$1:$V$1,0)),"")</f>
        <v/>
      </c>
      <c r="G17" s="63"/>
      <c r="H17">
        <v>800</v>
      </c>
      <c r="I17" s="120"/>
      <c r="J17" s="112"/>
      <c r="K17" s="102"/>
      <c r="L17" s="102"/>
      <c r="M17" s="102"/>
      <c r="N17" s="102"/>
      <c r="O17" s="102"/>
      <c r="P17" s="102"/>
      <c r="Q17" s="102"/>
      <c r="R17" s="102"/>
      <c r="S17" s="102"/>
      <c r="T17" s="102"/>
      <c r="U17" s="102"/>
      <c r="V17" s="102"/>
      <c r="W17" s="104"/>
      <c r="X17" s="104"/>
      <c r="Y17" s="104"/>
      <c r="Z17" s="104"/>
      <c r="AA17" s="104"/>
      <c r="AB17" s="104"/>
      <c r="AC17" s="103"/>
      <c r="AD17" s="104"/>
      <c r="AE17" s="104"/>
      <c r="AF17" s="104"/>
      <c r="AG17" s="104"/>
      <c r="AL17" s="123">
        <f t="shared" si="0"/>
        <v>0</v>
      </c>
      <c r="AM17" s="123">
        <f t="shared" si="1"/>
        <v>0</v>
      </c>
      <c r="AN17" s="123">
        <f t="shared" si="2"/>
        <v>0</v>
      </c>
      <c r="AO17" s="123">
        <f t="shared" si="3"/>
        <v>0</v>
      </c>
      <c r="AP17" s="123">
        <f t="shared" si="4"/>
        <v>0</v>
      </c>
      <c r="AQ17" s="123">
        <f t="shared" si="5"/>
        <v>0</v>
      </c>
      <c r="AR17" s="123">
        <f t="shared" si="6"/>
        <v>0</v>
      </c>
      <c r="AS17" s="123">
        <f t="shared" si="7"/>
        <v>0</v>
      </c>
      <c r="AT17" s="123">
        <f t="shared" si="8"/>
        <v>0</v>
      </c>
      <c r="AU17" s="123">
        <f t="shared" si="9"/>
        <v>0</v>
      </c>
      <c r="AV17" s="123">
        <f t="shared" si="10"/>
        <v>0</v>
      </c>
      <c r="AW17" s="123">
        <f t="shared" si="11"/>
        <v>0</v>
      </c>
      <c r="AX17" s="123">
        <f t="shared" si="12"/>
        <v>0</v>
      </c>
      <c r="AY17" s="123">
        <f t="shared" si="13"/>
        <v>0</v>
      </c>
    </row>
    <row r="18" spans="1:51">
      <c r="A18" s="62"/>
      <c r="B18" s="62"/>
      <c r="C18" s="63"/>
      <c r="D18" s="63"/>
      <c r="E18" s="63" t="str">
        <f>_xlfn.CONCAT(TV_Targets[[#This Row],[GENDER]]," ",TV_Targets[[#This Row],[MIN. AGE]]," - ",TV_Targets[[#This Row],[MAX. AGE]]," ",TV_Targets[[#This Row],[SEL]])</f>
        <v xml:space="preserve">  -  </v>
      </c>
      <c r="F18" s="98" t="str">
        <f>IFERROR(INDEX($I$31:$U$31,MATCH(TV_Targets[[#This Row],[FINAL]],$I$1:$V$1,0)),"")</f>
        <v/>
      </c>
      <c r="G18" s="63"/>
      <c r="H18">
        <v>850</v>
      </c>
      <c r="I18" s="120"/>
      <c r="J18" s="112"/>
      <c r="K18" s="102"/>
      <c r="L18" s="102"/>
      <c r="M18" s="102"/>
      <c r="N18" s="102"/>
      <c r="O18" s="102"/>
      <c r="P18" s="102"/>
      <c r="Q18" s="102"/>
      <c r="R18" s="102"/>
      <c r="S18" s="102"/>
      <c r="T18" s="102"/>
      <c r="U18" s="102"/>
      <c r="V18" s="102"/>
      <c r="W18" s="104"/>
      <c r="X18" s="104"/>
      <c r="Y18" s="104"/>
      <c r="Z18" s="104"/>
      <c r="AA18" s="104"/>
      <c r="AB18" s="104"/>
      <c r="AC18" s="103"/>
      <c r="AD18" s="104"/>
      <c r="AE18" s="104"/>
      <c r="AF18" s="104"/>
      <c r="AG18" s="104"/>
      <c r="AL18" s="123">
        <f t="shared" si="0"/>
        <v>0</v>
      </c>
      <c r="AM18" s="123">
        <f t="shared" si="1"/>
        <v>0</v>
      </c>
      <c r="AN18" s="123">
        <f t="shared" si="2"/>
        <v>0</v>
      </c>
      <c r="AO18" s="123">
        <f t="shared" si="3"/>
        <v>0</v>
      </c>
      <c r="AP18" s="123">
        <f t="shared" si="4"/>
        <v>0</v>
      </c>
      <c r="AQ18" s="123">
        <f t="shared" si="5"/>
        <v>0</v>
      </c>
      <c r="AR18" s="123">
        <f t="shared" si="6"/>
        <v>0</v>
      </c>
      <c r="AS18" s="123">
        <f t="shared" si="7"/>
        <v>0</v>
      </c>
      <c r="AT18" s="123">
        <f t="shared" si="8"/>
        <v>0</v>
      </c>
      <c r="AU18" s="123">
        <f t="shared" si="9"/>
        <v>0</v>
      </c>
      <c r="AV18" s="123">
        <f t="shared" si="10"/>
        <v>0</v>
      </c>
      <c r="AW18" s="123">
        <f t="shared" si="11"/>
        <v>0</v>
      </c>
      <c r="AX18" s="123">
        <f t="shared" si="12"/>
        <v>0</v>
      </c>
      <c r="AY18" s="123">
        <f t="shared" si="13"/>
        <v>0</v>
      </c>
    </row>
    <row r="19" spans="1:51">
      <c r="A19" s="62"/>
      <c r="B19" s="62"/>
      <c r="C19" s="63"/>
      <c r="D19" s="63"/>
      <c r="E19" s="63" t="str">
        <f>_xlfn.CONCAT(TV_Targets[[#This Row],[GENDER]]," ",TV_Targets[[#This Row],[MIN. AGE]]," - ",TV_Targets[[#This Row],[MAX. AGE]]," ",TV_Targets[[#This Row],[SEL]])</f>
        <v xml:space="preserve">  -  </v>
      </c>
      <c r="F19" s="98" t="str">
        <f>IFERROR(INDEX($I$31:$U$31,MATCH(TV_Targets[[#This Row],[FINAL]],$I$1:$V$1,0)),"")</f>
        <v/>
      </c>
      <c r="G19" s="63"/>
      <c r="H19">
        <v>900</v>
      </c>
      <c r="I19" s="120"/>
      <c r="J19" s="112"/>
      <c r="K19" s="102"/>
      <c r="L19" s="102"/>
      <c r="M19" s="102"/>
      <c r="N19" s="102"/>
      <c r="O19" s="102"/>
      <c r="P19" s="102"/>
      <c r="Q19" s="102"/>
      <c r="R19" s="102"/>
      <c r="S19" s="102"/>
      <c r="T19" s="102"/>
      <c r="U19" s="102"/>
      <c r="V19" s="102"/>
      <c r="W19" s="104"/>
      <c r="X19" s="104"/>
      <c r="Y19" s="104"/>
      <c r="Z19" s="104"/>
      <c r="AA19" s="104"/>
      <c r="AB19" s="104"/>
      <c r="AC19" s="103"/>
      <c r="AD19" s="104"/>
      <c r="AE19" s="104"/>
      <c r="AF19" s="104"/>
      <c r="AG19" s="104"/>
      <c r="AL19" s="123">
        <f t="shared" si="0"/>
        <v>0</v>
      </c>
      <c r="AM19" s="123">
        <f t="shared" si="1"/>
        <v>0</v>
      </c>
      <c r="AN19" s="123">
        <f t="shared" si="2"/>
        <v>0</v>
      </c>
      <c r="AO19" s="123">
        <f t="shared" si="3"/>
        <v>0</v>
      </c>
      <c r="AP19" s="123">
        <f t="shared" si="4"/>
        <v>0</v>
      </c>
      <c r="AQ19" s="123">
        <f t="shared" si="5"/>
        <v>0</v>
      </c>
      <c r="AR19" s="123">
        <f t="shared" si="6"/>
        <v>0</v>
      </c>
      <c r="AS19" s="123">
        <f t="shared" si="7"/>
        <v>0</v>
      </c>
      <c r="AT19" s="123">
        <f t="shared" si="8"/>
        <v>0</v>
      </c>
      <c r="AU19" s="123">
        <f t="shared" si="9"/>
        <v>0</v>
      </c>
      <c r="AV19" s="123">
        <f t="shared" si="10"/>
        <v>0</v>
      </c>
      <c r="AW19" s="123">
        <f t="shared" si="11"/>
        <v>0</v>
      </c>
      <c r="AX19" s="123">
        <f t="shared" si="12"/>
        <v>0</v>
      </c>
      <c r="AY19" s="123">
        <f t="shared" si="13"/>
        <v>0</v>
      </c>
    </row>
    <row r="20" spans="1:51">
      <c r="A20" s="62"/>
      <c r="B20" s="62"/>
      <c r="C20" s="63"/>
      <c r="D20" s="63"/>
      <c r="E20" s="63" t="str">
        <f>_xlfn.CONCAT(TV_Targets[[#This Row],[GENDER]]," ",TV_Targets[[#This Row],[MIN. AGE]]," - ",TV_Targets[[#This Row],[MAX. AGE]]," ",TV_Targets[[#This Row],[SEL]])</f>
        <v xml:space="preserve">  -  </v>
      </c>
      <c r="F20" s="98" t="str">
        <f>IFERROR(INDEX($I$31:$U$31,MATCH(TV_Targets[[#This Row],[FINAL]],$I$1:$V$1,0)),"")</f>
        <v/>
      </c>
      <c r="G20" s="63"/>
      <c r="H20">
        <v>950</v>
      </c>
      <c r="I20" s="120"/>
      <c r="J20" s="112"/>
      <c r="K20" s="102"/>
      <c r="L20" s="102"/>
      <c r="M20" s="102"/>
      <c r="N20" s="102"/>
      <c r="O20" s="102"/>
      <c r="P20" s="102"/>
      <c r="Q20" s="102"/>
      <c r="R20" s="102"/>
      <c r="S20" s="102"/>
      <c r="T20" s="102"/>
      <c r="U20" s="102"/>
      <c r="V20" s="102"/>
      <c r="W20" s="104"/>
      <c r="X20" s="104"/>
      <c r="Y20" s="104"/>
      <c r="Z20" s="104"/>
      <c r="AA20" s="104"/>
      <c r="AB20" s="104"/>
      <c r="AC20" s="103"/>
      <c r="AD20" s="104"/>
      <c r="AE20" s="104"/>
      <c r="AF20" s="104"/>
      <c r="AG20" s="104"/>
      <c r="AL20" s="123">
        <f t="shared" si="0"/>
        <v>0</v>
      </c>
      <c r="AM20" s="123">
        <f t="shared" si="1"/>
        <v>0</v>
      </c>
      <c r="AN20" s="123">
        <f t="shared" si="2"/>
        <v>0</v>
      </c>
      <c r="AO20" s="123">
        <f t="shared" si="3"/>
        <v>0</v>
      </c>
      <c r="AP20" s="123">
        <f t="shared" si="4"/>
        <v>0</v>
      </c>
      <c r="AQ20" s="123">
        <f t="shared" si="5"/>
        <v>0</v>
      </c>
      <c r="AR20" s="123">
        <f t="shared" si="6"/>
        <v>0</v>
      </c>
      <c r="AS20" s="123">
        <f t="shared" si="7"/>
        <v>0</v>
      </c>
      <c r="AT20" s="123">
        <f t="shared" si="8"/>
        <v>0</v>
      </c>
      <c r="AU20" s="123">
        <f t="shared" si="9"/>
        <v>0</v>
      </c>
      <c r="AV20" s="123">
        <f t="shared" si="10"/>
        <v>0</v>
      </c>
      <c r="AW20" s="123">
        <f t="shared" si="11"/>
        <v>0</v>
      </c>
      <c r="AX20" s="123">
        <f t="shared" si="12"/>
        <v>0</v>
      </c>
      <c r="AY20" s="123">
        <f t="shared" si="13"/>
        <v>0</v>
      </c>
    </row>
    <row r="21" spans="1:51">
      <c r="A21" s="62"/>
      <c r="B21" s="62"/>
      <c r="C21" s="63"/>
      <c r="D21" s="63"/>
      <c r="E21" s="63" t="str">
        <f>_xlfn.CONCAT(TV_Targets[[#This Row],[GENDER]]," ",TV_Targets[[#This Row],[MIN. AGE]]," - ",TV_Targets[[#This Row],[MAX. AGE]]," ",TV_Targets[[#This Row],[SEL]])</f>
        <v xml:space="preserve">  -  </v>
      </c>
      <c r="F21" s="98" t="str">
        <f>IFERROR(INDEX($I$31:$U$31,MATCH(TV_Targets[[#This Row],[FINAL]],$I$1:$V$1,0)),"")</f>
        <v/>
      </c>
      <c r="G21" s="63"/>
      <c r="H21">
        <v>1000</v>
      </c>
      <c r="I21" s="120"/>
      <c r="J21" s="113"/>
      <c r="K21" s="102"/>
      <c r="L21" s="102"/>
      <c r="M21" s="102"/>
      <c r="N21" s="102"/>
      <c r="O21" s="102"/>
      <c r="P21" s="102"/>
      <c r="Q21" s="102"/>
      <c r="R21" s="102"/>
      <c r="S21" s="102"/>
      <c r="T21" s="102"/>
      <c r="U21" s="102"/>
      <c r="V21" s="102"/>
      <c r="W21" s="104"/>
      <c r="X21" s="104"/>
      <c r="Y21" s="104"/>
      <c r="Z21" s="104"/>
      <c r="AA21" s="104"/>
      <c r="AB21" s="104"/>
      <c r="AC21" s="103"/>
      <c r="AD21" s="104"/>
      <c r="AE21" s="104"/>
      <c r="AF21" s="104"/>
      <c r="AG21" s="104"/>
      <c r="AL21" s="123">
        <f t="shared" si="0"/>
        <v>0</v>
      </c>
      <c r="AM21" s="123">
        <f t="shared" si="1"/>
        <v>0</v>
      </c>
      <c r="AN21" s="123">
        <f t="shared" si="2"/>
        <v>0</v>
      </c>
      <c r="AO21" s="123">
        <f t="shared" si="3"/>
        <v>0</v>
      </c>
      <c r="AP21" s="123">
        <f t="shared" si="4"/>
        <v>0</v>
      </c>
      <c r="AQ21" s="123">
        <f t="shared" si="5"/>
        <v>0</v>
      </c>
      <c r="AR21" s="123">
        <f t="shared" si="6"/>
        <v>0</v>
      </c>
      <c r="AS21" s="123">
        <f t="shared" si="7"/>
        <v>0</v>
      </c>
      <c r="AT21" s="123">
        <f t="shared" si="8"/>
        <v>0</v>
      </c>
      <c r="AU21" s="123">
        <f t="shared" si="9"/>
        <v>0</v>
      </c>
      <c r="AV21" s="123">
        <f t="shared" si="10"/>
        <v>0</v>
      </c>
      <c r="AW21" s="123">
        <f t="shared" si="11"/>
        <v>0</v>
      </c>
      <c r="AX21" s="123">
        <f t="shared" si="12"/>
        <v>0</v>
      </c>
      <c r="AY21" s="123">
        <f t="shared" si="13"/>
        <v>0</v>
      </c>
    </row>
    <row r="22" spans="1:51">
      <c r="A22" s="62"/>
      <c r="B22" s="62"/>
      <c r="C22" s="63"/>
      <c r="D22" s="63"/>
      <c r="E22" s="63" t="str">
        <f>_xlfn.CONCAT(TV_Targets[[#This Row],[GENDER]]," ",TV_Targets[[#This Row],[MIN. AGE]]," - ",TV_Targets[[#This Row],[MAX. AGE]]," ",TV_Targets[[#This Row],[SEL]])</f>
        <v xml:space="preserve">  -  </v>
      </c>
      <c r="F22" s="98" t="str">
        <f>IFERROR(INDEX($I$31:$U$31,MATCH(TV_Targets[[#This Row],[FINAL]],$I$1:$V$1,0)),"")</f>
        <v/>
      </c>
      <c r="G22" s="63"/>
      <c r="H22">
        <v>1050</v>
      </c>
      <c r="I22" s="120"/>
      <c r="J22" s="103"/>
      <c r="K22" s="104"/>
      <c r="L22" s="104"/>
      <c r="M22" s="104"/>
      <c r="N22" s="104"/>
      <c r="O22" s="104"/>
      <c r="P22" s="104"/>
      <c r="Q22" s="104"/>
      <c r="R22" s="104"/>
      <c r="S22" s="104"/>
      <c r="T22" s="104"/>
      <c r="U22" s="104"/>
      <c r="V22" s="104"/>
      <c r="W22" s="104"/>
      <c r="X22" s="104"/>
      <c r="Y22" s="104"/>
      <c r="Z22" s="104"/>
      <c r="AA22" s="104"/>
      <c r="AB22" s="104"/>
      <c r="AC22" s="103"/>
      <c r="AD22" s="104"/>
      <c r="AE22" s="104"/>
      <c r="AF22" s="104"/>
      <c r="AG22" s="104"/>
      <c r="AL22" s="123">
        <f t="shared" si="0"/>
        <v>0</v>
      </c>
      <c r="AM22" s="123">
        <f t="shared" si="1"/>
        <v>0</v>
      </c>
      <c r="AN22" s="123">
        <f t="shared" si="2"/>
        <v>0</v>
      </c>
      <c r="AO22" s="123">
        <f t="shared" si="3"/>
        <v>0</v>
      </c>
      <c r="AP22" s="123">
        <f t="shared" si="4"/>
        <v>0</v>
      </c>
      <c r="AQ22" s="123">
        <f t="shared" si="5"/>
        <v>0</v>
      </c>
      <c r="AR22" s="123">
        <f t="shared" si="6"/>
        <v>0</v>
      </c>
      <c r="AS22" s="123">
        <f t="shared" si="7"/>
        <v>0</v>
      </c>
      <c r="AT22" s="123">
        <f t="shared" si="8"/>
        <v>0</v>
      </c>
      <c r="AU22" s="123">
        <f t="shared" si="9"/>
        <v>0</v>
      </c>
      <c r="AV22" s="123">
        <f t="shared" si="10"/>
        <v>0</v>
      </c>
      <c r="AW22" s="123">
        <f t="shared" si="11"/>
        <v>0</v>
      </c>
      <c r="AX22" s="123">
        <f t="shared" si="12"/>
        <v>0</v>
      </c>
      <c r="AY22" s="123">
        <f t="shared" si="13"/>
        <v>0</v>
      </c>
    </row>
    <row r="23" spans="1:51">
      <c r="A23" s="62"/>
      <c r="B23" s="62"/>
      <c r="C23" s="63"/>
      <c r="D23" s="63"/>
      <c r="E23" s="63" t="str">
        <f>_xlfn.CONCAT(TV_Targets[[#This Row],[GENDER]]," ",TV_Targets[[#This Row],[MIN. AGE]]," - ",TV_Targets[[#This Row],[MAX. AGE]]," ",TV_Targets[[#This Row],[SEL]])</f>
        <v xml:space="preserve">  -  </v>
      </c>
      <c r="F23" s="98" t="str">
        <f>IFERROR(INDEX($I$31:$U$31,MATCH(TV_Targets[[#This Row],[FINAL]],$I$1:$V$1,0)),"")</f>
        <v/>
      </c>
      <c r="G23" s="63"/>
      <c r="H23">
        <v>1100</v>
      </c>
      <c r="I23" s="120"/>
      <c r="J23" s="103"/>
      <c r="K23" s="104"/>
      <c r="L23" s="104"/>
      <c r="M23" s="104"/>
      <c r="N23" s="104"/>
      <c r="O23" s="104"/>
      <c r="P23" s="104"/>
      <c r="Q23" s="104"/>
      <c r="R23" s="104"/>
      <c r="S23" s="104"/>
      <c r="T23" s="104"/>
      <c r="U23" s="104"/>
      <c r="V23" s="104"/>
      <c r="W23" s="104"/>
      <c r="X23" s="104"/>
      <c r="Y23" s="104"/>
      <c r="Z23" s="104"/>
      <c r="AA23" s="104"/>
      <c r="AB23" s="104"/>
      <c r="AC23" s="103"/>
      <c r="AD23" s="104"/>
      <c r="AE23" s="104"/>
      <c r="AF23" s="104"/>
      <c r="AG23" s="104"/>
      <c r="AL23" s="123">
        <f t="shared" si="0"/>
        <v>0</v>
      </c>
      <c r="AM23" s="123">
        <f t="shared" si="1"/>
        <v>0</v>
      </c>
      <c r="AN23" s="123">
        <f t="shared" si="2"/>
        <v>0</v>
      </c>
      <c r="AO23" s="123">
        <f t="shared" si="3"/>
        <v>0</v>
      </c>
      <c r="AP23" s="123">
        <f t="shared" si="4"/>
        <v>0</v>
      </c>
      <c r="AQ23" s="123">
        <f t="shared" si="5"/>
        <v>0</v>
      </c>
      <c r="AR23" s="123">
        <f t="shared" si="6"/>
        <v>0</v>
      </c>
      <c r="AS23" s="123">
        <f t="shared" si="7"/>
        <v>0</v>
      </c>
      <c r="AT23" s="123">
        <f t="shared" si="8"/>
        <v>0</v>
      </c>
      <c r="AU23" s="123">
        <f t="shared" si="9"/>
        <v>0</v>
      </c>
      <c r="AV23" s="123">
        <f t="shared" si="10"/>
        <v>0</v>
      </c>
      <c r="AW23" s="123">
        <f t="shared" si="11"/>
        <v>0</v>
      </c>
      <c r="AX23" s="123">
        <f t="shared" si="12"/>
        <v>0</v>
      </c>
      <c r="AY23" s="123">
        <f t="shared" si="13"/>
        <v>0</v>
      </c>
    </row>
    <row r="24" spans="1:51">
      <c r="A24" s="62"/>
      <c r="B24" s="62"/>
      <c r="C24" s="63"/>
      <c r="D24" s="63"/>
      <c r="E24" s="63" t="str">
        <f>_xlfn.CONCAT(TV_Targets[[#This Row],[GENDER]]," ",TV_Targets[[#This Row],[MIN. AGE]]," - ",TV_Targets[[#This Row],[MAX. AGE]]," ",TV_Targets[[#This Row],[SEL]])</f>
        <v xml:space="preserve">  -  </v>
      </c>
      <c r="F24" s="98" t="str">
        <f>IFERROR(INDEX($I$31:$U$31,MATCH(TV_Targets[[#This Row],[FINAL]],$I$1:$V$1,0)),"")</f>
        <v/>
      </c>
      <c r="G24" s="63"/>
      <c r="H24">
        <v>1150</v>
      </c>
      <c r="I24" s="120"/>
      <c r="J24" s="103"/>
      <c r="K24" s="104"/>
      <c r="L24" s="104"/>
      <c r="M24" s="104"/>
      <c r="N24" s="104"/>
      <c r="O24" s="104"/>
      <c r="P24" s="104"/>
      <c r="Q24" s="104"/>
      <c r="R24" s="104"/>
      <c r="S24" s="104"/>
      <c r="T24" s="104"/>
      <c r="U24" s="104"/>
      <c r="V24" s="104"/>
      <c r="W24" s="104"/>
      <c r="X24" s="104"/>
      <c r="Y24" s="104"/>
      <c r="Z24" s="104"/>
      <c r="AA24" s="104"/>
      <c r="AB24" s="104"/>
      <c r="AC24" s="103"/>
      <c r="AD24" s="104"/>
      <c r="AE24" s="104"/>
      <c r="AF24" s="104"/>
      <c r="AG24" s="104"/>
      <c r="AL24" s="123">
        <f t="shared" si="0"/>
        <v>0</v>
      </c>
      <c r="AM24" s="123">
        <f t="shared" si="1"/>
        <v>0</v>
      </c>
      <c r="AN24" s="123">
        <f t="shared" si="2"/>
        <v>0</v>
      </c>
      <c r="AO24" s="123">
        <f t="shared" si="3"/>
        <v>0</v>
      </c>
      <c r="AP24" s="123">
        <f t="shared" si="4"/>
        <v>0</v>
      </c>
      <c r="AQ24" s="123">
        <f t="shared" si="5"/>
        <v>0</v>
      </c>
      <c r="AR24" s="123">
        <f t="shared" si="6"/>
        <v>0</v>
      </c>
      <c r="AS24" s="123">
        <f t="shared" si="7"/>
        <v>0</v>
      </c>
      <c r="AT24" s="123">
        <f t="shared" si="8"/>
        <v>0</v>
      </c>
      <c r="AU24" s="123">
        <f t="shared" si="9"/>
        <v>0</v>
      </c>
      <c r="AV24" s="123">
        <f t="shared" si="10"/>
        <v>0</v>
      </c>
      <c r="AW24" s="123">
        <f t="shared" si="11"/>
        <v>0</v>
      </c>
      <c r="AX24" s="123">
        <f t="shared" si="12"/>
        <v>0</v>
      </c>
      <c r="AY24" s="123">
        <f t="shared" si="13"/>
        <v>0</v>
      </c>
    </row>
    <row r="25" spans="1:51">
      <c r="A25" s="62"/>
      <c r="B25" s="62"/>
      <c r="C25" s="63"/>
      <c r="D25" s="63"/>
      <c r="E25" s="63" t="str">
        <f>_xlfn.CONCAT(TV_Targets[[#This Row],[GENDER]]," ",TV_Targets[[#This Row],[MIN. AGE]]," - ",TV_Targets[[#This Row],[MAX. AGE]]," ",TV_Targets[[#This Row],[SEL]])</f>
        <v xml:space="preserve">  -  </v>
      </c>
      <c r="F25" s="98" t="str">
        <f>IFERROR(INDEX($I$31:$U$31,MATCH(TV_Targets[[#This Row],[FINAL]],$I$1:$V$1,0)),"")</f>
        <v/>
      </c>
      <c r="G25" s="63"/>
      <c r="H25">
        <v>1200</v>
      </c>
      <c r="I25" s="120"/>
      <c r="J25" s="103"/>
      <c r="K25" s="104"/>
      <c r="L25" s="104"/>
      <c r="M25" s="104"/>
      <c r="N25" s="104"/>
      <c r="O25" s="104"/>
      <c r="P25" s="104"/>
      <c r="Q25" s="104"/>
      <c r="R25" s="104"/>
      <c r="S25" s="104"/>
      <c r="T25" s="104"/>
      <c r="U25" s="104"/>
      <c r="V25" s="104"/>
      <c r="W25" s="104"/>
      <c r="X25" s="104"/>
      <c r="Y25" s="104"/>
      <c r="Z25" s="104"/>
      <c r="AA25" s="104"/>
      <c r="AB25" s="104"/>
      <c r="AC25" s="103"/>
      <c r="AD25" s="104"/>
      <c r="AE25" s="104"/>
      <c r="AF25" s="104"/>
      <c r="AG25" s="104"/>
      <c r="AL25" s="123">
        <f t="shared" si="0"/>
        <v>0</v>
      </c>
      <c r="AM25" s="123">
        <f t="shared" si="1"/>
        <v>0</v>
      </c>
      <c r="AN25" s="123">
        <f t="shared" si="2"/>
        <v>0</v>
      </c>
      <c r="AO25" s="123">
        <f t="shared" si="3"/>
        <v>0</v>
      </c>
      <c r="AP25" s="123">
        <f t="shared" si="4"/>
        <v>0</v>
      </c>
      <c r="AQ25" s="123">
        <f t="shared" si="5"/>
        <v>0</v>
      </c>
      <c r="AR25" s="123">
        <f t="shared" si="6"/>
        <v>0</v>
      </c>
      <c r="AS25" s="123">
        <f t="shared" si="7"/>
        <v>0</v>
      </c>
      <c r="AT25" s="123">
        <f t="shared" si="8"/>
        <v>0</v>
      </c>
      <c r="AU25" s="123">
        <f t="shared" si="9"/>
        <v>0</v>
      </c>
      <c r="AV25" s="123">
        <f t="shared" si="10"/>
        <v>0</v>
      </c>
      <c r="AW25" s="123">
        <f t="shared" si="11"/>
        <v>0</v>
      </c>
      <c r="AX25" s="123">
        <f t="shared" si="12"/>
        <v>0</v>
      </c>
      <c r="AY25" s="123">
        <f t="shared" si="13"/>
        <v>0</v>
      </c>
    </row>
    <row r="26" spans="1:51">
      <c r="A26" s="62"/>
      <c r="B26" s="62"/>
      <c r="C26" s="63"/>
      <c r="D26" s="63"/>
      <c r="E26" s="63" t="str">
        <f>_xlfn.CONCAT(TV_Targets[[#This Row],[GENDER]]," ",TV_Targets[[#This Row],[MIN. AGE]]," - ",TV_Targets[[#This Row],[MAX. AGE]]," ",TV_Targets[[#This Row],[SEL]])</f>
        <v xml:space="preserve">  -  </v>
      </c>
      <c r="F26" s="98" t="str">
        <f>IFERROR(INDEX($I$31:$U$31,MATCH(TV_Targets[[#This Row],[FINAL]],$I$1:$V$1,0)),"")</f>
        <v/>
      </c>
      <c r="G26" s="63"/>
      <c r="H26">
        <v>1250</v>
      </c>
      <c r="I26" s="120"/>
      <c r="J26" s="103"/>
      <c r="K26" s="104"/>
      <c r="L26" s="104"/>
      <c r="M26" s="104"/>
      <c r="N26" s="104"/>
      <c r="O26" s="104"/>
      <c r="P26" s="104"/>
      <c r="Q26" s="104"/>
      <c r="R26" s="104"/>
      <c r="S26" s="104"/>
      <c r="T26" s="104"/>
      <c r="U26" s="104"/>
      <c r="V26" s="104"/>
      <c r="W26" s="104"/>
      <c r="X26" s="104"/>
      <c r="Y26" s="104"/>
      <c r="Z26" s="104"/>
      <c r="AA26" s="104"/>
      <c r="AB26" s="104"/>
      <c r="AC26" s="103"/>
      <c r="AD26" s="104"/>
      <c r="AE26" s="104"/>
      <c r="AF26" s="104"/>
      <c r="AG26" s="104"/>
      <c r="AL26" s="123">
        <f t="shared" si="0"/>
        <v>0</v>
      </c>
      <c r="AM26" s="123">
        <f t="shared" si="1"/>
        <v>0</v>
      </c>
      <c r="AN26" s="123">
        <f t="shared" si="2"/>
        <v>0</v>
      </c>
      <c r="AO26" s="123">
        <f t="shared" si="3"/>
        <v>0</v>
      </c>
      <c r="AP26" s="123">
        <f t="shared" si="4"/>
        <v>0</v>
      </c>
      <c r="AQ26" s="123">
        <f t="shared" si="5"/>
        <v>0</v>
      </c>
      <c r="AR26" s="123">
        <f t="shared" si="6"/>
        <v>0</v>
      </c>
      <c r="AS26" s="123">
        <f t="shared" si="7"/>
        <v>0</v>
      </c>
      <c r="AT26" s="123">
        <f t="shared" si="8"/>
        <v>0</v>
      </c>
      <c r="AU26" s="123">
        <f t="shared" si="9"/>
        <v>0</v>
      </c>
      <c r="AV26" s="123">
        <f t="shared" si="10"/>
        <v>0</v>
      </c>
      <c r="AW26" s="123">
        <f t="shared" si="11"/>
        <v>0</v>
      </c>
      <c r="AX26" s="123">
        <f t="shared" si="12"/>
        <v>0</v>
      </c>
      <c r="AY26" s="123">
        <f t="shared" si="13"/>
        <v>0</v>
      </c>
    </row>
    <row r="27" spans="1:51">
      <c r="A27" s="62"/>
      <c r="B27" s="62"/>
      <c r="C27" s="63"/>
      <c r="D27" s="63"/>
      <c r="E27" s="63" t="str">
        <f>_xlfn.CONCAT(TV_Targets[[#This Row],[GENDER]]," ",TV_Targets[[#This Row],[MIN. AGE]]," - ",TV_Targets[[#This Row],[MAX. AGE]]," ",TV_Targets[[#This Row],[SEL]])</f>
        <v xml:space="preserve">  -  </v>
      </c>
      <c r="F27" s="98" t="str">
        <f>IFERROR(INDEX($I$31:$U$31,MATCH(TV_Targets[[#This Row],[FINAL]],$I$1:$V$1,0)),"")</f>
        <v/>
      </c>
      <c r="G27" s="63"/>
      <c r="H27">
        <v>1300</v>
      </c>
      <c r="I27" s="120"/>
      <c r="J27" s="103"/>
      <c r="K27" s="104"/>
      <c r="L27" s="104"/>
      <c r="M27" s="104"/>
      <c r="N27" s="104"/>
      <c r="O27" s="104"/>
      <c r="P27" s="104"/>
      <c r="Q27" s="104"/>
      <c r="R27" s="104"/>
      <c r="S27" s="104"/>
      <c r="T27" s="104"/>
      <c r="U27" s="104"/>
      <c r="V27" s="104"/>
      <c r="W27" s="104"/>
      <c r="X27" s="104"/>
      <c r="Y27" s="104"/>
      <c r="Z27" s="104"/>
      <c r="AA27" s="104"/>
      <c r="AB27" s="104"/>
      <c r="AC27" s="103"/>
      <c r="AD27" s="104"/>
      <c r="AE27" s="104"/>
      <c r="AF27" s="104"/>
      <c r="AG27" s="104"/>
      <c r="AL27" s="123">
        <f t="shared" si="0"/>
        <v>0</v>
      </c>
      <c r="AM27" s="123">
        <f t="shared" si="1"/>
        <v>0</v>
      </c>
      <c r="AN27" s="123">
        <f t="shared" si="2"/>
        <v>0</v>
      </c>
      <c r="AO27" s="123">
        <f t="shared" si="3"/>
        <v>0</v>
      </c>
      <c r="AP27" s="123">
        <f t="shared" si="4"/>
        <v>0</v>
      </c>
      <c r="AQ27" s="123">
        <f t="shared" si="5"/>
        <v>0</v>
      </c>
      <c r="AR27" s="123">
        <f t="shared" si="6"/>
        <v>0</v>
      </c>
      <c r="AS27" s="123">
        <f t="shared" si="7"/>
        <v>0</v>
      </c>
      <c r="AT27" s="123">
        <f t="shared" si="8"/>
        <v>0</v>
      </c>
      <c r="AU27" s="123">
        <f t="shared" si="9"/>
        <v>0</v>
      </c>
      <c r="AV27" s="123">
        <f t="shared" si="10"/>
        <v>0</v>
      </c>
      <c r="AW27" s="123">
        <f t="shared" si="11"/>
        <v>0</v>
      </c>
      <c r="AX27" s="123">
        <f t="shared" si="12"/>
        <v>0</v>
      </c>
      <c r="AY27" s="123">
        <f t="shared" si="13"/>
        <v>0</v>
      </c>
    </row>
    <row r="28" spans="1:51">
      <c r="A28" s="62"/>
      <c r="B28" s="62"/>
      <c r="C28" s="63"/>
      <c r="D28" s="63"/>
      <c r="E28" s="63" t="str">
        <f>_xlfn.CONCAT(TV_Targets[[#This Row],[GENDER]]," ",TV_Targets[[#This Row],[MIN. AGE]]," - ",TV_Targets[[#This Row],[MAX. AGE]]," ",TV_Targets[[#This Row],[SEL]])</f>
        <v xml:space="preserve">  -  </v>
      </c>
      <c r="F28" s="98" t="str">
        <f>IFERROR(INDEX($I$31:$U$31,MATCH(TV_Targets[[#This Row],[FINAL]],$I$1:$V$1,0)),"")</f>
        <v/>
      </c>
      <c r="G28" s="63"/>
      <c r="H28">
        <v>1350</v>
      </c>
      <c r="I28" s="120"/>
      <c r="J28" s="103"/>
      <c r="K28" s="104"/>
      <c r="L28" s="104"/>
      <c r="M28" s="104"/>
      <c r="N28" s="104"/>
      <c r="O28" s="104"/>
      <c r="P28" s="104"/>
      <c r="Q28" s="104"/>
      <c r="R28" s="104"/>
      <c r="S28" s="104"/>
      <c r="T28" s="104"/>
      <c r="U28" s="104"/>
      <c r="V28" s="104"/>
      <c r="W28" s="104"/>
      <c r="X28" s="104"/>
      <c r="Y28" s="104"/>
      <c r="Z28" s="104"/>
      <c r="AA28" s="104"/>
      <c r="AB28" s="104"/>
      <c r="AC28" s="103"/>
      <c r="AD28" s="104"/>
      <c r="AE28" s="104"/>
      <c r="AF28" s="104"/>
      <c r="AG28" s="104"/>
      <c r="AL28" s="123">
        <f t="shared" si="0"/>
        <v>0</v>
      </c>
      <c r="AM28" s="123">
        <f t="shared" si="1"/>
        <v>0</v>
      </c>
      <c r="AN28" s="123">
        <f t="shared" si="2"/>
        <v>0</v>
      </c>
      <c r="AO28" s="123">
        <f t="shared" si="3"/>
        <v>0</v>
      </c>
      <c r="AP28" s="123">
        <f t="shared" si="4"/>
        <v>0</v>
      </c>
      <c r="AQ28" s="123">
        <f t="shared" si="5"/>
        <v>0</v>
      </c>
      <c r="AR28" s="123">
        <f t="shared" si="6"/>
        <v>0</v>
      </c>
      <c r="AS28" s="123">
        <f t="shared" si="7"/>
        <v>0</v>
      </c>
      <c r="AT28" s="123">
        <f t="shared" si="8"/>
        <v>0</v>
      </c>
      <c r="AU28" s="123">
        <f t="shared" si="9"/>
        <v>0</v>
      </c>
      <c r="AV28" s="123">
        <f t="shared" si="10"/>
        <v>0</v>
      </c>
      <c r="AW28" s="123">
        <f t="shared" si="11"/>
        <v>0</v>
      </c>
      <c r="AX28" s="123">
        <f t="shared" si="12"/>
        <v>0</v>
      </c>
      <c r="AY28" s="123">
        <f t="shared" si="13"/>
        <v>0</v>
      </c>
    </row>
    <row r="29" spans="1:51">
      <c r="A29" s="62"/>
      <c r="B29" s="62"/>
      <c r="C29" s="63"/>
      <c r="D29" s="63"/>
      <c r="E29" s="63" t="str">
        <f>_xlfn.CONCAT(TV_Targets[[#This Row],[GENDER]]," ",TV_Targets[[#This Row],[MIN. AGE]]," - ",TV_Targets[[#This Row],[MAX. AGE]]," ",TV_Targets[[#This Row],[SEL]])</f>
        <v xml:space="preserve">  -  </v>
      </c>
      <c r="F29" s="98" t="str">
        <f>IFERROR(INDEX($I$31:$U$31,MATCH(TV_Targets[[#This Row],[FINAL]],$I$1:$V$1,0)),"")</f>
        <v/>
      </c>
      <c r="G29" s="63"/>
      <c r="H29">
        <v>1400</v>
      </c>
      <c r="I29" s="120"/>
      <c r="J29" s="103"/>
      <c r="K29" s="104"/>
      <c r="L29" s="104"/>
      <c r="M29" s="104"/>
      <c r="N29" s="104"/>
      <c r="O29" s="104"/>
      <c r="P29" s="104"/>
      <c r="Q29" s="104"/>
      <c r="R29" s="104"/>
      <c r="S29" s="104"/>
      <c r="T29" s="104"/>
      <c r="U29" s="104"/>
      <c r="V29" s="104"/>
      <c r="W29" s="104"/>
      <c r="X29" s="104"/>
      <c r="Y29" s="104"/>
      <c r="Z29" s="104"/>
      <c r="AA29" s="104"/>
      <c r="AB29" s="104"/>
      <c r="AC29" s="103"/>
      <c r="AD29" s="104"/>
      <c r="AE29" s="104"/>
      <c r="AF29" s="104"/>
      <c r="AG29" s="104"/>
      <c r="AL29" s="123">
        <f t="shared" si="0"/>
        <v>0</v>
      </c>
      <c r="AM29" s="123">
        <f t="shared" si="1"/>
        <v>0</v>
      </c>
      <c r="AN29" s="123">
        <f t="shared" si="2"/>
        <v>0</v>
      </c>
      <c r="AO29" s="123">
        <f t="shared" si="3"/>
        <v>0</v>
      </c>
      <c r="AP29" s="123">
        <f t="shared" si="4"/>
        <v>0</v>
      </c>
      <c r="AQ29" s="123">
        <f t="shared" si="5"/>
        <v>0</v>
      </c>
      <c r="AR29" s="123">
        <f t="shared" si="6"/>
        <v>0</v>
      </c>
      <c r="AS29" s="123">
        <f t="shared" si="7"/>
        <v>0</v>
      </c>
      <c r="AT29" s="123">
        <f t="shared" si="8"/>
        <v>0</v>
      </c>
      <c r="AU29" s="123">
        <f t="shared" si="9"/>
        <v>0</v>
      </c>
      <c r="AV29" s="123">
        <f t="shared" si="10"/>
        <v>0</v>
      </c>
      <c r="AW29" s="123">
        <f t="shared" si="11"/>
        <v>0</v>
      </c>
      <c r="AX29" s="123">
        <f t="shared" si="12"/>
        <v>0</v>
      </c>
      <c r="AY29" s="123">
        <f t="shared" si="13"/>
        <v>0</v>
      </c>
    </row>
    <row r="30" spans="1:51">
      <c r="A30" s="62"/>
      <c r="B30" s="62"/>
      <c r="C30" s="63"/>
      <c r="D30" s="63"/>
      <c r="E30" s="63" t="str">
        <f>_xlfn.CONCAT(TV_Targets[[#This Row],[GENDER]]," ",TV_Targets[[#This Row],[MIN. AGE]]," - ",TV_Targets[[#This Row],[MAX. AGE]]," ",TV_Targets[[#This Row],[SEL]])</f>
        <v xml:space="preserve">  -  </v>
      </c>
      <c r="F30" s="98" t="str">
        <f>IFERROR(INDEX($I$31:$U$31,MATCH(TV_Targets[[#This Row],[FINAL]],$I$1:$V$1,0)),"")</f>
        <v/>
      </c>
      <c r="G30" s="63"/>
      <c r="H30">
        <v>1450</v>
      </c>
      <c r="I30" s="120"/>
      <c r="J30" s="103"/>
      <c r="K30" s="104"/>
      <c r="L30" s="104"/>
      <c r="M30" s="104"/>
      <c r="N30" s="104"/>
      <c r="O30" s="104"/>
      <c r="P30" s="104"/>
      <c r="Q30" s="104"/>
      <c r="R30" s="104"/>
      <c r="S30" s="104"/>
      <c r="T30" s="104"/>
      <c r="U30" s="104"/>
      <c r="V30" s="104"/>
      <c r="W30" s="104"/>
      <c r="X30" s="104"/>
      <c r="Y30" s="104"/>
      <c r="Z30" s="104"/>
      <c r="AA30" s="104"/>
      <c r="AB30" s="104"/>
      <c r="AC30" s="103"/>
      <c r="AD30" s="104"/>
      <c r="AE30" s="104"/>
      <c r="AF30" s="104"/>
      <c r="AG30" s="104"/>
      <c r="AL30" s="123">
        <f t="shared" si="0"/>
        <v>0</v>
      </c>
      <c r="AM30" s="123">
        <f t="shared" si="1"/>
        <v>0</v>
      </c>
      <c r="AN30" s="123">
        <f t="shared" si="2"/>
        <v>0</v>
      </c>
      <c r="AO30" s="123">
        <f t="shared" si="3"/>
        <v>0</v>
      </c>
      <c r="AP30" s="123">
        <f t="shared" si="4"/>
        <v>0</v>
      </c>
      <c r="AQ30" s="123">
        <f t="shared" si="5"/>
        <v>0</v>
      </c>
      <c r="AR30" s="123">
        <f t="shared" si="6"/>
        <v>0</v>
      </c>
      <c r="AS30" s="123">
        <f t="shared" si="7"/>
        <v>0</v>
      </c>
      <c r="AT30" s="123">
        <f t="shared" si="8"/>
        <v>0</v>
      </c>
      <c r="AU30" s="123">
        <f t="shared" si="9"/>
        <v>0</v>
      </c>
      <c r="AV30" s="123">
        <f t="shared" si="10"/>
        <v>0</v>
      </c>
      <c r="AW30" s="123">
        <f t="shared" si="11"/>
        <v>0</v>
      </c>
      <c r="AX30" s="123">
        <f t="shared" si="12"/>
        <v>0</v>
      </c>
      <c r="AY30" s="123">
        <f t="shared" si="13"/>
        <v>0</v>
      </c>
    </row>
    <row r="31" spans="1:51">
      <c r="A31" s="62"/>
      <c r="B31" s="62"/>
      <c r="C31" s="63"/>
      <c r="D31" s="63"/>
      <c r="E31" s="63" t="str">
        <f>_xlfn.CONCAT(TV_Targets[[#This Row],[GENDER]]," ",TV_Targets[[#This Row],[MIN. AGE]]," - ",TV_Targets[[#This Row],[MAX. AGE]]," ",TV_Targets[[#This Row],[SEL]])</f>
        <v xml:space="preserve">  -  </v>
      </c>
      <c r="F31" s="98" t="str">
        <f>IFERROR(INDEX($I$31:$U$31,MATCH(TV_Targets[[#This Row],[FINAL]],$I$1:$V$1,0)),"")</f>
        <v/>
      </c>
      <c r="H31" s="105" t="s">
        <v>185</v>
      </c>
      <c r="I31" s="106" t="str" cm="1">
        <f t="array" ref="I31">IFERROR(_xlfn.LET(
            _xlpm.raw, I$3:I$30,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J31" s="106" t="str" cm="1">
        <f t="array" ref="J31">IFERROR(_xlfn.LET(
            _xlpm.raw, J$3:J$30,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K31" s="106" t="str" cm="1">
        <f t="array" ref="K31">IFERROR(_xlfn.LET(
            _xlpm.raw, K$3:K$30,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1" s="106" t="str" cm="1">
        <f t="array" ref="L31">IFERROR(_xlfn.LET(
            _xlpm.raw, L$3:L$30,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1" s="106" t="str" cm="1">
        <f t="array" ref="M31">IFERROR(_xlfn.LET(
            _xlpm.raw, M$3:M$30,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1" s="106" t="str" cm="1">
        <f t="array" ref="N31">IFERROR(_xlfn.LET(
            _xlpm.raw, N$3:N$30,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1" s="106" t="str" cm="1">
        <f t="array" ref="O31">IFERROR(_xlfn.LET(
            _xlpm.raw, O$3:O$30,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1" s="106" t="str" cm="1">
        <f t="array" ref="P31">IFERROR(_xlfn.LET(
            _xlpm.raw, P$3:P$30,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1" s="106" t="str" cm="1">
        <f t="array" ref="Q31">IFERROR(_xlfn.LET(
            _xlpm.raw, Q$3:Q$30,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1" s="106" t="str" cm="1">
        <f t="array" ref="R31">IFERROR(_xlfn.LET(
            _xlpm.raw, R$3:R$30,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1" s="106" t="str" cm="1">
        <f t="array" ref="S31">IFERROR(_xlfn.LET(
            _xlpm.raw, S$3:S$30,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1" s="106" t="str" cm="1">
        <f t="array" ref="T31">IFERROR(_xlfn.LET(
            _xlpm.raw, T$3:T$30,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1" s="106" t="str" cm="1">
        <f t="array" ref="U31">IFERROR(_xlfn.LET(
            _xlpm.raw, U$3:U$30,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1" s="106" t="str" cm="1">
        <f t="array" ref="V31">IFERROR(_xlfn.LET(
            _xlpm.raw, V$3:V$30,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1" s="106" t="str" cm="1">
        <f t="array" ref="W31">IFERROR(_xlfn.LET(
            _xlpm.raw, W$3:W$30,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1" s="106" t="str" cm="1">
        <f t="array" ref="X31">IFERROR(_xlfn.LET(
            _xlpm.raw, X$3:X$30,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Y31" s="106" t="str" cm="1">
        <f t="array" ref="Y31">IFERROR(_xlfn.LET(
            _xlpm.raw, Y$3:Y$30,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Z31" s="106" t="str" cm="1">
        <f t="array" ref="Z31">IFERROR(_xlfn.LET(
            _xlpm.raw, Z$3:Z$30,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A31" s="106" t="str" cm="1">
        <f t="array" ref="AA31">IFERROR(_xlfn.LET(
            _xlpm.raw, AA$3:AA$30,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B31" s="106" t="str" cm="1">
        <f t="array" ref="AB31">IFERROR(_xlfn.LET(
            _xlpm.raw, AB$3:AB$30,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C31" s="106" t="str" cm="1">
        <f t="array" ref="AC31">IFERROR(_xlfn.LET(
            _xlpm.raw, AC$3:AC$30,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D31" s="106" t="str" cm="1">
        <f t="array" ref="AD31">IFERROR(_xlfn.LET(
            _xlpm.raw, AD$3:AD$30,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E31" s="106" t="str" cm="1">
        <f t="array" ref="AE31">IFERROR(_xlfn.LET(
            _xlpm.raw, AE$3:AE$30,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F31" s="106" t="str" cm="1">
        <f t="array" ref="AF31">IFERROR(_xlfn.LET(
            _xlpm.raw, AF$3:AF$30,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G31" s="106" t="str" cm="1">
        <f t="array" ref="AG31">IFERROR(_xlfn.LET(
            _xlpm.raw, AG$3:AG$30,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O31" s="62"/>
    </row>
    <row r="32" spans="1:51">
      <c r="A32" s="62"/>
      <c r="B32" s="62"/>
      <c r="C32" s="63"/>
      <c r="D32" s="63"/>
      <c r="E32" s="63" t="str">
        <f>_xlfn.CONCAT(TV_Targets[[#This Row],[GENDER]]," ",TV_Targets[[#This Row],[MIN. AGE]]," - ",TV_Targets[[#This Row],[MAX. AGE]]," ",TV_Targets[[#This Row],[SEL]])</f>
        <v xml:space="preserve">  -  </v>
      </c>
      <c r="F32" s="98" t="str">
        <f>IFERROR(INDEX($I$31:$U$31,MATCH(TV_Targets[[#This Row],[FINAL]],$I$1:$V$1,0)),"")</f>
        <v/>
      </c>
      <c r="H32" s="105" t="s">
        <v>186</v>
      </c>
      <c r="I32" s="107" t="str" cm="1">
        <f t="array" ref="I32">IFERROR(_xlfn.LET(
            _xlpm.raw, I3:I30,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J32" s="107" t="str" cm="1">
        <f t="array" ref="J32">IFERROR(_xlfn.LET(
            _xlpm.raw, J3:J30,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K32" s="107" t="str" cm="1">
        <f t="array" ref="K32">IFERROR(_xlfn.LET(
            _xlpm.raw, K3:K30,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2" s="107" t="str" cm="1">
        <f t="array" ref="L32">IFERROR(_xlfn.LET(
            _xlpm.raw, L3:L30,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2" s="107" t="str" cm="1">
        <f t="array" ref="M32">IFERROR(_xlfn.LET(
            _xlpm.raw, M3:M30,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2" s="107" t="str" cm="1">
        <f t="array" ref="N32">IFERROR(_xlfn.LET(
            _xlpm.raw, N3:N30,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2" s="107" t="str" cm="1">
        <f t="array" ref="O32">IFERROR(_xlfn.LET(
            _xlpm.raw, O3:O30,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2" s="107" t="str" cm="1">
        <f t="array" ref="P32">IFERROR(_xlfn.LET(
            _xlpm.raw, P3:P30,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2" s="107" t="str" cm="1">
        <f t="array" ref="Q32">IFERROR(_xlfn.LET(
            _xlpm.raw, Q3:Q30,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2" s="107" t="str" cm="1">
        <f t="array" ref="R32">IFERROR(_xlfn.LET(
            _xlpm.raw, R3:R30,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2" s="107" t="str" cm="1">
        <f t="array" ref="S32">IFERROR(_xlfn.LET(
            _xlpm.raw, S3:S30,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2" s="107" t="str" cm="1">
        <f t="array" ref="T32">IFERROR(_xlfn.LET(
            _xlpm.raw, T3:T30,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2" s="107" t="str" cm="1">
        <f t="array" ref="U32">IFERROR(_xlfn.LET(
            _xlpm.raw, U3:U30,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2" s="107" t="str" cm="1">
        <f t="array" ref="V32">IFERROR(_xlfn.LET(
            _xlpm.raw, V3:V30,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2" s="107" t="str" cm="1">
        <f t="array" ref="W32">IFERROR(_xlfn.LET(
            _xlpm.raw, W3:W30,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2" s="107" t="str" cm="1">
        <f t="array" ref="X32">IFERROR(_xlfn.LET(
            _xlpm.raw, X3:X30,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Y32" s="107" t="str" cm="1">
        <f t="array" ref="Y32">IFERROR(_xlfn.LET(
            _xlpm.raw, Y3:Y30,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Z32" s="107" t="str" cm="1">
        <f t="array" ref="Z32">IFERROR(_xlfn.LET(
            _xlpm.raw, Z3:Z30,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A32" s="107" t="str" cm="1">
        <f t="array" ref="AA32">IFERROR(_xlfn.LET(
            _xlpm.raw, AA3:AA30,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B32" s="107" t="str" cm="1">
        <f t="array" ref="AB32">IFERROR(_xlfn.LET(
            _xlpm.raw, AB3:AB30,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C32" s="107" t="str" cm="1">
        <f t="array" ref="AC32">IFERROR(_xlfn.LET(
            _xlpm.raw, AC3:AC30,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D32" s="107" t="str" cm="1">
        <f t="array" ref="AD32">IFERROR(_xlfn.LET(
            _xlpm.raw, AD3:AD30,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E32" s="107" t="str" cm="1">
        <f t="array" ref="AE32">IFERROR(_xlfn.LET(
            _xlpm.raw, AE3:AE30,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F32" s="107" t="str" cm="1">
        <f t="array" ref="AF32">IFERROR(_xlfn.LET(
            _xlpm.raw, AF3:AF30,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G32" s="107" t="str" cm="1">
        <f t="array" ref="AG32">IFERROR(_xlfn.LET(
            _xlpm.raw, AG3:AG30,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2">
    <mergeCell ref="A1:F1"/>
    <mergeCell ref="AL2:AY2"/>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D3" xr:uid="{12A0CA88-2938-BC42-B4C8-9F9BB1A0E23A}"/>
    <dataValidation type="custom" allowBlank="1" showInputMessage="1" showErrorMessage="1" errorTitle="Invalid input" error="Please insert correct value (maximum age should be greater than minimum)" promptTitle="TV Maximum Age" prompt="Maximum age for TV Target_x000a_" sqref="C3" xr:uid="{409465FB-DB00-5348-BBF5-8C4075865ACA}">
      <formula1>$D3&gt;$C3</formula1>
    </dataValidation>
    <dataValidation type="whole" allowBlank="1" showInputMessage="1" showErrorMessage="1" errorTitle="Invalid input" error="Please inser the correct minimum age for TV" promptTitle="TV Minimum Age" prompt="Minimum age for TV Target_x000a_" sqref="B3" xr:uid="{AC473C3C-137D-CD42-90B8-11CFDDB2CCD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A3:A32" xr:uid="{A23B4A9F-8A70-B242-A6C2-D740A611C413}">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267B-83B9-CA4C-9136-A45C01CABCB5}">
  <sheetPr codeName="Sheet16"/>
  <dimension ref="A1:AS33"/>
  <sheetViews>
    <sheetView zoomScale="110" zoomScaleNormal="110" workbookViewId="0">
      <selection activeCell="F26" sqref="F26"/>
    </sheetView>
  </sheetViews>
  <sheetFormatPr defaultColWidth="10.4609375" defaultRowHeight="15.5"/>
  <cols>
    <col min="1" max="1" width="4.61328125" customWidth="1"/>
    <col min="2" max="2" width="13.4609375" style="7" customWidth="1"/>
    <col min="3" max="3" width="14.3828125" style="7" customWidth="1"/>
    <col min="4" max="4" width="14.15234375" customWidth="1"/>
    <col min="5" max="5" width="12.4609375" customWidth="1"/>
    <col min="6" max="6" width="25.3828125" customWidth="1"/>
    <col min="7" max="7" width="15.4609375" customWidth="1"/>
    <col min="8" max="8" width="5.84375" customWidth="1"/>
    <col min="9" max="9" width="14.4609375" customWidth="1"/>
    <col min="10" max="12" width="14.3828125" customWidth="1"/>
    <col min="13" max="24" width="14.3828125" style="7" customWidth="1"/>
    <col min="25" max="30" width="10.4609375" style="7"/>
    <col min="32" max="16384" width="10.4609375" style="7"/>
  </cols>
  <sheetData>
    <row r="1" spans="2:45" ht="21" customHeight="1"/>
    <row r="2" spans="2:45">
      <c r="B2" s="129" t="s">
        <v>187</v>
      </c>
      <c r="C2" s="129"/>
      <c r="D2" s="129"/>
      <c r="E2" s="129"/>
      <c r="F2" s="129"/>
      <c r="G2" s="129"/>
      <c r="H2" s="96"/>
      <c r="K2" s="99" t="str" cm="1">
        <f t="array" ref="K2">TRANSPOSE(_xlfn.UNIQUE(Digital_Targets[FINAL]))</f>
        <v xml:space="preserve">  -  </v>
      </c>
      <c r="L2" s="99"/>
      <c r="M2" s="100"/>
      <c r="N2" s="100"/>
      <c r="O2" s="100"/>
      <c r="P2" s="100"/>
      <c r="Q2" s="100"/>
      <c r="R2" s="100"/>
      <c r="S2" s="100"/>
      <c r="T2" s="100"/>
      <c r="U2" s="100"/>
      <c r="V2" s="100"/>
      <c r="W2" s="100"/>
      <c r="X2" s="100"/>
      <c r="Y2" s="62"/>
      <c r="Z2" s="62"/>
      <c r="AA2" s="62"/>
    </row>
    <row r="3" spans="2:45">
      <c r="B3" s="96" t="s">
        <v>177</v>
      </c>
      <c r="C3" s="96" t="s">
        <v>178</v>
      </c>
      <c r="D3" s="96" t="s">
        <v>179</v>
      </c>
      <c r="E3" s="96" t="s">
        <v>180</v>
      </c>
      <c r="F3" s="96" t="s">
        <v>181</v>
      </c>
      <c r="G3" s="96" t="s">
        <v>182</v>
      </c>
      <c r="H3" s="96"/>
      <c r="I3" s="97" t="s">
        <v>188</v>
      </c>
      <c r="J3" s="97" t="s">
        <v>189</v>
      </c>
      <c r="K3" s="101" t="s">
        <v>40</v>
      </c>
      <c r="L3" s="101" t="s">
        <v>40</v>
      </c>
      <c r="M3" s="101" t="s">
        <v>40</v>
      </c>
      <c r="N3" s="101" t="s">
        <v>40</v>
      </c>
      <c r="O3" s="101" t="s">
        <v>40</v>
      </c>
      <c r="P3" s="101" t="s">
        <v>40</v>
      </c>
      <c r="Q3" s="101" t="s">
        <v>40</v>
      </c>
      <c r="R3" s="101" t="s">
        <v>40</v>
      </c>
      <c r="S3" s="101" t="s">
        <v>40</v>
      </c>
      <c r="T3" s="101" t="s">
        <v>40</v>
      </c>
      <c r="U3" s="101" t="s">
        <v>40</v>
      </c>
      <c r="V3" s="101" t="s">
        <v>40</v>
      </c>
      <c r="W3" s="101" t="s">
        <v>40</v>
      </c>
      <c r="X3" s="101" t="s">
        <v>40</v>
      </c>
      <c r="Y3" s="62"/>
      <c r="Z3" s="62"/>
      <c r="AA3" s="62"/>
    </row>
    <row r="4" spans="2:45">
      <c r="B4" s="62"/>
      <c r="C4" s="62"/>
      <c r="D4" s="63"/>
      <c r="E4" s="63"/>
      <c r="F4" s="63" t="str">
        <f>_xlfn.CONCAT(Digital_Targets[[#This Row],[GENDER]]," ",Digital_Targets[[#This Row],[MIN. AGE]]," - ",Digital_Targets[[#This Row],[MAX. AGE]]," ",Digital_Targets[[#This Row],[SEL]])</f>
        <v xml:space="preserve">  -  </v>
      </c>
      <c r="G4" s="98" t="str">
        <f>IFERROR(INDEX($K$32:$W$32,MATCH(Digital_Targets[[#This Row],[FINAL]],$K$2:$X$2,0)),"")</f>
        <v/>
      </c>
      <c r="H4" s="63"/>
      <c r="I4" s="109">
        <v>500000</v>
      </c>
      <c r="J4" s="110">
        <v>1.5</v>
      </c>
      <c r="K4" s="112"/>
      <c r="L4" s="112"/>
      <c r="M4" s="112"/>
      <c r="N4" s="104"/>
      <c r="O4" s="104"/>
      <c r="P4" s="104"/>
      <c r="Q4" s="104"/>
      <c r="R4" s="104"/>
      <c r="S4" s="104"/>
      <c r="T4" s="104"/>
      <c r="U4" s="104"/>
      <c r="V4" s="104"/>
      <c r="W4" s="104"/>
      <c r="X4" s="104"/>
      <c r="AQ4" s="123">
        <f>IF(K4=K$32,K4,NA())</f>
        <v>0</v>
      </c>
      <c r="AR4" s="123">
        <f>IF(L4=L$32,L4,NA())</f>
        <v>0</v>
      </c>
      <c r="AS4" s="123">
        <f>IF(M4=M$32,M4,NA())</f>
        <v>0</v>
      </c>
    </row>
    <row r="5" spans="2:45">
      <c r="B5" s="62"/>
      <c r="C5" s="62"/>
      <c r="D5" s="63"/>
      <c r="E5" s="63"/>
      <c r="F5" s="63" t="str">
        <f>_xlfn.CONCAT(Digital_Targets[[#This Row],[GENDER]]," ",Digital_Targets[[#This Row],[MIN. AGE]]," - ",Digital_Targets[[#This Row],[MAX. AGE]]," ",Digital_Targets[[#This Row],[SEL]])</f>
        <v xml:space="preserve">  -  </v>
      </c>
      <c r="G5" s="98" t="str">
        <f>IFERROR(INDEX($K$32:$W$32,MATCH(Digital_Targets[[#This Row],[FINAL]],$K$2:$X$2,0)),"")</f>
        <v/>
      </c>
      <c r="H5" s="63"/>
      <c r="I5" s="109">
        <v>1000000</v>
      </c>
      <c r="J5" s="110">
        <v>1.7</v>
      </c>
      <c r="K5" s="112"/>
      <c r="L5" s="112"/>
      <c r="M5" s="112"/>
      <c r="N5" s="104"/>
      <c r="O5" s="104"/>
      <c r="P5" s="104"/>
      <c r="Q5" s="104"/>
      <c r="R5" s="104"/>
      <c r="S5" s="104"/>
      <c r="T5" s="104"/>
      <c r="U5" s="104"/>
      <c r="V5" s="104"/>
      <c r="W5" s="104"/>
      <c r="X5" s="104"/>
      <c r="AQ5" s="123">
        <f t="shared" ref="AQ5:AS31" si="0">IF(K5=K$32,K5,NA())</f>
        <v>0</v>
      </c>
      <c r="AR5" s="123">
        <f t="shared" si="0"/>
        <v>0</v>
      </c>
      <c r="AS5" s="123">
        <f t="shared" si="0"/>
        <v>0</v>
      </c>
    </row>
    <row r="6" spans="2:45">
      <c r="B6" s="62"/>
      <c r="C6" s="62"/>
      <c r="D6" s="63"/>
      <c r="E6" s="63"/>
      <c r="F6" s="63" t="str">
        <f>_xlfn.CONCAT(Digital_Targets[[#This Row],[GENDER]]," ",Digital_Targets[[#This Row],[MIN. AGE]]," - ",Digital_Targets[[#This Row],[MAX. AGE]]," ",Digital_Targets[[#This Row],[SEL]])</f>
        <v xml:space="preserve">  -  </v>
      </c>
      <c r="G6" s="98" t="str">
        <f>IFERROR(INDEX($K$32:$W$32,MATCH(Digital_Targets[[#This Row],[FINAL]],$K$2:$X$2,0)),"")</f>
        <v/>
      </c>
      <c r="H6" s="63"/>
      <c r="I6" s="109">
        <v>1500000</v>
      </c>
      <c r="J6" s="110">
        <v>2</v>
      </c>
      <c r="K6" s="112"/>
      <c r="L6" s="112"/>
      <c r="M6" s="112"/>
      <c r="N6" s="104"/>
      <c r="O6" s="104"/>
      <c r="P6" s="104"/>
      <c r="Q6" s="104"/>
      <c r="R6" s="104"/>
      <c r="S6" s="104"/>
      <c r="T6" s="104"/>
      <c r="U6" s="104"/>
      <c r="V6" s="104"/>
      <c r="W6" s="104"/>
      <c r="X6" s="104"/>
      <c r="AQ6" s="123">
        <f t="shared" si="0"/>
        <v>0</v>
      </c>
      <c r="AR6" s="123">
        <f t="shared" si="0"/>
        <v>0</v>
      </c>
      <c r="AS6" s="123">
        <f t="shared" si="0"/>
        <v>0</v>
      </c>
    </row>
    <row r="7" spans="2:45">
      <c r="B7" s="62"/>
      <c r="C7" s="62"/>
      <c r="D7" s="63"/>
      <c r="E7" s="63"/>
      <c r="F7" s="63" t="str">
        <f>_xlfn.CONCAT(Digital_Targets[[#This Row],[GENDER]]," ",Digital_Targets[[#This Row],[MIN. AGE]]," - ",Digital_Targets[[#This Row],[MAX. AGE]]," ",Digital_Targets[[#This Row],[SEL]])</f>
        <v xml:space="preserve">  -  </v>
      </c>
      <c r="G7" s="98" t="str">
        <f>IFERROR(INDEX($K$32:$W$32,MATCH(Digital_Targets[[#This Row],[FINAL]],$K$2:$X$2,0)),"")</f>
        <v/>
      </c>
      <c r="H7" s="63"/>
      <c r="I7" s="109">
        <v>2000000</v>
      </c>
      <c r="J7" s="110">
        <v>2.2999999999999998</v>
      </c>
      <c r="K7" s="112"/>
      <c r="L7" s="112"/>
      <c r="M7" s="112"/>
      <c r="N7" s="104"/>
      <c r="O7" s="104"/>
      <c r="P7" s="104"/>
      <c r="Q7" s="104"/>
      <c r="R7" s="104"/>
      <c r="S7" s="104"/>
      <c r="T7" s="104"/>
      <c r="U7" s="104"/>
      <c r="V7" s="104"/>
      <c r="W7" s="104"/>
      <c r="X7" s="104"/>
      <c r="AQ7" s="123">
        <f t="shared" si="0"/>
        <v>0</v>
      </c>
      <c r="AR7" s="123">
        <f t="shared" si="0"/>
        <v>0</v>
      </c>
      <c r="AS7" s="123">
        <f t="shared" si="0"/>
        <v>0</v>
      </c>
    </row>
    <row r="8" spans="2:45">
      <c r="B8" s="62"/>
      <c r="C8" s="62"/>
      <c r="D8" s="63"/>
      <c r="E8" s="63"/>
      <c r="F8" s="63" t="str">
        <f>_xlfn.CONCAT(Digital_Targets[[#This Row],[GENDER]]," ",Digital_Targets[[#This Row],[MIN. AGE]]," - ",Digital_Targets[[#This Row],[MAX. AGE]]," ",Digital_Targets[[#This Row],[SEL]])</f>
        <v xml:space="preserve">  -  </v>
      </c>
      <c r="G8" s="98" t="str">
        <f>IFERROR(INDEX($K$32:$W$32,MATCH(Digital_Targets[[#This Row],[FINAL]],$K$2:$X$2,0)),"")</f>
        <v/>
      </c>
      <c r="H8" s="63"/>
      <c r="I8" s="109">
        <v>2500000</v>
      </c>
      <c r="J8" s="110">
        <v>2.6</v>
      </c>
      <c r="K8" s="112"/>
      <c r="L8" s="112"/>
      <c r="M8" s="112"/>
      <c r="N8" s="104"/>
      <c r="O8" s="104"/>
      <c r="P8" s="104"/>
      <c r="Q8" s="104"/>
      <c r="R8" s="104"/>
      <c r="S8" s="104"/>
      <c r="T8" s="104"/>
      <c r="U8" s="104"/>
      <c r="V8" s="104"/>
      <c r="W8" s="104"/>
      <c r="X8" s="104"/>
      <c r="AQ8" s="123">
        <f t="shared" si="0"/>
        <v>0</v>
      </c>
      <c r="AR8" s="123">
        <f t="shared" si="0"/>
        <v>0</v>
      </c>
      <c r="AS8" s="123">
        <f t="shared" si="0"/>
        <v>0</v>
      </c>
    </row>
    <row r="9" spans="2:45">
      <c r="B9" s="62"/>
      <c r="C9" s="62"/>
      <c r="D9" s="63"/>
      <c r="E9" s="63"/>
      <c r="F9" s="63" t="str">
        <f>_xlfn.CONCAT(Digital_Targets[[#This Row],[GENDER]]," ",Digital_Targets[[#This Row],[MIN. AGE]]," - ",Digital_Targets[[#This Row],[MAX. AGE]]," ",Digital_Targets[[#This Row],[SEL]])</f>
        <v xml:space="preserve">  -  </v>
      </c>
      <c r="G9" s="98" t="str">
        <f>IFERROR(INDEX($K$32:$W$32,MATCH(Digital_Targets[[#This Row],[FINAL]],$K$2:$X$2,0)),"")</f>
        <v/>
      </c>
      <c r="H9" s="63"/>
      <c r="I9" s="109">
        <v>3000000</v>
      </c>
      <c r="J9" s="110">
        <v>2.9</v>
      </c>
      <c r="K9" s="112"/>
      <c r="L9" s="112"/>
      <c r="M9" s="112"/>
      <c r="N9" s="104"/>
      <c r="O9" s="104"/>
      <c r="P9" s="104"/>
      <c r="Q9" s="104"/>
      <c r="R9" s="104"/>
      <c r="S9" s="104"/>
      <c r="T9" s="104"/>
      <c r="U9" s="104"/>
      <c r="V9" s="104"/>
      <c r="W9" s="104"/>
      <c r="X9" s="104"/>
      <c r="AQ9" s="123">
        <f t="shared" si="0"/>
        <v>0</v>
      </c>
      <c r="AR9" s="123">
        <f t="shared" si="0"/>
        <v>0</v>
      </c>
      <c r="AS9" s="123">
        <f t="shared" si="0"/>
        <v>0</v>
      </c>
    </row>
    <row r="10" spans="2:45">
      <c r="B10" s="62"/>
      <c r="C10" s="62"/>
      <c r="D10" s="63"/>
      <c r="E10" s="63"/>
      <c r="F10" s="63" t="str">
        <f>_xlfn.CONCAT(Digital_Targets[[#This Row],[GENDER]]," ",Digital_Targets[[#This Row],[MIN. AGE]]," - ",Digital_Targets[[#This Row],[MAX. AGE]]," ",Digital_Targets[[#This Row],[SEL]])</f>
        <v xml:space="preserve">  -  </v>
      </c>
      <c r="G10" s="98" t="str">
        <f>IFERROR(INDEX($K$32:$W$32,MATCH(Digital_Targets[[#This Row],[FINAL]],$K$2:$X$2,0)),"")</f>
        <v/>
      </c>
      <c r="H10" s="63"/>
      <c r="I10" s="109">
        <v>3500000</v>
      </c>
      <c r="J10" s="110">
        <v>3.2</v>
      </c>
      <c r="K10" s="112"/>
      <c r="L10" s="112"/>
      <c r="M10" s="112"/>
      <c r="N10" s="104"/>
      <c r="O10" s="104"/>
      <c r="P10" s="104"/>
      <c r="Q10" s="104"/>
      <c r="R10" s="104"/>
      <c r="S10" s="104"/>
      <c r="T10" s="104"/>
      <c r="U10" s="104"/>
      <c r="V10" s="104"/>
      <c r="W10" s="104"/>
      <c r="X10" s="104"/>
      <c r="AQ10" s="123">
        <f t="shared" si="0"/>
        <v>0</v>
      </c>
      <c r="AR10" s="123">
        <f t="shared" si="0"/>
        <v>0</v>
      </c>
      <c r="AS10" s="123">
        <f t="shared" si="0"/>
        <v>0</v>
      </c>
    </row>
    <row r="11" spans="2:45">
      <c r="B11" s="62"/>
      <c r="C11" s="62"/>
      <c r="D11" s="63"/>
      <c r="E11" s="63"/>
      <c r="F11" s="63" t="str">
        <f>_xlfn.CONCAT(Digital_Targets[[#This Row],[GENDER]]," ",Digital_Targets[[#This Row],[MIN. AGE]]," - ",Digital_Targets[[#This Row],[MAX. AGE]]," ",Digital_Targets[[#This Row],[SEL]])</f>
        <v xml:space="preserve">  -  </v>
      </c>
      <c r="G11" s="98" t="str">
        <f>IFERROR(INDEX($K$32:$W$32,MATCH(Digital_Targets[[#This Row],[FINAL]],$K$2:$X$2,0)),"")</f>
        <v/>
      </c>
      <c r="H11" s="63"/>
      <c r="I11" s="109">
        <v>4000000</v>
      </c>
      <c r="J11" s="110">
        <v>3.5</v>
      </c>
      <c r="K11" s="112"/>
      <c r="L11" s="112"/>
      <c r="M11" s="112"/>
      <c r="N11" s="104"/>
      <c r="O11" s="104"/>
      <c r="P11" s="104"/>
      <c r="Q11" s="104"/>
      <c r="R11" s="104"/>
      <c r="S11" s="104"/>
      <c r="T11" s="104"/>
      <c r="U11" s="104"/>
      <c r="V11" s="104"/>
      <c r="W11" s="104"/>
      <c r="X11" s="104"/>
      <c r="AQ11" s="123">
        <f t="shared" si="0"/>
        <v>0</v>
      </c>
      <c r="AR11" s="123">
        <f t="shared" si="0"/>
        <v>0</v>
      </c>
      <c r="AS11" s="123">
        <f t="shared" si="0"/>
        <v>0</v>
      </c>
    </row>
    <row r="12" spans="2:45">
      <c r="B12" s="62"/>
      <c r="C12" s="62"/>
      <c r="D12" s="63"/>
      <c r="E12" s="63"/>
      <c r="F12" s="63" t="str">
        <f>_xlfn.CONCAT(Digital_Targets[[#This Row],[GENDER]]," ",Digital_Targets[[#This Row],[MIN. AGE]]," - ",Digital_Targets[[#This Row],[MAX. AGE]]," ",Digital_Targets[[#This Row],[SEL]])</f>
        <v xml:space="preserve">  -  </v>
      </c>
      <c r="G12" s="98" t="str">
        <f>IFERROR(INDEX($K$32:$W$32,MATCH(Digital_Targets[[#This Row],[FINAL]],$K$2:$X$2,0)),"")</f>
        <v/>
      </c>
      <c r="H12" s="63"/>
      <c r="I12" s="109">
        <v>4500000</v>
      </c>
      <c r="J12" s="110">
        <v>3.8</v>
      </c>
      <c r="K12" s="112"/>
      <c r="L12" s="112"/>
      <c r="M12" s="112"/>
      <c r="N12" s="104"/>
      <c r="O12" s="104"/>
      <c r="P12" s="104"/>
      <c r="Q12" s="104"/>
      <c r="R12" s="104"/>
      <c r="S12" s="104"/>
      <c r="T12" s="104"/>
      <c r="U12" s="104"/>
      <c r="V12" s="104"/>
      <c r="W12" s="104"/>
      <c r="X12" s="104"/>
      <c r="AQ12" s="123">
        <f t="shared" si="0"/>
        <v>0</v>
      </c>
      <c r="AR12" s="123">
        <f t="shared" si="0"/>
        <v>0</v>
      </c>
      <c r="AS12" s="123">
        <f t="shared" si="0"/>
        <v>0</v>
      </c>
    </row>
    <row r="13" spans="2:45">
      <c r="B13" s="62"/>
      <c r="C13" s="62"/>
      <c r="D13" s="63"/>
      <c r="E13" s="63"/>
      <c r="F13" s="63" t="str">
        <f>_xlfn.CONCAT(Digital_Targets[[#This Row],[GENDER]]," ",Digital_Targets[[#This Row],[MIN. AGE]]," - ",Digital_Targets[[#This Row],[MAX. AGE]]," ",Digital_Targets[[#This Row],[SEL]])</f>
        <v xml:space="preserve">  -  </v>
      </c>
      <c r="G13" s="98" t="str">
        <f>IFERROR(INDEX($K$32:$W$32,MATCH(Digital_Targets[[#This Row],[FINAL]],$K$2:$X$2,0)),"")</f>
        <v/>
      </c>
      <c r="H13" s="63"/>
      <c r="I13" s="109">
        <v>5000000</v>
      </c>
      <c r="J13" s="110">
        <v>4.5</v>
      </c>
      <c r="K13" s="112"/>
      <c r="L13" s="112"/>
      <c r="M13" s="112"/>
      <c r="N13" s="104"/>
      <c r="O13" s="104"/>
      <c r="P13" s="104"/>
      <c r="Q13" s="104"/>
      <c r="R13" s="104"/>
      <c r="S13" s="104"/>
      <c r="T13" s="104"/>
      <c r="U13" s="104"/>
      <c r="V13" s="104"/>
      <c r="W13" s="104"/>
      <c r="X13" s="104"/>
      <c r="AQ13" s="123">
        <f t="shared" si="0"/>
        <v>0</v>
      </c>
      <c r="AR13" s="123">
        <f t="shared" si="0"/>
        <v>0</v>
      </c>
      <c r="AS13" s="123">
        <f t="shared" si="0"/>
        <v>0</v>
      </c>
    </row>
    <row r="14" spans="2:45">
      <c r="B14" s="62"/>
      <c r="C14" s="62"/>
      <c r="D14" s="63"/>
      <c r="E14" s="63"/>
      <c r="F14" s="63" t="str">
        <f>_xlfn.CONCAT(Digital_Targets[[#This Row],[GENDER]]," ",Digital_Targets[[#This Row],[MIN. AGE]]," - ",Digital_Targets[[#This Row],[MAX. AGE]]," ",Digital_Targets[[#This Row],[SEL]])</f>
        <v xml:space="preserve">  -  </v>
      </c>
      <c r="G14" s="98" t="str">
        <f>IFERROR(INDEX($K$32:$W$32,MATCH(Digital_Targets[[#This Row],[FINAL]],$K$2:$X$2,0)),"")</f>
        <v/>
      </c>
      <c r="H14" s="63"/>
      <c r="I14" s="109">
        <v>5500000</v>
      </c>
      <c r="J14" s="110">
        <v>4.8</v>
      </c>
      <c r="K14" s="112"/>
      <c r="L14" s="112"/>
      <c r="M14" s="112"/>
      <c r="N14" s="104"/>
      <c r="O14" s="104"/>
      <c r="P14" s="104"/>
      <c r="Q14" s="104"/>
      <c r="R14" s="104"/>
      <c r="S14" s="104"/>
      <c r="T14" s="104"/>
      <c r="U14" s="104"/>
      <c r="V14" s="104"/>
      <c r="W14" s="104"/>
      <c r="X14" s="104"/>
      <c r="AQ14" s="123">
        <f t="shared" si="0"/>
        <v>0</v>
      </c>
      <c r="AR14" s="123">
        <f t="shared" si="0"/>
        <v>0</v>
      </c>
      <c r="AS14" s="123">
        <f t="shared" si="0"/>
        <v>0</v>
      </c>
    </row>
    <row r="15" spans="2:45">
      <c r="B15" s="62"/>
      <c r="C15" s="62"/>
      <c r="D15" s="63"/>
      <c r="E15" s="63"/>
      <c r="F15" s="63" t="str">
        <f>_xlfn.CONCAT(Digital_Targets[[#This Row],[GENDER]]," ",Digital_Targets[[#This Row],[MIN. AGE]]," - ",Digital_Targets[[#This Row],[MAX. AGE]]," ",Digital_Targets[[#This Row],[SEL]])</f>
        <v xml:space="preserve">  -  </v>
      </c>
      <c r="G15" s="98" t="str">
        <f>IFERROR(INDEX($K$32:$W$32,MATCH(Digital_Targets[[#This Row],[FINAL]],$K$2:$X$2,0)),"")</f>
        <v/>
      </c>
      <c r="H15" s="63"/>
      <c r="I15" s="109">
        <v>6000000</v>
      </c>
      <c r="J15" s="111">
        <v>5.0999999999999996</v>
      </c>
      <c r="K15" s="112"/>
      <c r="L15" s="112"/>
      <c r="M15" s="112"/>
      <c r="N15" s="104"/>
      <c r="O15" s="104"/>
      <c r="P15" s="104"/>
      <c r="Q15" s="104"/>
      <c r="R15" s="104"/>
      <c r="S15" s="104"/>
      <c r="T15" s="104"/>
      <c r="U15" s="104"/>
      <c r="V15" s="104"/>
      <c r="W15" s="104"/>
      <c r="X15" s="104"/>
      <c r="AQ15" s="123">
        <f t="shared" si="0"/>
        <v>0</v>
      </c>
      <c r="AR15" s="123">
        <f t="shared" si="0"/>
        <v>0</v>
      </c>
      <c r="AS15" s="123">
        <f t="shared" si="0"/>
        <v>0</v>
      </c>
    </row>
    <row r="16" spans="2:45">
      <c r="B16" s="62"/>
      <c r="C16" s="62"/>
      <c r="D16" s="63"/>
      <c r="E16" s="63"/>
      <c r="F16" s="63" t="str">
        <f>_xlfn.CONCAT(Digital_Targets[[#This Row],[GENDER]]," ",Digital_Targets[[#This Row],[MIN. AGE]]," - ",Digital_Targets[[#This Row],[MAX. AGE]]," ",Digital_Targets[[#This Row],[SEL]])</f>
        <v xml:space="preserve">  -  </v>
      </c>
      <c r="G16" s="98" t="str">
        <f>IFERROR(INDEX($K$32:$W$32,MATCH(Digital_Targets[[#This Row],[FINAL]],$K$2:$X$2,0)),"")</f>
        <v/>
      </c>
      <c r="H16" s="63"/>
      <c r="I16" s="109">
        <v>6500000</v>
      </c>
      <c r="J16" s="110">
        <v>5.4</v>
      </c>
      <c r="K16" s="112"/>
      <c r="L16" s="112"/>
      <c r="M16" s="112"/>
      <c r="N16" s="104"/>
      <c r="O16" s="104"/>
      <c r="P16" s="104"/>
      <c r="Q16" s="104"/>
      <c r="R16" s="104"/>
      <c r="S16" s="104"/>
      <c r="T16" s="104"/>
      <c r="U16" s="104"/>
      <c r="V16" s="104"/>
      <c r="W16" s="104"/>
      <c r="X16" s="104"/>
      <c r="AQ16" s="123">
        <f t="shared" si="0"/>
        <v>0</v>
      </c>
      <c r="AR16" s="123">
        <f t="shared" si="0"/>
        <v>0</v>
      </c>
      <c r="AS16" s="123">
        <f t="shared" si="0"/>
        <v>0</v>
      </c>
    </row>
    <row r="17" spans="2:45">
      <c r="B17" s="62"/>
      <c r="C17" s="62"/>
      <c r="D17" s="63"/>
      <c r="E17" s="63"/>
      <c r="F17" s="63" t="str">
        <f>_xlfn.CONCAT(Digital_Targets[[#This Row],[GENDER]]," ",Digital_Targets[[#This Row],[MIN. AGE]]," - ",Digital_Targets[[#This Row],[MAX. AGE]]," ",Digital_Targets[[#This Row],[SEL]])</f>
        <v xml:space="preserve">  -  </v>
      </c>
      <c r="G17" s="98" t="str">
        <f>IFERROR(INDEX($K$32:$W$32,MATCH(Digital_Targets[[#This Row],[FINAL]],$K$2:$X$2,0)),"")</f>
        <v/>
      </c>
      <c r="H17" s="63"/>
      <c r="I17" s="109">
        <v>7000000</v>
      </c>
      <c r="J17" s="110">
        <v>5.8</v>
      </c>
      <c r="K17" s="112"/>
      <c r="L17" s="112"/>
      <c r="M17" s="112"/>
      <c r="N17" s="104"/>
      <c r="O17" s="104"/>
      <c r="P17" s="104"/>
      <c r="Q17" s="104"/>
      <c r="R17" s="104"/>
      <c r="S17" s="104"/>
      <c r="T17" s="104"/>
      <c r="U17" s="104"/>
      <c r="V17" s="104"/>
      <c r="W17" s="104"/>
      <c r="X17" s="104"/>
      <c r="AQ17" s="123">
        <f t="shared" si="0"/>
        <v>0</v>
      </c>
      <c r="AR17" s="123">
        <f t="shared" si="0"/>
        <v>0</v>
      </c>
      <c r="AS17" s="123">
        <f t="shared" si="0"/>
        <v>0</v>
      </c>
    </row>
    <row r="18" spans="2:45">
      <c r="B18" s="62"/>
      <c r="C18" s="62"/>
      <c r="D18" s="63"/>
      <c r="E18" s="63"/>
      <c r="F18" s="63" t="str">
        <f>_xlfn.CONCAT(Digital_Targets[[#This Row],[GENDER]]," ",Digital_Targets[[#This Row],[MIN. AGE]]," - ",Digital_Targets[[#This Row],[MAX. AGE]]," ",Digital_Targets[[#This Row],[SEL]])</f>
        <v xml:space="preserve">  -  </v>
      </c>
      <c r="G18" s="98" t="str">
        <f>IFERROR(INDEX($K$32:$W$32,MATCH(Digital_Targets[[#This Row],[FINAL]],$K$2:$X$2,0)),"")</f>
        <v/>
      </c>
      <c r="H18" s="63"/>
      <c r="I18" s="109">
        <v>7500000</v>
      </c>
      <c r="J18" s="110">
        <v>6.1</v>
      </c>
      <c r="K18" s="112"/>
      <c r="L18" s="112"/>
      <c r="M18" s="112"/>
      <c r="N18" s="104"/>
      <c r="O18" s="104"/>
      <c r="P18" s="104"/>
      <c r="Q18" s="104"/>
      <c r="R18" s="104"/>
      <c r="S18" s="104"/>
      <c r="T18" s="104"/>
      <c r="U18" s="104"/>
      <c r="V18" s="104"/>
      <c r="W18" s="104"/>
      <c r="X18" s="104"/>
      <c r="AQ18" s="123">
        <f t="shared" si="0"/>
        <v>0</v>
      </c>
      <c r="AR18" s="123">
        <f t="shared" si="0"/>
        <v>0</v>
      </c>
      <c r="AS18" s="123">
        <f t="shared" si="0"/>
        <v>0</v>
      </c>
    </row>
    <row r="19" spans="2:45">
      <c r="B19" s="62"/>
      <c r="C19" s="62"/>
      <c r="D19" s="63"/>
      <c r="E19" s="63"/>
      <c r="F19" s="63" t="str">
        <f>_xlfn.CONCAT(Digital_Targets[[#This Row],[GENDER]]," ",Digital_Targets[[#This Row],[MIN. AGE]]," - ",Digital_Targets[[#This Row],[MAX. AGE]]," ",Digital_Targets[[#This Row],[SEL]])</f>
        <v xml:space="preserve">  -  </v>
      </c>
      <c r="G19" s="98" t="str">
        <f>IFERROR(INDEX($K$32:$W$32,MATCH(Digital_Targets[[#This Row],[FINAL]],$K$2:$X$2,0)),"")</f>
        <v/>
      </c>
      <c r="H19" s="63"/>
      <c r="I19" s="109">
        <v>8000000</v>
      </c>
      <c r="J19" s="110">
        <v>6.4</v>
      </c>
      <c r="K19" s="112"/>
      <c r="L19" s="112"/>
      <c r="M19" s="112"/>
      <c r="N19" s="104"/>
      <c r="O19" s="104"/>
      <c r="P19" s="104"/>
      <c r="Q19" s="104"/>
      <c r="R19" s="104"/>
      <c r="S19" s="104"/>
      <c r="T19" s="104"/>
      <c r="U19" s="104"/>
      <c r="V19" s="104"/>
      <c r="W19" s="104"/>
      <c r="X19" s="104"/>
      <c r="AQ19" s="123">
        <f t="shared" si="0"/>
        <v>0</v>
      </c>
      <c r="AR19" s="123">
        <f t="shared" si="0"/>
        <v>0</v>
      </c>
      <c r="AS19" s="123">
        <f t="shared" si="0"/>
        <v>0</v>
      </c>
    </row>
    <row r="20" spans="2:45">
      <c r="B20" s="62"/>
      <c r="C20" s="62"/>
      <c r="D20" s="63"/>
      <c r="E20" s="63"/>
      <c r="F20" s="63" t="str">
        <f>_xlfn.CONCAT(Digital_Targets[[#This Row],[GENDER]]," ",Digital_Targets[[#This Row],[MIN. AGE]]," - ",Digital_Targets[[#This Row],[MAX. AGE]]," ",Digital_Targets[[#This Row],[SEL]])</f>
        <v xml:space="preserve">  -  </v>
      </c>
      <c r="G20" s="98" t="str">
        <f>IFERROR(INDEX($K$32:$W$32,MATCH(Digital_Targets[[#This Row],[FINAL]],$K$2:$X$2,0)),"")</f>
        <v/>
      </c>
      <c r="H20" s="63"/>
      <c r="I20" s="109">
        <v>8500000</v>
      </c>
      <c r="J20" s="110">
        <v>6.7</v>
      </c>
      <c r="K20" s="112"/>
      <c r="L20" s="112"/>
      <c r="M20" s="112"/>
      <c r="N20" s="104"/>
      <c r="O20" s="104"/>
      <c r="P20" s="104"/>
      <c r="Q20" s="104"/>
      <c r="R20" s="104"/>
      <c r="S20" s="104"/>
      <c r="T20" s="104"/>
      <c r="U20" s="104"/>
      <c r="V20" s="104"/>
      <c r="W20" s="104"/>
      <c r="X20" s="104"/>
      <c r="AQ20" s="123">
        <f t="shared" si="0"/>
        <v>0</v>
      </c>
      <c r="AR20" s="123">
        <f t="shared" si="0"/>
        <v>0</v>
      </c>
      <c r="AS20" s="123">
        <f t="shared" si="0"/>
        <v>0</v>
      </c>
    </row>
    <row r="21" spans="2:45">
      <c r="B21" s="62"/>
      <c r="C21" s="62"/>
      <c r="D21" s="63"/>
      <c r="E21" s="63"/>
      <c r="F21" s="63" t="str">
        <f>_xlfn.CONCAT(Digital_Targets[[#This Row],[GENDER]]," ",Digital_Targets[[#This Row],[MIN. AGE]]," - ",Digital_Targets[[#This Row],[MAX. AGE]]," ",Digital_Targets[[#This Row],[SEL]])</f>
        <v xml:space="preserve">  -  </v>
      </c>
      <c r="G21" s="98" t="str">
        <f>IFERROR(INDEX($K$32:$W$32,MATCH(Digital_Targets[[#This Row],[FINAL]],$K$2:$X$2,0)),"")</f>
        <v/>
      </c>
      <c r="H21" s="63"/>
      <c r="I21" s="109">
        <v>9000000</v>
      </c>
      <c r="J21" s="110">
        <v>7.1</v>
      </c>
      <c r="K21" s="112"/>
      <c r="L21" s="112"/>
      <c r="M21" s="112"/>
      <c r="N21" s="104"/>
      <c r="O21" s="104"/>
      <c r="P21" s="104"/>
      <c r="Q21" s="104"/>
      <c r="R21" s="104"/>
      <c r="S21" s="104"/>
      <c r="T21" s="104"/>
      <c r="U21" s="104"/>
      <c r="V21" s="104"/>
      <c r="W21" s="104"/>
      <c r="X21" s="104"/>
      <c r="AQ21" s="123">
        <f t="shared" si="0"/>
        <v>0</v>
      </c>
      <c r="AR21" s="123">
        <f t="shared" si="0"/>
        <v>0</v>
      </c>
      <c r="AS21" s="123">
        <f t="shared" si="0"/>
        <v>0</v>
      </c>
    </row>
    <row r="22" spans="2:45">
      <c r="B22" s="62"/>
      <c r="C22" s="62"/>
      <c r="D22" s="63"/>
      <c r="E22" s="63"/>
      <c r="F22" s="63" t="str">
        <f>_xlfn.CONCAT(Digital_Targets[[#This Row],[GENDER]]," ",Digital_Targets[[#This Row],[MIN. AGE]]," - ",Digital_Targets[[#This Row],[MAX. AGE]]," ",Digital_Targets[[#This Row],[SEL]])</f>
        <v xml:space="preserve">  -  </v>
      </c>
      <c r="G22" s="98" t="str">
        <f>IFERROR(INDEX($K$32:$W$32,MATCH(Digital_Targets[[#This Row],[FINAL]],$K$2:$X$2,0)),"")</f>
        <v/>
      </c>
      <c r="H22" s="63"/>
      <c r="I22" s="109">
        <v>9500000</v>
      </c>
      <c r="J22" s="110">
        <v>7.4</v>
      </c>
      <c r="K22" s="113"/>
      <c r="L22" s="113"/>
      <c r="M22" s="113"/>
      <c r="N22" s="104"/>
      <c r="O22" s="104"/>
      <c r="P22" s="104"/>
      <c r="Q22" s="104"/>
      <c r="R22" s="104"/>
      <c r="S22" s="104"/>
      <c r="T22" s="104"/>
      <c r="U22" s="104"/>
      <c r="V22" s="104"/>
      <c r="W22" s="104"/>
      <c r="X22" s="104"/>
      <c r="AQ22" s="123">
        <f t="shared" si="0"/>
        <v>0</v>
      </c>
      <c r="AR22" s="123">
        <f t="shared" si="0"/>
        <v>0</v>
      </c>
      <c r="AS22" s="123">
        <f t="shared" si="0"/>
        <v>0</v>
      </c>
    </row>
    <row r="23" spans="2:45">
      <c r="B23" s="62"/>
      <c r="C23" s="62"/>
      <c r="D23" s="63"/>
      <c r="E23" s="63"/>
      <c r="F23" s="63" t="str">
        <f>_xlfn.CONCAT(Digital_Targets[[#This Row],[GENDER]]," ",Digital_Targets[[#This Row],[MIN. AGE]]," - ",Digital_Targets[[#This Row],[MAX. AGE]]," ",Digital_Targets[[#This Row],[SEL]])</f>
        <v xml:space="preserve">  -  </v>
      </c>
      <c r="G23" s="98" t="str">
        <f>IFERROR(INDEX($K$32:$W$32,MATCH(Digital_Targets[[#This Row],[FINAL]],$K$2:$X$2,0)),"")</f>
        <v/>
      </c>
      <c r="H23" s="63"/>
      <c r="I23" s="109">
        <v>10000000</v>
      </c>
      <c r="J23" s="110">
        <v>7.7561403508772004</v>
      </c>
      <c r="K23" s="102"/>
      <c r="L23" s="103"/>
      <c r="M23" s="104"/>
      <c r="N23" s="104"/>
      <c r="O23" s="104"/>
      <c r="P23" s="104"/>
      <c r="Q23" s="104"/>
      <c r="R23" s="104"/>
      <c r="S23" s="104"/>
      <c r="T23" s="104"/>
      <c r="U23" s="104"/>
      <c r="V23" s="104"/>
      <c r="W23" s="104"/>
      <c r="X23" s="104"/>
      <c r="AQ23" s="123">
        <f t="shared" si="0"/>
        <v>0</v>
      </c>
      <c r="AR23" s="123">
        <f t="shared" si="0"/>
        <v>0</v>
      </c>
      <c r="AS23" s="123">
        <f t="shared" si="0"/>
        <v>0</v>
      </c>
    </row>
    <row r="24" spans="2:45">
      <c r="B24" s="62"/>
      <c r="C24" s="62"/>
      <c r="D24" s="63"/>
      <c r="E24" s="63"/>
      <c r="F24" s="63" t="str">
        <f>_xlfn.CONCAT(Digital_Targets[[#This Row],[GENDER]]," ",Digital_Targets[[#This Row],[MIN. AGE]]," - ",Digital_Targets[[#This Row],[MAX. AGE]]," ",Digital_Targets[[#This Row],[SEL]])</f>
        <v xml:space="preserve">  -  </v>
      </c>
      <c r="G24" s="98" t="str">
        <f>IFERROR(INDEX($K$32:$W$32,MATCH(Digital_Targets[[#This Row],[FINAL]],$K$2:$X$2,0)),"")</f>
        <v/>
      </c>
      <c r="H24" s="63"/>
      <c r="I24" s="109">
        <v>10500000</v>
      </c>
      <c r="J24" s="110">
        <v>8.09596491228071</v>
      </c>
      <c r="K24" s="102"/>
      <c r="L24" s="103"/>
      <c r="M24" s="104"/>
      <c r="N24" s="104"/>
      <c r="O24" s="104"/>
      <c r="P24" s="104"/>
      <c r="Q24" s="104"/>
      <c r="R24" s="104"/>
      <c r="S24" s="104"/>
      <c r="T24" s="104"/>
      <c r="U24" s="104"/>
      <c r="V24" s="104"/>
      <c r="W24" s="104"/>
      <c r="X24" s="104"/>
      <c r="AQ24" s="123">
        <f t="shared" si="0"/>
        <v>0</v>
      </c>
      <c r="AR24" s="123">
        <f t="shared" si="0"/>
        <v>0</v>
      </c>
      <c r="AS24" s="123">
        <f t="shared" si="0"/>
        <v>0</v>
      </c>
    </row>
    <row r="25" spans="2:45">
      <c r="B25" s="62"/>
      <c r="C25" s="62"/>
      <c r="D25" s="63"/>
      <c r="E25" s="63"/>
      <c r="F25" s="63" t="str">
        <f>_xlfn.CONCAT(Digital_Targets[[#This Row],[GENDER]]," ",Digital_Targets[[#This Row],[MIN. AGE]]," - ",Digital_Targets[[#This Row],[MAX. AGE]]," ",Digital_Targets[[#This Row],[SEL]])</f>
        <v xml:space="preserve">  -  </v>
      </c>
      <c r="G25" s="98" t="str">
        <f>IFERROR(INDEX($K$32:$W$32,MATCH(Digital_Targets[[#This Row],[FINAL]],$K$2:$X$2,0)),"")</f>
        <v/>
      </c>
      <c r="H25" s="63"/>
      <c r="I25" s="109">
        <v>11000000</v>
      </c>
      <c r="J25" s="110">
        <v>8.4357894736842205</v>
      </c>
      <c r="K25" s="102"/>
      <c r="L25" s="103"/>
      <c r="M25" s="104"/>
      <c r="N25" s="104"/>
      <c r="O25" s="104"/>
      <c r="P25" s="104"/>
      <c r="Q25" s="104"/>
      <c r="R25" s="104"/>
      <c r="S25" s="104"/>
      <c r="T25" s="104"/>
      <c r="U25" s="104"/>
      <c r="V25" s="104"/>
      <c r="W25" s="104"/>
      <c r="X25" s="104"/>
      <c r="AQ25" s="123">
        <f t="shared" si="0"/>
        <v>0</v>
      </c>
      <c r="AR25" s="123">
        <f t="shared" si="0"/>
        <v>0</v>
      </c>
      <c r="AS25" s="123">
        <f t="shared" si="0"/>
        <v>0</v>
      </c>
    </row>
    <row r="26" spans="2:45">
      <c r="B26" s="62"/>
      <c r="C26" s="62"/>
      <c r="D26" s="63"/>
      <c r="E26" s="63"/>
      <c r="F26" s="63" t="str">
        <f>_xlfn.CONCAT(Digital_Targets[[#This Row],[GENDER]]," ",Digital_Targets[[#This Row],[MIN. AGE]]," - ",Digital_Targets[[#This Row],[MAX. AGE]]," ",Digital_Targets[[#This Row],[SEL]])</f>
        <v xml:space="preserve">  -  </v>
      </c>
      <c r="G26" s="98" t="str">
        <f>IFERROR(INDEX($K$32:$W$32,MATCH(Digital_Targets[[#This Row],[FINAL]],$K$2:$X$2,0)),"")</f>
        <v/>
      </c>
      <c r="H26" s="63"/>
      <c r="I26" s="109">
        <v>11500000</v>
      </c>
      <c r="J26" s="110">
        <v>8.7756140350877203</v>
      </c>
      <c r="K26" s="102"/>
      <c r="L26" s="103"/>
      <c r="M26" s="104"/>
      <c r="N26" s="104"/>
      <c r="O26" s="104"/>
      <c r="P26" s="104"/>
      <c r="Q26" s="104"/>
      <c r="R26" s="104"/>
      <c r="S26" s="104"/>
      <c r="T26" s="104"/>
      <c r="U26" s="104"/>
      <c r="V26" s="104"/>
      <c r="W26" s="104"/>
      <c r="X26" s="104"/>
      <c r="AQ26" s="123">
        <f t="shared" si="0"/>
        <v>0</v>
      </c>
      <c r="AR26" s="123">
        <f t="shared" si="0"/>
        <v>0</v>
      </c>
      <c r="AS26" s="123">
        <f t="shared" si="0"/>
        <v>0</v>
      </c>
    </row>
    <row r="27" spans="2:45">
      <c r="B27" s="62"/>
      <c r="C27" s="62"/>
      <c r="D27" s="63"/>
      <c r="E27" s="63"/>
      <c r="F27" s="63" t="str">
        <f>_xlfn.CONCAT(Digital_Targets[[#This Row],[GENDER]]," ",Digital_Targets[[#This Row],[MIN. AGE]]," - ",Digital_Targets[[#This Row],[MAX. AGE]]," ",Digital_Targets[[#This Row],[SEL]])</f>
        <v xml:space="preserve">  -  </v>
      </c>
      <c r="G27" s="98" t="str">
        <f>IFERROR(INDEX($K$32:$W$32,MATCH(Digital_Targets[[#This Row],[FINAL]],$K$2:$X$2,0)),"")</f>
        <v/>
      </c>
      <c r="H27" s="63"/>
      <c r="I27" s="109">
        <v>12000000</v>
      </c>
      <c r="J27" s="110">
        <v>9.1154385964912308</v>
      </c>
      <c r="K27" s="102"/>
      <c r="L27" s="103"/>
      <c r="M27" s="104"/>
      <c r="N27" s="104"/>
      <c r="O27" s="104"/>
      <c r="P27" s="104"/>
      <c r="Q27" s="104"/>
      <c r="R27" s="104"/>
      <c r="S27" s="104"/>
      <c r="T27" s="104"/>
      <c r="U27" s="104"/>
      <c r="V27" s="104"/>
      <c r="W27" s="104"/>
      <c r="X27" s="104"/>
      <c r="AQ27" s="123">
        <f t="shared" si="0"/>
        <v>0</v>
      </c>
      <c r="AR27" s="123">
        <f t="shared" si="0"/>
        <v>0</v>
      </c>
      <c r="AS27" s="123">
        <f t="shared" si="0"/>
        <v>0</v>
      </c>
    </row>
    <row r="28" spans="2:45">
      <c r="B28" s="62"/>
      <c r="C28" s="62"/>
      <c r="D28" s="63"/>
      <c r="E28" s="63"/>
      <c r="F28" s="63" t="str">
        <f>_xlfn.CONCAT(Digital_Targets[[#This Row],[GENDER]]," ",Digital_Targets[[#This Row],[MIN. AGE]]," - ",Digital_Targets[[#This Row],[MAX. AGE]]," ",Digital_Targets[[#This Row],[SEL]])</f>
        <v xml:space="preserve">  -  </v>
      </c>
      <c r="G28" s="98" t="str">
        <f>IFERROR(INDEX($K$32:$W$32,MATCH(Digital_Targets[[#This Row],[FINAL]],$K$2:$X$2,0)),"")</f>
        <v/>
      </c>
      <c r="H28" s="63"/>
      <c r="I28" s="109">
        <v>12500000</v>
      </c>
      <c r="J28" s="110">
        <v>9.4552631578947395</v>
      </c>
      <c r="K28" s="102"/>
      <c r="L28" s="103"/>
      <c r="M28" s="104"/>
      <c r="N28" s="104"/>
      <c r="O28" s="104"/>
      <c r="P28" s="104"/>
      <c r="Q28" s="104"/>
      <c r="R28" s="104"/>
      <c r="S28" s="104"/>
      <c r="T28" s="104"/>
      <c r="U28" s="104"/>
      <c r="V28" s="104"/>
      <c r="W28" s="104"/>
      <c r="X28" s="104"/>
      <c r="AQ28" s="123">
        <f t="shared" si="0"/>
        <v>0</v>
      </c>
      <c r="AR28" s="123">
        <f t="shared" si="0"/>
        <v>0</v>
      </c>
      <c r="AS28" s="123">
        <f t="shared" si="0"/>
        <v>0</v>
      </c>
    </row>
    <row r="29" spans="2:45">
      <c r="B29" s="62"/>
      <c r="C29" s="62"/>
      <c r="D29" s="63"/>
      <c r="E29" s="63"/>
      <c r="F29" s="63" t="str">
        <f>_xlfn.CONCAT(Digital_Targets[[#This Row],[GENDER]]," ",Digital_Targets[[#This Row],[MIN. AGE]]," - ",Digital_Targets[[#This Row],[MAX. AGE]]," ",Digital_Targets[[#This Row],[SEL]])</f>
        <v xml:space="preserve">  -  </v>
      </c>
      <c r="G29" s="98" t="str">
        <f>IFERROR(INDEX($K$32:$W$32,MATCH(Digital_Targets[[#This Row],[FINAL]],$K$2:$X$2,0)),"")</f>
        <v/>
      </c>
      <c r="H29" s="63"/>
      <c r="I29" s="109">
        <v>13000000</v>
      </c>
      <c r="J29" s="110">
        <v>9.7950877192982393</v>
      </c>
      <c r="K29" s="102"/>
      <c r="L29" s="103"/>
      <c r="M29" s="104"/>
      <c r="N29" s="104"/>
      <c r="O29" s="104"/>
      <c r="P29" s="104"/>
      <c r="Q29" s="104"/>
      <c r="R29" s="104"/>
      <c r="S29" s="104"/>
      <c r="T29" s="104"/>
      <c r="U29" s="104"/>
      <c r="V29" s="104"/>
      <c r="W29" s="104"/>
      <c r="X29" s="104"/>
      <c r="AQ29" s="123">
        <f t="shared" si="0"/>
        <v>0</v>
      </c>
      <c r="AR29" s="123">
        <f t="shared" si="0"/>
        <v>0</v>
      </c>
      <c r="AS29" s="123">
        <f t="shared" si="0"/>
        <v>0</v>
      </c>
    </row>
    <row r="30" spans="2:45">
      <c r="B30" s="62"/>
      <c r="C30" s="62"/>
      <c r="D30" s="63"/>
      <c r="E30" s="63"/>
      <c r="F30" s="63" t="str">
        <f>_xlfn.CONCAT(Digital_Targets[[#This Row],[GENDER]]," ",Digital_Targets[[#This Row],[MIN. AGE]]," - ",Digital_Targets[[#This Row],[MAX. AGE]]," ",Digital_Targets[[#This Row],[SEL]])</f>
        <v xml:space="preserve">  -  </v>
      </c>
      <c r="G30" s="98" t="str">
        <f>IFERROR(INDEX($K$32:$W$32,MATCH(Digital_Targets[[#This Row],[FINAL]],$K$2:$X$2,0)),"")</f>
        <v/>
      </c>
      <c r="H30" s="63"/>
      <c r="I30" s="109">
        <v>13500000</v>
      </c>
      <c r="J30" s="110">
        <v>10.1349122807018</v>
      </c>
      <c r="K30" s="102"/>
      <c r="L30" s="103"/>
      <c r="M30" s="104"/>
      <c r="N30" s="104"/>
      <c r="O30" s="104"/>
      <c r="P30" s="104"/>
      <c r="Q30" s="104"/>
      <c r="R30" s="104"/>
      <c r="S30" s="104"/>
      <c r="T30" s="104"/>
      <c r="U30" s="104"/>
      <c r="V30" s="104"/>
      <c r="W30" s="104"/>
      <c r="X30" s="104"/>
      <c r="AQ30" s="123">
        <f t="shared" si="0"/>
        <v>0</v>
      </c>
      <c r="AR30" s="123">
        <f t="shared" si="0"/>
        <v>0</v>
      </c>
      <c r="AS30" s="123">
        <f t="shared" si="0"/>
        <v>0</v>
      </c>
    </row>
    <row r="31" spans="2:45">
      <c r="B31" s="62"/>
      <c r="C31" s="62"/>
      <c r="D31" s="63"/>
      <c r="E31" s="63"/>
      <c r="F31" s="63" t="str">
        <f>_xlfn.CONCAT(Digital_Targets[[#This Row],[GENDER]]," ",Digital_Targets[[#This Row],[MIN. AGE]]," - ",Digital_Targets[[#This Row],[MAX. AGE]]," ",Digital_Targets[[#This Row],[SEL]])</f>
        <v xml:space="preserve">  -  </v>
      </c>
      <c r="G31" s="98" t="str">
        <f>IFERROR(INDEX($K$32:$W$32,MATCH(Digital_Targets[[#This Row],[FINAL]],$K$2:$X$2,0)),"")</f>
        <v/>
      </c>
      <c r="H31" s="63"/>
      <c r="I31" s="109">
        <v>14000000</v>
      </c>
      <c r="J31" s="110">
        <v>10.474736842105299</v>
      </c>
      <c r="K31" s="102"/>
      <c r="L31" s="103"/>
      <c r="M31" s="104"/>
      <c r="N31" s="104"/>
      <c r="O31" s="104"/>
      <c r="P31" s="104"/>
      <c r="Q31" s="104"/>
      <c r="R31" s="104"/>
      <c r="S31" s="104"/>
      <c r="T31" s="104"/>
      <c r="U31" s="104"/>
      <c r="V31" s="104"/>
      <c r="W31" s="104"/>
      <c r="X31" s="104"/>
      <c r="AQ31" s="123">
        <f t="shared" si="0"/>
        <v>0</v>
      </c>
      <c r="AR31" s="123">
        <f t="shared" si="0"/>
        <v>0</v>
      </c>
      <c r="AS31" s="123">
        <f t="shared" si="0"/>
        <v>0</v>
      </c>
    </row>
    <row r="32" spans="2:45">
      <c r="B32" s="62"/>
      <c r="C32" s="62"/>
      <c r="D32" s="63"/>
      <c r="E32" s="63"/>
      <c r="F32" s="63" t="str">
        <f>_xlfn.CONCAT(Digital_Targets[[#This Row],[GENDER]]," ",Digital_Targets[[#This Row],[MIN. AGE]]," - ",Digital_Targets[[#This Row],[MAX. AGE]]," ",Digital_Targets[[#This Row],[SEL]])</f>
        <v xml:space="preserve">  -  </v>
      </c>
      <c r="G32" s="98" t="str">
        <f>IFERROR(INDEX($K$32:$W$32,MATCH(Digital_Targets[[#This Row],[FINAL]],$K$2:$X$2,0)),"")</f>
        <v/>
      </c>
      <c r="I32" s="105" t="s">
        <v>185</v>
      </c>
      <c r="J32" s="105"/>
      <c r="K32" s="106" t="str"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2" s="106" t="str"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2" s="106" t="str"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2" s="106"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06"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06"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06"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06"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06"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06"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06"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06"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06"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06"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Q32" s="62"/>
    </row>
    <row r="33" spans="2:24">
      <c r="B33" s="62"/>
      <c r="C33" s="62"/>
      <c r="D33" s="63"/>
      <c r="E33" s="63"/>
      <c r="F33" s="63" t="str">
        <f>_xlfn.CONCAT(Digital_Targets[[#This Row],[GENDER]]," ",Digital_Targets[[#This Row],[MIN. AGE]]," - ",Digital_Targets[[#This Row],[MAX. AGE]]," ",Digital_Targets[[#This Row],[SEL]])</f>
        <v xml:space="preserve">  -  </v>
      </c>
      <c r="G33" s="98" t="str">
        <f>IFERROR(INDEX($K$32:$W$32,MATCH(Digital_Targets[[#This Row],[FINAL]],$K$2:$X$2,0)),"")</f>
        <v/>
      </c>
      <c r="I33" s="105" t="s">
        <v>190</v>
      </c>
      <c r="J33" s="105"/>
      <c r="K33" s="108" t="str"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3" s="108" t="str"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3" s="108" t="str"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3" s="108"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08"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08"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08"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08"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08"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08"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08"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08"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08"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08"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1">
    <mergeCell ref="B2:G2"/>
  </mergeCells>
  <dataValidations count="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E4979E3E-B23F-A84B-A0AD-E245D55FC688}">
      <formula1>"F,M,BG"</formula1>
    </dataValidation>
    <dataValidation type="whole" allowBlank="1" showInputMessage="1" showErrorMessage="1" errorTitle="Invalid input" error="Please inser the correct minimum age for TV" promptTitle="TV Minimum Age" prompt="Minimum age for TV Target_x000a_" sqref="C4" xr:uid="{ECDF1809-EB51-9E41-900A-2EBC1E610362}">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D4" xr:uid="{F4E67D62-2A2F-844D-891E-76E05ED3F333}">
      <formula1>$E4&gt;$D4</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E4" xr:uid="{6A26E61C-2DF2-1444-A81C-9C50C1DA3EC2}"/>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442D-78F4-D345-BDCF-27ED720EA3C6}">
  <sheetPr codeName="Sheet17"/>
  <dimension ref="A1:AP437"/>
  <sheetViews>
    <sheetView showGridLines="0" zoomScale="80" zoomScaleNormal="80" workbookViewId="0">
      <selection activeCell="D17" sqref="D17"/>
    </sheetView>
  </sheetViews>
  <sheetFormatPr defaultColWidth="8.84375" defaultRowHeight="14.5"/>
  <cols>
    <col min="1" max="1" width="20.4609375" style="81" customWidth="1"/>
    <col min="2" max="2" width="21.84375" style="81" customWidth="1"/>
    <col min="3" max="3" width="25" style="81" customWidth="1"/>
    <col min="4" max="4" width="24.15234375" style="81" bestFit="1" customWidth="1"/>
    <col min="5" max="5" width="13" style="81" customWidth="1"/>
    <col min="6" max="7" width="17" style="81" customWidth="1"/>
    <col min="8" max="8" width="19.84375" style="81" customWidth="1"/>
    <col min="9" max="9" width="13.15234375" style="81" customWidth="1"/>
    <col min="10" max="10" width="16.4609375" style="81" customWidth="1"/>
    <col min="11" max="11" width="16.61328125" style="81" customWidth="1"/>
    <col min="12" max="12" width="18.3828125" style="81" customWidth="1"/>
    <col min="13" max="13" width="17.4609375" style="81" customWidth="1"/>
    <col min="14" max="14" width="12.84375" style="81" customWidth="1"/>
    <col min="15" max="15" width="12.4609375" style="81" customWidth="1"/>
    <col min="16" max="16" width="11.4609375" style="81" customWidth="1"/>
    <col min="17" max="16384" width="8.84375" style="81"/>
  </cols>
  <sheetData>
    <row r="1" spans="1:17" s="80" customFormat="1">
      <c r="A1" s="79" t="s">
        <v>191</v>
      </c>
    </row>
    <row r="3" spans="1:17">
      <c r="A3" s="86" t="s">
        <v>9</v>
      </c>
      <c r="B3" s="86" t="s">
        <v>11</v>
      </c>
      <c r="C3" s="86" t="s">
        <v>13</v>
      </c>
      <c r="E3" s="82"/>
    </row>
    <row r="4" spans="1:17">
      <c r="A4" t="s">
        <v>131</v>
      </c>
      <c r="B4" t="s">
        <v>131</v>
      </c>
      <c r="C4" t="s">
        <v>192</v>
      </c>
      <c r="E4" s="83"/>
    </row>
    <row r="5" spans="1:17">
      <c r="A5" t="s">
        <v>174</v>
      </c>
      <c r="B5" t="s">
        <v>174</v>
      </c>
      <c r="C5" t="s">
        <v>193</v>
      </c>
      <c r="E5" s="131" t="s">
        <v>194</v>
      </c>
      <c r="F5" s="131"/>
      <c r="G5" s="131"/>
      <c r="H5" s="131"/>
      <c r="I5" s="131"/>
      <c r="J5" s="131"/>
      <c r="K5" s="131"/>
      <c r="L5" s="131"/>
      <c r="M5" s="131"/>
      <c r="N5" s="131"/>
      <c r="O5" s="131"/>
      <c r="P5" s="131"/>
    </row>
    <row r="6" spans="1:17">
      <c r="A6" t="s">
        <v>174</v>
      </c>
      <c r="B6" t="s">
        <v>174</v>
      </c>
      <c r="C6" t="s">
        <v>195</v>
      </c>
      <c r="E6" s="90" t="str" cm="1">
        <f t="array" ref="E6:K6">TRANSPOSE(_xlfn.UNIQUE(std_new19[Category],0))</f>
        <v>Acne</v>
      </c>
      <c r="F6" s="90" t="str">
        <v>Anti Pigment</v>
      </c>
      <c r="G6" s="90" t="str">
        <v>Sun</v>
      </c>
      <c r="H6" s="90" t="str">
        <v>Anti Age</v>
      </c>
      <c r="I6" s="90" t="str">
        <v>Aquaphor</v>
      </c>
      <c r="J6" s="90" t="str">
        <v>X-Cat</v>
      </c>
      <c r="K6" s="90" t="str">
        <v>Dry Skin</v>
      </c>
      <c r="L6" s="90"/>
      <c r="M6" s="90"/>
      <c r="N6" s="90"/>
      <c r="O6" s="90"/>
      <c r="P6" s="90"/>
    </row>
    <row r="7" spans="1:17">
      <c r="A7" t="s">
        <v>114</v>
      </c>
      <c r="B7" t="s">
        <v>114</v>
      </c>
      <c r="C7" t="s">
        <v>196</v>
      </c>
      <c r="E7" s="81" t="str" cm="1">
        <f t="array" ref="E7">_xlfn.UNIQUE(_xlfn._xlws.FILTER(std_new19[Range],std_new19[Category]=E$6,""))</f>
        <v>Acne</v>
      </c>
      <c r="F7" s="81" t="str" cm="1">
        <f t="array" ref="F7">_xlfn.UNIQUE(_xlfn._xlws.FILTER(std_new19[Range],std_new19[Category]=F$6,""))</f>
        <v>Anti Pigment</v>
      </c>
      <c r="G7" s="81" t="str" cm="1">
        <f t="array" ref="G7">_xlfn.UNIQUE(_xlfn._xlws.FILTER(std_new19[Range],std_new19[Category]=G$6,""))</f>
        <v>Sun</v>
      </c>
      <c r="H7" s="81" t="str" cm="1">
        <f t="array" ref="H7">_xlfn.UNIQUE(_xlfn._xlws.FILTER(std_new19[Range],std_new19[Category]=H$6,""))</f>
        <v>Anti Age</v>
      </c>
      <c r="I7" s="81" t="str" cm="1">
        <f t="array" ref="I7">_xlfn.UNIQUE(_xlfn._xlws.FILTER(std_new19[Range],std_new19[Category]=I$6,""))</f>
        <v>Aquaphor</v>
      </c>
      <c r="J7" s="81" t="str" cm="1">
        <f t="array" ref="J7">_xlfn.UNIQUE(_xlfn._xlws.FILTER(std_new19[Range],std_new19[Category]=J$6,""))</f>
        <v>X-Cat</v>
      </c>
      <c r="K7" s="81" t="str" cm="1">
        <f t="array" ref="K7">_xlfn.UNIQUE(_xlfn._xlws.FILTER(std_new19[Range],std_new19[Category]=K$6,""))</f>
        <v>Dry Skin</v>
      </c>
      <c r="L7" s="81" t="str" cm="1">
        <f t="array" ref="L7">_xlfn.UNIQUE(_xlfn._xlws.FILTER(std_new19[Range],std_new19[Category]=L$6,""))</f>
        <v/>
      </c>
      <c r="M7" s="81" t="str" cm="1">
        <f t="array" ref="M7">_xlfn.UNIQUE(_xlfn._xlws.FILTER(std_new19[Range],std_new19[Category]=M$6,""))</f>
        <v/>
      </c>
      <c r="N7" s="81" t="str" cm="1">
        <f t="array" ref="N7">_xlfn.UNIQUE(_xlfn._xlws.FILTER(std_new19[Range],std_new19[Category]=N$6,""))</f>
        <v/>
      </c>
      <c r="O7" s="81" t="str" cm="1">
        <f t="array" ref="O7">_xlfn.UNIQUE(_xlfn._xlws.FILTER(std_new19[Range],std_new19[Category]=O$6,""))</f>
        <v/>
      </c>
      <c r="P7" s="81" t="str" cm="1">
        <f t="array" ref="P7">_xlfn.UNIQUE(_xlfn._xlws.FILTER(std_new19[Range],std_new19[Category]=P$6,""))</f>
        <v/>
      </c>
      <c r="Q7" s="81" t="str" cm="1">
        <f t="array" ref="Q7">_xlfn.UNIQUE(_xlfn._xlws.FILTER(std_new19[Range],std_new19[Category]=Q$6,""))</f>
        <v/>
      </c>
    </row>
    <row r="8" spans="1:17">
      <c r="A8" t="s">
        <v>167</v>
      </c>
      <c r="B8" t="s">
        <v>167</v>
      </c>
      <c r="C8" t="s">
        <v>197</v>
      </c>
    </row>
    <row r="9" spans="1:17">
      <c r="A9" t="s">
        <v>174</v>
      </c>
      <c r="B9" t="s">
        <v>174</v>
      </c>
      <c r="C9" t="s">
        <v>198</v>
      </c>
    </row>
    <row r="10" spans="1:17">
      <c r="A10" t="s">
        <v>199</v>
      </c>
      <c r="B10" t="s">
        <v>199</v>
      </c>
      <c r="C10" t="s">
        <v>199</v>
      </c>
    </row>
    <row r="11" spans="1:17">
      <c r="A11" t="s">
        <v>200</v>
      </c>
      <c r="B11" t="s">
        <v>200</v>
      </c>
      <c r="C11" t="s">
        <v>201</v>
      </c>
    </row>
    <row r="12" spans="1:17">
      <c r="A12" t="s">
        <v>199</v>
      </c>
      <c r="B12" t="s">
        <v>199</v>
      </c>
      <c r="C12" t="s">
        <v>199</v>
      </c>
    </row>
    <row r="13" spans="1:17">
      <c r="A13" t="s">
        <v>175</v>
      </c>
      <c r="B13" t="s">
        <v>175</v>
      </c>
      <c r="C13" t="s">
        <v>202</v>
      </c>
    </row>
    <row r="14" spans="1:17">
      <c r="A14" t="s">
        <v>114</v>
      </c>
      <c r="B14" t="s">
        <v>114</v>
      </c>
      <c r="C14" t="s">
        <v>203</v>
      </c>
    </row>
    <row r="15" spans="1:17">
      <c r="A15" t="s">
        <v>131</v>
      </c>
      <c r="B15" t="s">
        <v>131</v>
      </c>
      <c r="C15" t="s">
        <v>204</v>
      </c>
    </row>
    <row r="16" spans="1:17">
      <c r="A16" t="s">
        <v>174</v>
      </c>
      <c r="B16" t="s">
        <v>174</v>
      </c>
      <c r="C16" t="s">
        <v>195</v>
      </c>
    </row>
    <row r="17" spans="1:42">
      <c r="A17" t="s">
        <v>174</v>
      </c>
      <c r="B17" t="s">
        <v>174</v>
      </c>
      <c r="C17" t="s">
        <v>205</v>
      </c>
    </row>
    <row r="18" spans="1:42">
      <c r="A18" t="s">
        <v>175</v>
      </c>
      <c r="B18" t="s">
        <v>175</v>
      </c>
      <c r="C18" t="s">
        <v>206</v>
      </c>
    </row>
    <row r="19" spans="1:42">
      <c r="A19" t="s">
        <v>200</v>
      </c>
      <c r="B19" t="s">
        <v>200</v>
      </c>
      <c r="C19" t="s">
        <v>207</v>
      </c>
    </row>
    <row r="20" spans="1:42">
      <c r="A20" t="s">
        <v>200</v>
      </c>
      <c r="B20" t="s">
        <v>200</v>
      </c>
      <c r="C20" t="s">
        <v>208</v>
      </c>
    </row>
    <row r="21" spans="1:42">
      <c r="A21" t="s">
        <v>131</v>
      </c>
      <c r="B21" t="s">
        <v>131</v>
      </c>
      <c r="C21" t="s">
        <v>209</v>
      </c>
    </row>
    <row r="22" spans="1:42">
      <c r="A22" t="s">
        <v>114</v>
      </c>
      <c r="B22" t="s">
        <v>114</v>
      </c>
      <c r="C22" t="s">
        <v>203</v>
      </c>
    </row>
    <row r="23" spans="1:42">
      <c r="A23" t="s">
        <v>131</v>
      </c>
      <c r="B23" t="s">
        <v>131</v>
      </c>
      <c r="C23" t="s">
        <v>210</v>
      </c>
    </row>
    <row r="24" spans="1:42">
      <c r="A24" t="s">
        <v>131</v>
      </c>
      <c r="B24" t="s">
        <v>131</v>
      </c>
      <c r="C24" t="s">
        <v>211</v>
      </c>
    </row>
    <row r="25" spans="1:42">
      <c r="A25" t="s">
        <v>174</v>
      </c>
      <c r="B25" t="s">
        <v>174</v>
      </c>
      <c r="C25" t="s">
        <v>212</v>
      </c>
    </row>
    <row r="26" spans="1:42">
      <c r="A26" t="s">
        <v>131</v>
      </c>
      <c r="B26" t="s">
        <v>131</v>
      </c>
      <c r="C26" t="s">
        <v>213</v>
      </c>
      <c r="E26" s="131" t="s">
        <v>214</v>
      </c>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row>
    <row r="27" spans="1:42">
      <c r="A27" t="s">
        <v>131</v>
      </c>
      <c r="B27" t="s">
        <v>131</v>
      </c>
      <c r="C27" t="s">
        <v>215</v>
      </c>
      <c r="E27" s="89" t="str" cm="1">
        <f t="array" ref="E27:K27">TRANSPOSE(_xlfn.UNIQUE(std_new19[Range],0))</f>
        <v>Acne</v>
      </c>
      <c r="F27" s="89" t="str">
        <v>Anti Pigment</v>
      </c>
      <c r="G27" s="89" t="str">
        <v>Sun</v>
      </c>
      <c r="H27" s="89" t="str">
        <v>Anti Age</v>
      </c>
      <c r="I27" s="89" t="str">
        <v>Aquaphor</v>
      </c>
      <c r="J27" s="89" t="str">
        <v>X-Cat</v>
      </c>
      <c r="K27" s="89" t="str">
        <v>Dry Skin</v>
      </c>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row>
    <row r="28" spans="1:42">
      <c r="A28" t="s">
        <v>174</v>
      </c>
      <c r="B28" t="s">
        <v>174</v>
      </c>
      <c r="C28" t="s">
        <v>216</v>
      </c>
      <c r="E28" s="81" t="str" cm="1">
        <f t="array" ref="E28:E35">_xlfn.UNIQUE(_xlfn._xlws.FILTER(std_new19[Campaign],std_new19[Range]=E$27,""))</f>
        <v>Dermopure Body (Bacne)</v>
      </c>
      <c r="F28" s="81" t="str" cm="1">
        <f t="array" ref="F28:F39">_xlfn.UNIQUE(_xlfn._xlws.FILTER(std_new19[Campaign],std_new19[Range]=F$27,""))</f>
        <v>Globe - Body</v>
      </c>
      <c r="G28" s="81" t="str" cm="1">
        <f t="array" ref="G28:G33">_xlfn.UNIQUE(_xlfn._xlws.FILTER(std_new19[Campaign],std_new19[Range]=G$27,""))</f>
        <v>Hydro Fluid Tinted (Bacalar)</v>
      </c>
      <c r="H28" s="81" t="str" cm="1">
        <f t="array" ref="H28:H35">_xlfn.UNIQUE(_xlfn._xlws.FILTER(std_new19[Campaign],std_new19[Range]=H$27,""))</f>
        <v>Elasticity Motown</v>
      </c>
      <c r="I28" s="81" t="str" cm="1">
        <f t="array" ref="I28">_xlfn.UNIQUE(_xlfn._xlws.FILTER(std_new19[Campaign],std_new19[Range]=I$27,""))</f>
        <v>Aquaphor</v>
      </c>
      <c r="J28" s="81" t="str" cm="1">
        <f t="array" ref="J28:J33">_xlfn.UNIQUE(_xlfn._xlws.FILTER(std_new19[Campaign],std_new19[Range]=J$27,""))</f>
        <v>Club Eucerin</v>
      </c>
      <c r="K28" s="81" t="str" cm="1">
        <f t="array" ref="K28:K33">_xlfn.UNIQUE(_xlfn._xlws.FILTER(std_new19[Campaign],std_new19[Range]=K$27,""))</f>
        <v>Atopi</v>
      </c>
      <c r="L28" s="81" t="str" cm="1">
        <f t="array" ref="L28">_xlfn.UNIQUE(_xlfn._xlws.FILTER(std_new19[Campaign],std_new19[Range]=L$27,""))</f>
        <v/>
      </c>
      <c r="M28" s="81" t="str" cm="1">
        <f t="array" ref="M28">_xlfn.UNIQUE(_xlfn._xlws.FILTER(std_new19[Campaign],std_new19[Range]=M$27,""))</f>
        <v/>
      </c>
      <c r="N28" s="81" t="str" cm="1">
        <f t="array" ref="N28">_xlfn.UNIQUE(_xlfn._xlws.FILTER(std_new19[Campaign],std_new19[Range]=N$27,""))</f>
        <v/>
      </c>
      <c r="O28" s="81" t="str" cm="1">
        <f t="array" ref="O28">_xlfn.UNIQUE(_xlfn._xlws.FILTER(std_new19[Campaign],std_new19[Range]=O$27,""))</f>
        <v/>
      </c>
      <c r="P28" s="81" t="str" cm="1">
        <f t="array" ref="P28">_xlfn.UNIQUE(_xlfn._xlws.FILTER(std_new19[Campaign],std_new19[Range]=P$27,""))</f>
        <v/>
      </c>
      <c r="Q28" s="81" t="str" cm="1">
        <f t="array" ref="Q28">_xlfn.UNIQUE(_xlfn._xlws.FILTER(std_new19[Campaign],std_new19[Range]=Q$27,""))</f>
        <v/>
      </c>
      <c r="R28" s="81" t="str" cm="1">
        <f t="array" ref="R28">_xlfn.UNIQUE(_xlfn._xlws.FILTER(std_new19[Campaign],std_new19[Range]=R$27,""))</f>
        <v/>
      </c>
      <c r="S28" s="81" t="str" cm="1">
        <f t="array" ref="S28">_xlfn.UNIQUE(_xlfn._xlws.FILTER(std_new19[Campaign],std_new19[Range]=S$27,""))</f>
        <v/>
      </c>
      <c r="T28" s="81" t="str" cm="1">
        <f t="array" ref="T28">_xlfn.UNIQUE(_xlfn._xlws.FILTER(std_new19[Campaign],std_new19[Range]=T$27,""))</f>
        <v/>
      </c>
      <c r="U28" s="81" t="str" cm="1">
        <f t="array" ref="U28">_xlfn.UNIQUE(_xlfn._xlws.FILTER(std_new19[Campaign],std_new19[Range]=U$27,""))</f>
        <v/>
      </c>
      <c r="V28" s="81" t="str" cm="1">
        <f t="array" ref="V28">_xlfn.UNIQUE(_xlfn._xlws.FILTER(std_new19[Campaign],std_new19[Range]=V$27,""))</f>
        <v/>
      </c>
      <c r="W28" s="81" t="str" cm="1">
        <f t="array" ref="W28">_xlfn.UNIQUE(_xlfn._xlws.FILTER(std_new19[Campaign],std_new19[Range]=W$27,""))</f>
        <v/>
      </c>
      <c r="X28" s="81" t="str" cm="1">
        <f t="array" ref="X28">_xlfn.UNIQUE(_xlfn._xlws.FILTER(std_new19[Campaign],std_new19[Range]=X$27,""))</f>
        <v/>
      </c>
      <c r="Y28" s="81" t="str" cm="1">
        <f t="array" ref="Y28">_xlfn.UNIQUE(_xlfn._xlws.FILTER(std_new19[Campaign],std_new19[Range]=Y$27,""))</f>
        <v/>
      </c>
      <c r="Z28" s="81" t="str" cm="1">
        <f t="array" ref="Z28">_xlfn.UNIQUE(_xlfn._xlws.FILTER(std_new19[Campaign],std_new19[Range]=Z$27,""))</f>
        <v/>
      </c>
      <c r="AA28" s="81" t="str" cm="1">
        <f t="array" ref="AA28">_xlfn.UNIQUE(_xlfn._xlws.FILTER(std_new19[Campaign],std_new19[Range]=AA$27,""))</f>
        <v/>
      </c>
      <c r="AB28" s="81" t="str" cm="1">
        <f t="array" ref="AB28">_xlfn.UNIQUE(_xlfn._xlws.FILTER(std_new19[Campaign],std_new19[Range]=AB$27,""))</f>
        <v/>
      </c>
      <c r="AC28" s="81" t="str" cm="1">
        <f t="array" ref="AC28">_xlfn.UNIQUE(_xlfn._xlws.FILTER(std_new19[Campaign],std_new19[Range]=AC$27,""))</f>
        <v/>
      </c>
      <c r="AD28" s="81" t="str" cm="1">
        <f t="array" ref="AD28">_xlfn.UNIQUE(_xlfn._xlws.FILTER(std_new19[Campaign],std_new19[Range]=AD$27,""))</f>
        <v/>
      </c>
      <c r="AE28" s="81" t="str" cm="1">
        <f t="array" ref="AE28">_xlfn.UNIQUE(_xlfn._xlws.FILTER(std_new19[Campaign],std_new19[Range]=AE$27,""))</f>
        <v/>
      </c>
      <c r="AF28" s="81" t="str" cm="1">
        <f t="array" ref="AF28">_xlfn.UNIQUE(_xlfn._xlws.FILTER(std_new19[Campaign],std_new19[Range]=AF$27,""))</f>
        <v/>
      </c>
      <c r="AG28" s="81" t="str" cm="1">
        <f t="array" ref="AG28">_xlfn.UNIQUE(_xlfn._xlws.FILTER(std_new19[Campaign],std_new19[Range]=AG$27,""))</f>
        <v/>
      </c>
      <c r="AH28" s="81" t="str" cm="1">
        <f t="array" ref="AH28">_xlfn.UNIQUE(_xlfn._xlws.FILTER(std_new19[Campaign],std_new19[Range]=AH$27,""))</f>
        <v/>
      </c>
      <c r="AI28" s="81" t="str" cm="1">
        <f t="array" ref="AI28">_xlfn.UNIQUE(_xlfn._xlws.FILTER(std_new19[Campaign],std_new19[Range]=AI$27,""))</f>
        <v/>
      </c>
      <c r="AJ28" s="81" t="str" cm="1">
        <f t="array" ref="AJ28">_xlfn.UNIQUE(_xlfn._xlws.FILTER(std_new19[Campaign],std_new19[Range]=AJ$27,""))</f>
        <v/>
      </c>
      <c r="AK28" s="81" t="str" cm="1">
        <f t="array" ref="AK28">_xlfn.UNIQUE(_xlfn._xlws.FILTER(std_new19[Campaign],std_new19[Range]=AK$27,""))</f>
        <v/>
      </c>
      <c r="AL28" s="81" t="str" cm="1">
        <f t="array" ref="AL28">_xlfn.UNIQUE(_xlfn._xlws.FILTER(std_new19[Campaign],std_new19[Range]=AL$27,""))</f>
        <v/>
      </c>
      <c r="AM28" s="81" t="str" cm="1">
        <f t="array" ref="AM28">_xlfn.UNIQUE(_xlfn._xlws.FILTER(std_new19[Campaign],std_new19[Range]=AM$27,""))</f>
        <v/>
      </c>
      <c r="AN28" s="81" t="str" cm="1">
        <f t="array" ref="AN28">_xlfn.UNIQUE(_xlfn._xlws.FILTER(std_new19[Campaign],std_new19[Range]=AN$27,""))</f>
        <v/>
      </c>
      <c r="AO28" s="81" t="str" cm="1">
        <f t="array" ref="AO28">_xlfn.UNIQUE(_xlfn._xlws.FILTER(std_new19[Campaign],std_new19[Range]=AO$27,""))</f>
        <v/>
      </c>
      <c r="AP28" s="81" t="str" cm="1">
        <f t="array" ref="AP28">_xlfn.UNIQUE(_xlfn._xlws.FILTER(std_new19[Campaign],std_new19[Range]=AP$27,""))</f>
        <v/>
      </c>
    </row>
    <row r="29" spans="1:42">
      <c r="A29" t="s">
        <v>175</v>
      </c>
      <c r="B29" t="s">
        <v>175</v>
      </c>
      <c r="C29" t="s">
        <v>217</v>
      </c>
      <c r="E29" s="81" t="str">
        <v>Dermopure RL</v>
      </c>
      <c r="F29" s="81" t="str">
        <v>Avengers (Search is Over)</v>
      </c>
      <c r="G29" s="81" t="str">
        <v>Sun Range</v>
      </c>
      <c r="H29" s="81" t="str">
        <v>Golden Age (Gold Revamp)</v>
      </c>
      <c r="J29" s="81" t="str">
        <v>Brand (Institutional)</v>
      </c>
      <c r="K29" s="81" t="str">
        <v>Search AWON</v>
      </c>
    </row>
    <row r="30" spans="1:42">
      <c r="A30" t="s">
        <v>200</v>
      </c>
      <c r="B30" t="s">
        <v>200</v>
      </c>
      <c r="C30" t="s">
        <v>218</v>
      </c>
      <c r="E30" s="81" t="str">
        <v>Dermo Purifyer</v>
      </c>
      <c r="F30" s="81" t="str">
        <v>Hidden Spots</v>
      </c>
      <c r="G30" s="81" t="str">
        <v>Actinic</v>
      </c>
      <c r="H30" s="81" t="str">
        <v>3D Serum + Dragon (Gold)</v>
      </c>
      <c r="J30" s="81" t="str">
        <v>Yo voy al derm</v>
      </c>
      <c r="K30" s="81" t="str">
        <v>pH5 Wannabe</v>
      </c>
    </row>
    <row r="31" spans="1:42">
      <c r="A31" t="s">
        <v>174</v>
      </c>
      <c r="B31" t="s">
        <v>174</v>
      </c>
      <c r="C31" t="s">
        <v>205</v>
      </c>
      <c r="E31" s="81" t="str">
        <v>Gel to Foam</v>
      </c>
      <c r="F31" s="81" t="str">
        <v>Thiamidol Roof - Face &amp; Body</v>
      </c>
      <c r="G31" s="81" t="str">
        <v>Sun Oil Control Core</v>
      </c>
      <c r="H31" s="81" t="str">
        <v>Club55 Serum</v>
      </c>
      <c r="J31" s="81" t="str">
        <v>Customers AWON</v>
      </c>
      <c r="K31" s="81" t="str">
        <v>Body Roof</v>
      </c>
    </row>
    <row r="32" spans="1:42">
      <c r="A32" t="s">
        <v>175</v>
      </c>
      <c r="B32" t="s">
        <v>175</v>
      </c>
      <c r="C32" t="s">
        <v>219</v>
      </c>
      <c r="E32" s="81" t="str">
        <v>Triple Effect</v>
      </c>
      <c r="F32" s="81" t="str">
        <v>Dragon (Boosting Essence)</v>
      </c>
      <c r="G32" s="81" t="str">
        <v>Sun-Protection Range</v>
      </c>
      <c r="H32" s="81" t="str">
        <v>Epigenetics (Benjamin Button)</v>
      </c>
      <c r="J32" s="81" t="str">
        <v>Lead Capturing AWON</v>
      </c>
      <c r="K32" s="81" t="str">
        <v>Urea</v>
      </c>
    </row>
    <row r="33" spans="1:11">
      <c r="A33" t="s">
        <v>114</v>
      </c>
      <c r="B33" t="s">
        <v>114</v>
      </c>
      <c r="C33" t="s">
        <v>203</v>
      </c>
      <c r="E33" s="81" t="str">
        <v>Dermopure Cleansing (Activia)</v>
      </c>
      <c r="F33" s="81" t="str">
        <v>Kung Fu Panda (Eyes)</v>
      </c>
      <c r="G33" s="81" t="str">
        <v>Superstar</v>
      </c>
      <c r="H33" s="81" t="str">
        <v>Epigenetics (Epi 2.0)</v>
      </c>
      <c r="J33" s="81" t="str">
        <v>Eucerin brand AWON</v>
      </c>
      <c r="K33" s="81" t="str">
        <v>Body Lotion</v>
      </c>
    </row>
    <row r="34" spans="1:11">
      <c r="A34" t="s">
        <v>175</v>
      </c>
      <c r="B34" t="s">
        <v>175</v>
      </c>
      <c r="C34" t="s">
        <v>220</v>
      </c>
      <c r="E34" s="81" t="str">
        <v>Dermopure Cleansing (Yoda)</v>
      </c>
      <c r="F34" s="81" t="str">
        <v>Power Duo (Serum + Gel)</v>
      </c>
      <c r="H34" s="81" t="str">
        <v xml:space="preserve">Epigenius RL </v>
      </c>
    </row>
    <row r="35" spans="1:11">
      <c r="A35" t="s">
        <v>167</v>
      </c>
      <c r="B35" t="s">
        <v>167</v>
      </c>
      <c r="C35" t="s">
        <v>221</v>
      </c>
      <c r="E35" s="81" t="str">
        <v>Anti-Acne Range</v>
      </c>
      <c r="F35" s="81" t="str">
        <v>Anti-Pigment Range - Face</v>
      </c>
      <c r="H35" s="81" t="str">
        <v>Refillution</v>
      </c>
    </row>
    <row r="36" spans="1:11">
      <c r="A36" t="s">
        <v>114</v>
      </c>
      <c r="B36" t="s">
        <v>114</v>
      </c>
      <c r="C36" t="s">
        <v>222</v>
      </c>
      <c r="F36" s="81" t="str">
        <v>Bridge Campaign - Body AP</v>
      </c>
    </row>
    <row r="37" spans="1:11">
      <c r="A37" t="s">
        <v>114</v>
      </c>
      <c r="B37" t="s">
        <v>114</v>
      </c>
      <c r="C37" t="s">
        <v>223</v>
      </c>
      <c r="F37" s="81" t="str">
        <v>Alice - Body</v>
      </c>
    </row>
    <row r="38" spans="1:11">
      <c r="A38" t="s">
        <v>200</v>
      </c>
      <c r="B38" t="s">
        <v>200</v>
      </c>
      <c r="C38" t="s">
        <v>224</v>
      </c>
      <c r="F38" s="81" t="str">
        <v>Trilogy RL</v>
      </c>
    </row>
    <row r="39" spans="1:11">
      <c r="A39" t="s">
        <v>174</v>
      </c>
      <c r="B39" t="s">
        <v>174</v>
      </c>
      <c r="C39" t="s">
        <v>195</v>
      </c>
      <c r="F39" s="81" t="str">
        <v>Bridge Campaign - Face</v>
      </c>
    </row>
    <row r="40" spans="1:11">
      <c r="A40" t="s">
        <v>114</v>
      </c>
      <c r="B40" t="s">
        <v>114</v>
      </c>
      <c r="C40" t="s">
        <v>203</v>
      </c>
    </row>
    <row r="41" spans="1:11">
      <c r="A41" t="s">
        <v>167</v>
      </c>
      <c r="B41" t="s">
        <v>167</v>
      </c>
      <c r="C41" t="s">
        <v>225</v>
      </c>
    </row>
    <row r="42" spans="1:11">
      <c r="A42" t="s">
        <v>174</v>
      </c>
      <c r="B42" t="s">
        <v>174</v>
      </c>
      <c r="C42" t="s">
        <v>212</v>
      </c>
    </row>
    <row r="43" spans="1:11">
      <c r="A43" t="s">
        <v>174</v>
      </c>
      <c r="B43" t="s">
        <v>174</v>
      </c>
      <c r="C43" t="s">
        <v>226</v>
      </c>
    </row>
    <row r="44" spans="1:11">
      <c r="A44" t="s">
        <v>114</v>
      </c>
      <c r="B44" t="s">
        <v>114</v>
      </c>
      <c r="C44" t="s">
        <v>222</v>
      </c>
    </row>
    <row r="45" spans="1:11">
      <c r="A45" t="s">
        <v>131</v>
      </c>
      <c r="B45" t="s">
        <v>131</v>
      </c>
      <c r="C45" t="s">
        <v>227</v>
      </c>
    </row>
    <row r="46" spans="1:11">
      <c r="A46" t="s">
        <v>174</v>
      </c>
      <c r="B46" t="s">
        <v>174</v>
      </c>
      <c r="C46" t="s">
        <v>228</v>
      </c>
    </row>
    <row r="47" spans="1:11">
      <c r="A47" t="s">
        <v>114</v>
      </c>
      <c r="B47" t="s">
        <v>114</v>
      </c>
      <c r="C47" t="s">
        <v>229</v>
      </c>
    </row>
    <row r="48" spans="1:11">
      <c r="A48" t="s">
        <v>175</v>
      </c>
      <c r="B48" t="s">
        <v>175</v>
      </c>
      <c r="C48" t="s">
        <v>230</v>
      </c>
    </row>
    <row r="49" spans="1:3">
      <c r="A49" t="s">
        <v>114</v>
      </c>
      <c r="B49" t="s">
        <v>114</v>
      </c>
      <c r="C49" t="s">
        <v>203</v>
      </c>
    </row>
    <row r="50" spans="1:3">
      <c r="A50" t="s">
        <v>174</v>
      </c>
      <c r="B50" t="s">
        <v>174</v>
      </c>
      <c r="C50" t="s">
        <v>228</v>
      </c>
    </row>
    <row r="51" spans="1:3">
      <c r="A51" t="s">
        <v>174</v>
      </c>
      <c r="B51" t="s">
        <v>174</v>
      </c>
      <c r="C51" t="s">
        <v>216</v>
      </c>
    </row>
    <row r="52" spans="1:3">
      <c r="A52" t="s">
        <v>114</v>
      </c>
      <c r="B52" t="s">
        <v>114</v>
      </c>
      <c r="C52" t="s">
        <v>203</v>
      </c>
    </row>
    <row r="53" spans="1:3">
      <c r="A53" t="s">
        <v>114</v>
      </c>
      <c r="B53" t="s">
        <v>114</v>
      </c>
      <c r="C53" t="s">
        <v>203</v>
      </c>
    </row>
    <row r="54" spans="1:3">
      <c r="A54" t="s">
        <v>200</v>
      </c>
      <c r="B54" t="s">
        <v>200</v>
      </c>
      <c r="C54" t="s">
        <v>231</v>
      </c>
    </row>
    <row r="55" spans="1:3">
      <c r="A55" t="s">
        <v>174</v>
      </c>
      <c r="B55" t="s">
        <v>174</v>
      </c>
      <c r="C55" t="s">
        <v>232</v>
      </c>
    </row>
    <row r="56" spans="1:3">
      <c r="A56" t="s">
        <v>174</v>
      </c>
      <c r="B56" t="s">
        <v>174</v>
      </c>
      <c r="C56" t="s">
        <v>233</v>
      </c>
    </row>
    <row r="57" spans="1:3">
      <c r="A57" t="s">
        <v>114</v>
      </c>
      <c r="B57" t="s">
        <v>114</v>
      </c>
      <c r="C57" t="s">
        <v>234</v>
      </c>
    </row>
    <row r="58" spans="1:3">
      <c r="A58" t="s">
        <v>174</v>
      </c>
      <c r="B58" t="s">
        <v>174</v>
      </c>
      <c r="C58" t="s">
        <v>235</v>
      </c>
    </row>
    <row r="59" spans="1:3">
      <c r="A59" t="s">
        <v>174</v>
      </c>
      <c r="B59" t="s">
        <v>174</v>
      </c>
      <c r="C59" t="s">
        <v>236</v>
      </c>
    </row>
    <row r="60" spans="1:3">
      <c r="A60" t="s">
        <v>167</v>
      </c>
      <c r="B60" t="s">
        <v>167</v>
      </c>
      <c r="C60" t="s">
        <v>237</v>
      </c>
    </row>
    <row r="61" spans="1:3">
      <c r="A61" t="s">
        <v>167</v>
      </c>
      <c r="B61" t="s">
        <v>167</v>
      </c>
      <c r="C61" t="s">
        <v>238</v>
      </c>
    </row>
    <row r="62" spans="1:3">
      <c r="A62" t="s">
        <v>167</v>
      </c>
      <c r="B62" t="s">
        <v>167</v>
      </c>
      <c r="C62" t="s">
        <v>239</v>
      </c>
    </row>
    <row r="63" spans="1:3">
      <c r="A63" t="s">
        <v>167</v>
      </c>
      <c r="B63" t="s">
        <v>167</v>
      </c>
      <c r="C63" t="s">
        <v>240</v>
      </c>
    </row>
    <row r="64" spans="1:3">
      <c r="A64" t="s">
        <v>167</v>
      </c>
      <c r="B64" t="s">
        <v>167</v>
      </c>
      <c r="C64" t="s">
        <v>241</v>
      </c>
    </row>
    <row r="65" spans="1:3">
      <c r="A65" s="84"/>
      <c r="B65" s="84"/>
      <c r="C65" s="84"/>
    </row>
    <row r="66" spans="1:3">
      <c r="A66" s="84"/>
      <c r="B66" s="84"/>
      <c r="C66" s="84"/>
    </row>
    <row r="67" spans="1:3">
      <c r="A67" s="84"/>
      <c r="B67" s="84"/>
      <c r="C67" s="84"/>
    </row>
    <row r="68" spans="1:3">
      <c r="A68" s="84"/>
      <c r="B68" s="84"/>
      <c r="C68" s="84"/>
    </row>
    <row r="69" spans="1:3">
      <c r="A69" s="84"/>
      <c r="B69" s="84"/>
      <c r="C69" s="84"/>
    </row>
    <row r="70" spans="1:3">
      <c r="A70" s="84"/>
      <c r="B70" s="84"/>
      <c r="C70" s="84"/>
    </row>
    <row r="71" spans="1:3">
      <c r="A71" s="84"/>
      <c r="B71" s="84"/>
      <c r="C71" s="84"/>
    </row>
    <row r="72" spans="1:3">
      <c r="A72" s="84"/>
      <c r="B72" s="84"/>
      <c r="C72" s="84"/>
    </row>
    <row r="73" spans="1:3">
      <c r="A73" s="84"/>
      <c r="B73" s="84"/>
      <c r="C73" s="84"/>
    </row>
    <row r="74" spans="1:3">
      <c r="A74" s="84"/>
      <c r="B74" s="84"/>
      <c r="C74" s="84"/>
    </row>
    <row r="75" spans="1:3">
      <c r="A75" s="84"/>
      <c r="B75" s="84"/>
      <c r="C75" s="84"/>
    </row>
    <row r="76" spans="1:3">
      <c r="A76" s="84"/>
      <c r="B76" s="84"/>
      <c r="C76" s="84"/>
    </row>
    <row r="77" spans="1:3">
      <c r="A77" s="84"/>
      <c r="B77" s="84"/>
      <c r="C77" s="84"/>
    </row>
    <row r="78" spans="1:3">
      <c r="A78" s="84"/>
      <c r="B78" s="84"/>
      <c r="C78" s="84"/>
    </row>
    <row r="79" spans="1:3">
      <c r="A79" s="84"/>
      <c r="B79" s="84"/>
      <c r="C79" s="84"/>
    </row>
    <row r="80" spans="1:3">
      <c r="A80" s="84"/>
      <c r="B80" s="84"/>
      <c r="C80" s="84"/>
    </row>
    <row r="81" spans="1:3">
      <c r="A81" s="84"/>
      <c r="B81" s="84"/>
      <c r="C81" s="84"/>
    </row>
    <row r="82" spans="1:3">
      <c r="A82" s="84"/>
      <c r="B82" s="84"/>
      <c r="C82" s="84"/>
    </row>
    <row r="83" spans="1:3">
      <c r="A83" s="87"/>
      <c r="B83" s="87"/>
      <c r="C83" s="87"/>
    </row>
    <row r="84" spans="1:3">
      <c r="A84" s="84"/>
      <c r="B84" s="84"/>
      <c r="C84" s="84"/>
    </row>
    <row r="85" spans="1:3">
      <c r="A85" s="84"/>
      <c r="B85" s="84"/>
      <c r="C85" s="84"/>
    </row>
    <row r="86" spans="1:3">
      <c r="A86" s="84"/>
      <c r="B86" s="84"/>
      <c r="C86" s="84"/>
    </row>
    <row r="87" spans="1:3">
      <c r="A87" s="84"/>
      <c r="B87" s="84"/>
      <c r="C87" s="84"/>
    </row>
    <row r="88" spans="1:3">
      <c r="A88" s="84"/>
      <c r="B88" s="84"/>
      <c r="C88" s="84"/>
    </row>
    <row r="89" spans="1:3">
      <c r="A89" s="84"/>
      <c r="B89" s="84"/>
      <c r="C89" s="84"/>
    </row>
    <row r="90" spans="1:3">
      <c r="A90" s="84"/>
      <c r="B90" s="84"/>
      <c r="C90" s="84"/>
    </row>
    <row r="91" spans="1:3">
      <c r="A91" s="84"/>
      <c r="B91" s="84"/>
      <c r="C91" s="84"/>
    </row>
    <row r="92" spans="1:3">
      <c r="A92" s="84"/>
      <c r="B92" s="84"/>
      <c r="C92" s="84"/>
    </row>
    <row r="93" spans="1:3">
      <c r="A93" s="84"/>
      <c r="B93" s="84"/>
      <c r="C93" s="84"/>
    </row>
    <row r="94" spans="1:3">
      <c r="A94" s="84"/>
      <c r="B94" s="84"/>
      <c r="C94" s="84"/>
    </row>
    <row r="95" spans="1:3">
      <c r="A95" s="84"/>
      <c r="B95" s="84"/>
      <c r="C95" s="84"/>
    </row>
    <row r="96" spans="1:3">
      <c r="A96" s="84"/>
      <c r="B96" s="84"/>
      <c r="C96" s="84"/>
    </row>
    <row r="97" spans="1:3">
      <c r="A97" s="84"/>
      <c r="B97" s="84"/>
      <c r="C97" s="84"/>
    </row>
    <row r="98" spans="1:3">
      <c r="A98" s="84"/>
      <c r="B98" s="84"/>
      <c r="C98" s="84"/>
    </row>
    <row r="99" spans="1:3">
      <c r="A99" s="84"/>
      <c r="B99" s="84"/>
      <c r="C99" s="84"/>
    </row>
    <row r="100" spans="1:3">
      <c r="A100" s="84"/>
      <c r="B100" s="84"/>
      <c r="C100" s="84"/>
    </row>
    <row r="101" spans="1:3">
      <c r="A101" s="84"/>
      <c r="B101" s="84"/>
      <c r="C101" s="84"/>
    </row>
    <row r="102" spans="1:3">
      <c r="A102" s="84"/>
      <c r="B102" s="84"/>
      <c r="C102" s="84"/>
    </row>
    <row r="103" spans="1:3">
      <c r="A103" s="84"/>
      <c r="B103" s="84"/>
      <c r="C103" s="84"/>
    </row>
    <row r="104" spans="1:3">
      <c r="A104" s="84"/>
      <c r="B104" s="84"/>
      <c r="C104" s="84"/>
    </row>
    <row r="105" spans="1:3">
      <c r="A105" s="84"/>
      <c r="B105" s="84"/>
      <c r="C105" s="84"/>
    </row>
    <row r="106" spans="1:3">
      <c r="A106" s="84"/>
      <c r="B106" s="84"/>
      <c r="C106" s="84"/>
    </row>
    <row r="107" spans="1:3">
      <c r="A107" s="84"/>
      <c r="B107" s="84"/>
      <c r="C107" s="84"/>
    </row>
    <row r="108" spans="1:3">
      <c r="A108" s="84"/>
      <c r="B108" s="84"/>
      <c r="C108" s="84"/>
    </row>
    <row r="109" spans="1:3">
      <c r="A109" s="84"/>
      <c r="B109" s="84"/>
      <c r="C109" s="84"/>
    </row>
    <row r="110" spans="1:3">
      <c r="A110" s="84"/>
      <c r="B110" s="84"/>
      <c r="C110" s="84"/>
    </row>
    <row r="111" spans="1:3">
      <c r="A111" s="84"/>
      <c r="B111" s="84"/>
      <c r="C111" s="84"/>
    </row>
    <row r="112" spans="1:3">
      <c r="A112" s="84"/>
      <c r="B112" s="84"/>
      <c r="C112" s="84"/>
    </row>
    <row r="113" spans="1:3">
      <c r="A113" s="84"/>
      <c r="B113" s="84"/>
      <c r="C113" s="84"/>
    </row>
    <row r="114" spans="1:3">
      <c r="A114" s="84"/>
      <c r="B114" s="84"/>
      <c r="C114" s="84"/>
    </row>
    <row r="115" spans="1:3">
      <c r="A115" s="84"/>
      <c r="B115" s="84"/>
      <c r="C115" s="84"/>
    </row>
    <row r="116" spans="1:3">
      <c r="A116" s="84"/>
      <c r="B116" s="84"/>
      <c r="C116" s="84"/>
    </row>
    <row r="117" spans="1:3">
      <c r="A117" s="84"/>
      <c r="B117" s="84"/>
      <c r="C117" s="84"/>
    </row>
    <row r="118" spans="1:3">
      <c r="A118" s="84"/>
      <c r="B118" s="84"/>
      <c r="C118" s="84"/>
    </row>
    <row r="119" spans="1:3">
      <c r="A119" s="84"/>
      <c r="B119" s="84"/>
      <c r="C119" s="84"/>
    </row>
    <row r="120" spans="1:3">
      <c r="A120" s="84"/>
      <c r="B120" s="84"/>
      <c r="C120" s="84"/>
    </row>
    <row r="121" spans="1:3">
      <c r="A121" s="84"/>
      <c r="B121" s="84"/>
      <c r="C121" s="84"/>
    </row>
    <row r="122" spans="1:3">
      <c r="A122" s="84"/>
      <c r="B122" s="84"/>
      <c r="C122" s="84"/>
    </row>
    <row r="123" spans="1:3">
      <c r="A123" s="84"/>
      <c r="B123" s="84"/>
      <c r="C123" s="84"/>
    </row>
    <row r="124" spans="1:3">
      <c r="A124" s="84"/>
      <c r="B124" s="84"/>
      <c r="C124" s="84"/>
    </row>
    <row r="125" spans="1:3">
      <c r="A125" s="84"/>
      <c r="B125" s="84"/>
      <c r="C125" s="84"/>
    </row>
    <row r="126" spans="1:3">
      <c r="A126" s="84"/>
      <c r="B126" s="84"/>
      <c r="C126" s="84"/>
    </row>
    <row r="127" spans="1:3">
      <c r="A127" s="84"/>
      <c r="B127" s="84"/>
      <c r="C127" s="84"/>
    </row>
    <row r="128" spans="1:3">
      <c r="A128" s="84"/>
      <c r="B128" s="84"/>
      <c r="C128" s="84"/>
    </row>
    <row r="129" spans="1:4">
      <c r="A129" s="84"/>
      <c r="B129" s="84"/>
      <c r="C129" s="84"/>
      <c r="D129" s="84"/>
    </row>
    <row r="130" spans="1:4">
      <c r="A130" s="84"/>
      <c r="B130" s="84"/>
      <c r="C130" s="84"/>
      <c r="D130" s="84"/>
    </row>
    <row r="131" spans="1:4">
      <c r="A131" s="84"/>
      <c r="B131" s="84"/>
      <c r="C131" s="84"/>
      <c r="D131" s="84"/>
    </row>
    <row r="132" spans="1:4">
      <c r="A132" s="84"/>
      <c r="B132" s="84"/>
      <c r="C132" s="84"/>
      <c r="D132" s="84"/>
    </row>
    <row r="133" spans="1:4">
      <c r="A133" s="84"/>
      <c r="B133" s="84"/>
      <c r="C133" s="84"/>
      <c r="D133" s="84"/>
    </row>
    <row r="134" spans="1:4">
      <c r="A134" s="84"/>
      <c r="B134" s="84"/>
      <c r="C134" s="84"/>
      <c r="D134" s="84"/>
    </row>
    <row r="135" spans="1:4">
      <c r="A135" s="84"/>
      <c r="B135" s="84"/>
      <c r="C135" s="84"/>
      <c r="D135" s="84"/>
    </row>
    <row r="136" spans="1:4">
      <c r="A136" s="84"/>
      <c r="B136" s="84"/>
      <c r="C136" s="84"/>
      <c r="D136" s="84"/>
    </row>
    <row r="137" spans="1:4">
      <c r="A137" s="84"/>
      <c r="B137" s="84"/>
      <c r="C137" s="84"/>
      <c r="D137" s="84"/>
    </row>
    <row r="138" spans="1:4">
      <c r="A138" s="84"/>
      <c r="B138" s="84"/>
      <c r="C138" s="84"/>
      <c r="D138" s="84"/>
    </row>
    <row r="139" spans="1:4">
      <c r="A139" s="84"/>
      <c r="B139" s="84"/>
      <c r="C139" s="84"/>
      <c r="D139" s="84"/>
    </row>
    <row r="140" spans="1:4">
      <c r="A140" s="84"/>
      <c r="B140" s="84"/>
      <c r="C140" s="84"/>
      <c r="D140" s="84"/>
    </row>
    <row r="141" spans="1:4">
      <c r="A141" s="84"/>
      <c r="B141" s="84"/>
      <c r="C141" s="84"/>
      <c r="D141" s="84"/>
    </row>
    <row r="142" spans="1:4">
      <c r="A142" s="84"/>
      <c r="B142" s="84"/>
      <c r="C142" s="84"/>
      <c r="D142" s="84"/>
    </row>
    <row r="143" spans="1:4">
      <c r="A143" s="84"/>
      <c r="B143" s="84"/>
      <c r="C143" s="84"/>
      <c r="D143" s="84"/>
    </row>
    <row r="144" spans="1:4">
      <c r="A144" s="84"/>
      <c r="B144" s="84"/>
      <c r="C144" s="84"/>
      <c r="D144" s="84"/>
    </row>
    <row r="145" spans="1:4">
      <c r="A145" s="84"/>
      <c r="B145" s="84"/>
      <c r="C145" s="84"/>
      <c r="D145" s="84"/>
    </row>
    <row r="146" spans="1:4">
      <c r="A146" s="84"/>
      <c r="B146" s="84"/>
      <c r="C146" s="84"/>
      <c r="D146" s="84"/>
    </row>
    <row r="147" spans="1:4">
      <c r="A147" s="84"/>
      <c r="B147" s="84"/>
      <c r="C147" s="84"/>
      <c r="D147" s="87"/>
    </row>
    <row r="148" spans="1:4">
      <c r="A148" s="84"/>
      <c r="B148" s="84"/>
      <c r="C148" s="84"/>
      <c r="D148" s="84"/>
    </row>
    <row r="149" spans="1:4">
      <c r="A149" s="84"/>
      <c r="B149" s="84"/>
      <c r="C149" s="84"/>
      <c r="D149" s="84"/>
    </row>
    <row r="150" spans="1:4">
      <c r="A150" s="84"/>
      <c r="B150" s="84"/>
      <c r="C150" s="84"/>
      <c r="D150" s="84"/>
    </row>
    <row r="151" spans="1:4">
      <c r="A151" s="84"/>
      <c r="B151" s="84"/>
      <c r="C151" s="84"/>
      <c r="D151" s="84"/>
    </row>
    <row r="152" spans="1:4">
      <c r="A152" s="84"/>
      <c r="B152" s="84"/>
      <c r="C152" s="84"/>
      <c r="D152" s="84"/>
    </row>
    <row r="153" spans="1:4">
      <c r="A153" s="84"/>
      <c r="B153" s="84"/>
      <c r="C153" s="84"/>
      <c r="D153" s="84"/>
    </row>
    <row r="154" spans="1:4">
      <c r="A154" s="84"/>
      <c r="B154" s="84"/>
      <c r="C154" s="84"/>
      <c r="D154" s="84"/>
    </row>
    <row r="155" spans="1:4">
      <c r="A155" s="84"/>
      <c r="B155" s="84"/>
      <c r="C155" s="84"/>
      <c r="D155" s="84"/>
    </row>
    <row r="156" spans="1:4">
      <c r="A156" s="84"/>
      <c r="B156" s="84"/>
      <c r="C156" s="84"/>
      <c r="D156" s="84"/>
    </row>
    <row r="157" spans="1:4">
      <c r="A157" s="84"/>
      <c r="B157" s="84"/>
      <c r="C157" s="84"/>
      <c r="D157" s="84"/>
    </row>
    <row r="158" spans="1:4">
      <c r="A158" s="84"/>
      <c r="B158" s="84"/>
      <c r="C158" s="84"/>
      <c r="D158" s="84"/>
    </row>
    <row r="159" spans="1:4">
      <c r="A159" s="84"/>
      <c r="B159" s="84"/>
      <c r="C159" s="84"/>
      <c r="D159" s="84"/>
    </row>
    <row r="160" spans="1:4">
      <c r="A160" s="84"/>
      <c r="B160" s="84"/>
      <c r="C160" s="84"/>
      <c r="D160" s="84"/>
    </row>
    <row r="161" spans="1:4">
      <c r="A161" s="84"/>
      <c r="B161" s="84"/>
      <c r="C161" s="84"/>
      <c r="D161" s="84"/>
    </row>
    <row r="162" spans="1:4">
      <c r="A162" s="84"/>
      <c r="B162" s="84"/>
      <c r="C162" s="84"/>
      <c r="D162" s="84"/>
    </row>
    <row r="163" spans="1:4">
      <c r="A163" s="84"/>
      <c r="B163" s="84"/>
      <c r="C163" s="84"/>
      <c r="D163" s="84"/>
    </row>
    <row r="164" spans="1:4">
      <c r="A164" s="84"/>
      <c r="B164" s="84"/>
      <c r="C164" s="84"/>
      <c r="D164" s="84"/>
    </row>
    <row r="165" spans="1:4">
      <c r="A165" s="84"/>
      <c r="B165" s="84"/>
      <c r="C165" s="84"/>
      <c r="D165" s="84"/>
    </row>
    <row r="166" spans="1:4">
      <c r="A166" s="84"/>
      <c r="B166" s="84"/>
      <c r="C166" s="84"/>
      <c r="D166" s="84"/>
    </row>
    <row r="167" spans="1:4">
      <c r="A167" s="84"/>
      <c r="B167" s="84"/>
      <c r="C167" s="84"/>
      <c r="D167" s="84"/>
    </row>
    <row r="168" spans="1:4">
      <c r="A168" s="84"/>
      <c r="B168" s="84"/>
      <c r="C168" s="84"/>
      <c r="D168" s="84"/>
    </row>
    <row r="169" spans="1:4">
      <c r="A169" s="84"/>
      <c r="B169" s="84"/>
      <c r="C169" s="84"/>
      <c r="D169" s="84"/>
    </row>
    <row r="170" spans="1:4">
      <c r="A170" s="84"/>
      <c r="B170" s="84"/>
      <c r="C170" s="84"/>
      <c r="D170" s="84"/>
    </row>
    <row r="171" spans="1:4">
      <c r="A171" s="84"/>
      <c r="B171" s="84"/>
      <c r="C171" s="84"/>
      <c r="D171" s="84"/>
    </row>
    <row r="172" spans="1:4">
      <c r="A172" s="84"/>
      <c r="B172" s="84"/>
      <c r="C172" s="84"/>
      <c r="D172" s="84"/>
    </row>
    <row r="173" spans="1:4">
      <c r="A173" s="84"/>
      <c r="B173" s="84"/>
      <c r="C173" s="84"/>
      <c r="D173" s="84"/>
    </row>
    <row r="174" spans="1:4">
      <c r="A174" s="84"/>
      <c r="B174" s="84"/>
      <c r="C174" s="84"/>
      <c r="D174" s="84"/>
    </row>
    <row r="175" spans="1:4">
      <c r="A175" s="84"/>
      <c r="B175" s="84"/>
      <c r="C175" s="84"/>
      <c r="D175" s="84"/>
    </row>
    <row r="176" spans="1:4">
      <c r="A176" s="84"/>
      <c r="B176" s="84"/>
      <c r="C176" s="84"/>
      <c r="D176" s="84"/>
    </row>
    <row r="177" spans="1:4">
      <c r="A177" s="84"/>
      <c r="B177" s="84"/>
      <c r="C177" s="84"/>
      <c r="D177" s="84"/>
    </row>
    <row r="178" spans="1:4">
      <c r="A178" s="84"/>
      <c r="B178" s="84"/>
      <c r="C178" s="84"/>
      <c r="D178" s="84"/>
    </row>
    <row r="179" spans="1:4">
      <c r="A179" s="84"/>
      <c r="B179" s="84"/>
      <c r="C179" s="84"/>
      <c r="D179" s="84"/>
    </row>
    <row r="180" spans="1:4">
      <c r="A180" s="84"/>
      <c r="B180" s="84"/>
      <c r="C180" s="84"/>
      <c r="D180" s="84"/>
    </row>
    <row r="181" spans="1:4">
      <c r="A181" s="84"/>
      <c r="B181" s="84"/>
      <c r="C181" s="84"/>
      <c r="D181" s="84"/>
    </row>
    <row r="182" spans="1:4">
      <c r="A182" s="84"/>
      <c r="B182" s="84"/>
      <c r="C182" s="84"/>
      <c r="D182" s="84"/>
    </row>
    <row r="183" spans="1:4">
      <c r="A183" s="84"/>
      <c r="B183" s="84"/>
      <c r="C183" s="84"/>
      <c r="D183" s="84"/>
    </row>
    <row r="184" spans="1:4">
      <c r="A184" s="84"/>
      <c r="B184" s="84"/>
      <c r="C184" s="84"/>
      <c r="D184" s="84"/>
    </row>
    <row r="185" spans="1:4">
      <c r="A185" s="84"/>
      <c r="B185" s="84"/>
      <c r="C185" s="84"/>
      <c r="D185" s="84"/>
    </row>
    <row r="186" spans="1:4">
      <c r="A186" s="84"/>
      <c r="B186" s="84"/>
      <c r="C186" s="84"/>
      <c r="D186" s="84"/>
    </row>
    <row r="187" spans="1:4">
      <c r="A187" s="84"/>
      <c r="B187" s="84"/>
      <c r="C187" s="84"/>
      <c r="D187" s="84"/>
    </row>
    <row r="188" spans="1:4">
      <c r="A188" s="84"/>
      <c r="B188" s="84"/>
      <c r="C188" s="84"/>
      <c r="D188" s="84"/>
    </row>
    <row r="189" spans="1:4">
      <c r="A189" s="84"/>
      <c r="B189" s="84"/>
      <c r="C189" s="84"/>
      <c r="D189" s="84"/>
    </row>
    <row r="190" spans="1:4">
      <c r="A190" s="84"/>
      <c r="B190" s="84"/>
      <c r="C190" s="84"/>
      <c r="D190" s="84"/>
    </row>
    <row r="191" spans="1:4">
      <c r="A191" s="84"/>
      <c r="B191" s="84"/>
      <c r="C191" s="84"/>
      <c r="D191" s="84"/>
    </row>
    <row r="192" spans="1:4">
      <c r="A192" s="84"/>
      <c r="B192" s="84"/>
      <c r="C192" s="84"/>
      <c r="D192" s="84"/>
    </row>
    <row r="193" spans="1:4">
      <c r="A193" s="84"/>
      <c r="B193" s="84"/>
      <c r="C193" s="84"/>
      <c r="D193" s="84"/>
    </row>
    <row r="194" spans="1:4">
      <c r="A194" s="84"/>
      <c r="B194" s="84"/>
      <c r="C194" s="84"/>
      <c r="D194" s="84"/>
    </row>
    <row r="195" spans="1:4">
      <c r="A195" s="84"/>
      <c r="B195" s="84"/>
      <c r="C195" s="84"/>
      <c r="D195" s="84"/>
    </row>
    <row r="196" spans="1:4">
      <c r="A196" s="84"/>
      <c r="B196" s="84"/>
      <c r="C196" s="84"/>
      <c r="D196" s="84"/>
    </row>
    <row r="197" spans="1:4">
      <c r="A197" s="84"/>
      <c r="B197" s="84"/>
      <c r="C197" s="84"/>
      <c r="D197" s="84"/>
    </row>
    <row r="198" spans="1:4">
      <c r="A198" s="84"/>
      <c r="B198" s="84"/>
      <c r="C198" s="84"/>
      <c r="D198" s="84"/>
    </row>
    <row r="199" spans="1:4">
      <c r="A199" s="84"/>
      <c r="B199" s="84"/>
      <c r="C199" s="84"/>
      <c r="D199" s="84"/>
    </row>
    <row r="200" spans="1:4">
      <c r="A200" s="84"/>
      <c r="B200" s="84"/>
      <c r="C200" s="84"/>
      <c r="D200" s="84"/>
    </row>
    <row r="201" spans="1:4">
      <c r="A201" s="84"/>
      <c r="B201" s="84"/>
      <c r="C201" s="84"/>
      <c r="D201" s="84"/>
    </row>
    <row r="202" spans="1:4">
      <c r="A202" s="84"/>
      <c r="B202" s="84"/>
      <c r="C202" s="84"/>
      <c r="D202" s="84"/>
    </row>
    <row r="203" spans="1:4">
      <c r="A203" s="84"/>
      <c r="B203" s="84"/>
      <c r="C203" s="84"/>
      <c r="D203" s="84"/>
    </row>
    <row r="204" spans="1:4">
      <c r="A204" s="84"/>
      <c r="B204" s="84"/>
      <c r="C204" s="84"/>
      <c r="D204" s="84"/>
    </row>
    <row r="205" spans="1:4">
      <c r="A205" s="84"/>
      <c r="B205" s="84"/>
      <c r="C205" s="84"/>
      <c r="D205" s="84"/>
    </row>
    <row r="206" spans="1:4">
      <c r="A206" s="84"/>
      <c r="B206" s="84"/>
      <c r="C206" s="84"/>
      <c r="D206" s="84"/>
    </row>
    <row r="207" spans="1:4">
      <c r="A207" s="84"/>
      <c r="B207" s="84"/>
      <c r="C207" s="84"/>
      <c r="D207" s="84"/>
    </row>
    <row r="208" spans="1:4">
      <c r="A208" s="84"/>
      <c r="B208" s="84"/>
      <c r="C208" s="84"/>
      <c r="D208" s="84"/>
    </row>
    <row r="209" spans="1:4">
      <c r="A209" s="84"/>
      <c r="B209" s="84"/>
      <c r="C209" s="84"/>
      <c r="D209" s="84"/>
    </row>
    <row r="210" spans="1:4">
      <c r="A210" s="84"/>
      <c r="B210" s="84"/>
      <c r="C210" s="84"/>
      <c r="D210" s="84"/>
    </row>
    <row r="211" spans="1:4">
      <c r="A211" s="84"/>
      <c r="B211" s="84"/>
      <c r="C211" s="84"/>
      <c r="D211" s="84"/>
    </row>
    <row r="212" spans="1:4">
      <c r="A212" s="84"/>
      <c r="B212" s="84"/>
      <c r="C212" s="84"/>
      <c r="D212" s="84"/>
    </row>
    <row r="213" spans="1:4">
      <c r="A213" s="84"/>
      <c r="B213" s="84"/>
      <c r="C213" s="84"/>
      <c r="D213" s="84"/>
    </row>
    <row r="214" spans="1:4">
      <c r="A214" s="84"/>
      <c r="B214" s="84"/>
      <c r="C214" s="84"/>
      <c r="D214" s="84"/>
    </row>
    <row r="215" spans="1:4">
      <c r="A215" s="84"/>
      <c r="B215" s="84"/>
      <c r="C215" s="84"/>
      <c r="D215" s="84"/>
    </row>
    <row r="216" spans="1:4">
      <c r="A216" s="84"/>
      <c r="B216" s="84"/>
      <c r="C216" s="84"/>
      <c r="D216" s="84"/>
    </row>
    <row r="217" spans="1:4">
      <c r="A217" s="84"/>
      <c r="B217" s="84"/>
      <c r="C217" s="84"/>
      <c r="D217" s="84"/>
    </row>
    <row r="218" spans="1:4">
      <c r="A218" s="84"/>
      <c r="B218" s="84"/>
      <c r="C218" s="84"/>
      <c r="D218" s="84"/>
    </row>
    <row r="219" spans="1:4">
      <c r="A219" s="84"/>
      <c r="B219" s="84"/>
      <c r="C219" s="84"/>
      <c r="D219" s="84"/>
    </row>
    <row r="220" spans="1:4">
      <c r="A220" s="84"/>
      <c r="B220" s="84"/>
      <c r="C220" s="84"/>
      <c r="D220" s="84"/>
    </row>
    <row r="221" spans="1:4">
      <c r="A221" s="84"/>
      <c r="B221" s="84"/>
      <c r="C221" s="84"/>
      <c r="D221" s="84"/>
    </row>
    <row r="222" spans="1:4">
      <c r="A222" s="84"/>
      <c r="B222" s="84"/>
      <c r="C222" s="84"/>
      <c r="D222" s="84"/>
    </row>
    <row r="223" spans="1:4">
      <c r="A223" s="84"/>
      <c r="B223" s="84"/>
      <c r="C223" s="84"/>
      <c r="D223" s="84"/>
    </row>
    <row r="224" spans="1:4">
      <c r="A224" s="84"/>
      <c r="B224" s="84"/>
      <c r="C224" s="84"/>
      <c r="D224" s="84"/>
    </row>
    <row r="225" spans="1:4">
      <c r="A225" s="84"/>
      <c r="B225" s="84"/>
      <c r="C225" s="84"/>
      <c r="D225" s="84"/>
    </row>
    <row r="226" spans="1:4">
      <c r="A226" s="84"/>
      <c r="B226" s="84"/>
      <c r="C226" s="84"/>
      <c r="D226" s="84"/>
    </row>
    <row r="227" spans="1:4">
      <c r="A227" s="84"/>
      <c r="B227" s="84"/>
      <c r="C227" s="84"/>
      <c r="D227" s="84"/>
    </row>
    <row r="228" spans="1:4">
      <c r="A228" s="84"/>
      <c r="B228" s="84"/>
      <c r="C228" s="84"/>
      <c r="D228" s="84"/>
    </row>
    <row r="229" spans="1:4">
      <c r="A229" s="84"/>
      <c r="B229" s="84"/>
      <c r="C229" s="84"/>
      <c r="D229" s="84"/>
    </row>
    <row r="230" spans="1:4">
      <c r="A230" s="84"/>
      <c r="B230" s="84"/>
      <c r="C230" s="84"/>
      <c r="D230" s="84"/>
    </row>
    <row r="231" spans="1:4">
      <c r="A231" s="84"/>
      <c r="B231" s="84"/>
      <c r="C231" s="84"/>
      <c r="D231" s="84"/>
    </row>
    <row r="232" spans="1:4">
      <c r="A232" s="84"/>
      <c r="B232" s="84"/>
      <c r="C232" s="84"/>
      <c r="D232" s="84"/>
    </row>
    <row r="233" spans="1:4">
      <c r="A233" s="84"/>
      <c r="B233" s="84"/>
      <c r="C233" s="84"/>
      <c r="D233" s="84"/>
    </row>
    <row r="234" spans="1:4">
      <c r="A234" s="84"/>
      <c r="B234" s="84"/>
      <c r="C234" s="84"/>
      <c r="D234" s="84"/>
    </row>
    <row r="235" spans="1:4">
      <c r="A235" s="84"/>
      <c r="B235" s="84"/>
      <c r="C235" s="84"/>
      <c r="D235" s="84"/>
    </row>
    <row r="236" spans="1:4">
      <c r="A236" s="84"/>
      <c r="B236" s="84"/>
      <c r="C236" s="84"/>
      <c r="D236" s="84"/>
    </row>
    <row r="237" spans="1:4">
      <c r="A237" s="84"/>
      <c r="B237" s="84"/>
      <c r="C237" s="84"/>
      <c r="D237" s="84"/>
    </row>
    <row r="238" spans="1:4">
      <c r="A238" s="84"/>
      <c r="B238" s="84"/>
      <c r="C238" s="84"/>
      <c r="D238" s="84"/>
    </row>
    <row r="239" spans="1:4">
      <c r="A239" s="84"/>
      <c r="B239" s="84"/>
      <c r="C239" s="84"/>
      <c r="D239" s="84"/>
    </row>
    <row r="240" spans="1:4">
      <c r="A240" s="84"/>
      <c r="B240" s="84"/>
      <c r="C240" s="84"/>
      <c r="D240" s="84"/>
    </row>
    <row r="241" spans="1:4">
      <c r="A241" s="84"/>
      <c r="B241" s="84"/>
      <c r="C241" s="84"/>
      <c r="D241" s="84"/>
    </row>
    <row r="242" spans="1:4">
      <c r="A242" s="84"/>
      <c r="B242" s="84"/>
      <c r="C242" s="84"/>
      <c r="D242" s="84"/>
    </row>
    <row r="243" spans="1:4">
      <c r="A243" s="84"/>
      <c r="B243" s="84"/>
      <c r="C243" s="84"/>
      <c r="D243" s="84"/>
    </row>
    <row r="244" spans="1:4">
      <c r="A244" s="84"/>
      <c r="B244" s="84"/>
      <c r="C244" s="84"/>
      <c r="D244" s="84"/>
    </row>
    <row r="245" spans="1:4">
      <c r="A245" s="84"/>
      <c r="B245" s="84"/>
      <c r="C245" s="84"/>
      <c r="D245" s="84"/>
    </row>
    <row r="246" spans="1:4">
      <c r="A246" s="84"/>
      <c r="B246" s="84"/>
      <c r="C246" s="84"/>
      <c r="D246" s="84"/>
    </row>
    <row r="247" spans="1:4">
      <c r="A247" s="84"/>
      <c r="B247" s="84"/>
      <c r="C247" s="84"/>
      <c r="D247" s="84"/>
    </row>
    <row r="248" spans="1:4">
      <c r="A248" s="84"/>
      <c r="B248" s="84"/>
      <c r="C248" s="84"/>
      <c r="D248" s="84"/>
    </row>
    <row r="249" spans="1:4">
      <c r="A249" s="84"/>
      <c r="B249" s="84"/>
      <c r="C249" s="84"/>
      <c r="D249" s="84"/>
    </row>
    <row r="250" spans="1:4">
      <c r="A250" s="84"/>
      <c r="B250" s="84"/>
      <c r="C250" s="84"/>
      <c r="D250" s="84"/>
    </row>
    <row r="251" spans="1:4">
      <c r="A251" s="84"/>
      <c r="B251" s="84"/>
      <c r="C251" s="84"/>
      <c r="D251" s="84"/>
    </row>
    <row r="252" spans="1:4">
      <c r="A252" s="84"/>
      <c r="B252" s="84"/>
      <c r="C252" s="84"/>
      <c r="D252" s="84"/>
    </row>
    <row r="253" spans="1:4">
      <c r="A253" s="84"/>
      <c r="B253" s="84"/>
      <c r="C253" s="84"/>
      <c r="D253" s="84"/>
    </row>
    <row r="254" spans="1:4">
      <c r="A254" s="84"/>
      <c r="B254" s="84"/>
      <c r="C254" s="84"/>
      <c r="D254" s="84"/>
    </row>
    <row r="255" spans="1:4">
      <c r="A255" s="84"/>
      <c r="B255" s="84"/>
      <c r="C255" s="84"/>
      <c r="D255" s="84"/>
    </row>
    <row r="256" spans="1:4">
      <c r="A256" s="84"/>
      <c r="B256" s="84"/>
      <c r="C256" s="84"/>
      <c r="D256" s="84"/>
    </row>
    <row r="257" spans="1:4">
      <c r="A257" s="84"/>
      <c r="B257" s="84"/>
      <c r="C257" s="84"/>
      <c r="D257" s="84"/>
    </row>
    <row r="258" spans="1:4">
      <c r="A258" s="84"/>
      <c r="B258" s="84"/>
      <c r="C258" s="84"/>
      <c r="D258" s="84"/>
    </row>
    <row r="259" spans="1:4">
      <c r="A259" s="84"/>
      <c r="B259" s="84"/>
      <c r="C259" s="84"/>
      <c r="D259" s="84"/>
    </row>
    <row r="260" spans="1:4">
      <c r="A260" s="84"/>
      <c r="B260" s="84"/>
      <c r="C260" s="84"/>
      <c r="D260" s="84"/>
    </row>
    <row r="261" spans="1:4">
      <c r="A261" s="84"/>
      <c r="B261" s="84"/>
      <c r="C261" s="84"/>
      <c r="D261" s="84"/>
    </row>
    <row r="262" spans="1:4">
      <c r="A262" s="84"/>
      <c r="B262" s="84"/>
      <c r="C262" s="84"/>
      <c r="D262" s="84"/>
    </row>
    <row r="263" spans="1:4">
      <c r="A263" s="84"/>
      <c r="B263" s="84"/>
      <c r="C263" s="84"/>
      <c r="D263" s="84"/>
    </row>
    <row r="264" spans="1:4">
      <c r="A264" s="84"/>
      <c r="B264" s="84"/>
      <c r="C264" s="84"/>
      <c r="D264" s="84"/>
    </row>
    <row r="265" spans="1:4">
      <c r="A265" s="84"/>
      <c r="B265" s="84"/>
      <c r="C265" s="84"/>
      <c r="D265" s="84"/>
    </row>
    <row r="266" spans="1:4">
      <c r="A266" s="84"/>
      <c r="B266" s="84"/>
      <c r="C266" s="84"/>
      <c r="D266" s="84"/>
    </row>
    <row r="267" spans="1:4">
      <c r="A267" s="84"/>
      <c r="B267" s="84"/>
      <c r="C267" s="84"/>
      <c r="D267" s="84"/>
    </row>
    <row r="268" spans="1:4">
      <c r="A268" s="84"/>
      <c r="B268" s="84"/>
      <c r="C268" s="84"/>
      <c r="D268" s="84"/>
    </row>
    <row r="269" spans="1:4">
      <c r="A269" s="84"/>
      <c r="B269" s="84"/>
      <c r="C269" s="84"/>
      <c r="D269" s="84"/>
    </row>
    <row r="270" spans="1:4">
      <c r="A270" s="84"/>
      <c r="B270" s="84"/>
      <c r="C270" s="84"/>
      <c r="D270" s="84"/>
    </row>
    <row r="271" spans="1:4">
      <c r="A271" s="84"/>
      <c r="B271" s="84"/>
      <c r="C271" s="84"/>
      <c r="D271" s="84"/>
    </row>
    <row r="272" spans="1:4">
      <c r="A272" s="84"/>
      <c r="B272" s="84"/>
      <c r="C272" s="84"/>
      <c r="D272" s="84"/>
    </row>
    <row r="273" spans="1:4">
      <c r="A273" s="84"/>
      <c r="B273" s="84"/>
      <c r="C273" s="84"/>
      <c r="D273" s="84"/>
    </row>
    <row r="274" spans="1:4">
      <c r="A274" s="84"/>
      <c r="B274" s="84"/>
      <c r="C274" s="84"/>
      <c r="D274" s="84"/>
    </row>
    <row r="275" spans="1:4">
      <c r="A275" s="84"/>
      <c r="B275" s="84"/>
      <c r="C275" s="84"/>
      <c r="D275" s="84"/>
    </row>
    <row r="276" spans="1:4">
      <c r="A276" s="84"/>
      <c r="B276" s="84"/>
      <c r="C276" s="84"/>
      <c r="D276" s="84"/>
    </row>
    <row r="277" spans="1:4">
      <c r="A277" s="84"/>
      <c r="B277" s="84"/>
      <c r="C277" s="84"/>
      <c r="D277" s="84"/>
    </row>
    <row r="278" spans="1:4">
      <c r="A278" s="84"/>
      <c r="B278" s="84"/>
      <c r="C278" s="84"/>
      <c r="D278" s="84"/>
    </row>
    <row r="279" spans="1:4">
      <c r="A279" s="84"/>
      <c r="B279" s="84"/>
      <c r="C279" s="84"/>
      <c r="D279" s="84"/>
    </row>
    <row r="280" spans="1:4">
      <c r="A280" s="84"/>
      <c r="B280" s="84"/>
      <c r="C280" s="84"/>
      <c r="D280" s="84"/>
    </row>
    <row r="281" spans="1:4">
      <c r="A281" s="84"/>
      <c r="B281" s="84"/>
      <c r="C281" s="84"/>
      <c r="D281" s="84"/>
    </row>
    <row r="282" spans="1:4">
      <c r="A282" s="84"/>
      <c r="B282" s="84"/>
      <c r="C282" s="84"/>
      <c r="D282" s="84"/>
    </row>
    <row r="283" spans="1:4">
      <c r="A283" s="84"/>
      <c r="B283" s="84"/>
      <c r="C283" s="84"/>
      <c r="D283" s="84"/>
    </row>
    <row r="284" spans="1:4">
      <c r="A284" s="84"/>
      <c r="B284" s="84"/>
      <c r="C284" s="84"/>
      <c r="D284" s="84"/>
    </row>
    <row r="285" spans="1:4">
      <c r="A285" s="84"/>
      <c r="B285" s="84"/>
      <c r="C285" s="84"/>
      <c r="D285" s="84"/>
    </row>
    <row r="286" spans="1:4">
      <c r="A286" s="84"/>
      <c r="B286" s="84"/>
      <c r="C286" s="84"/>
      <c r="D286" s="84"/>
    </row>
    <row r="287" spans="1:4">
      <c r="A287" s="84"/>
      <c r="B287" s="84"/>
      <c r="C287" s="84"/>
      <c r="D287" s="84"/>
    </row>
    <row r="288" spans="1:4">
      <c r="A288" s="84"/>
      <c r="B288" s="84"/>
      <c r="C288" s="84"/>
      <c r="D288" s="84"/>
    </row>
    <row r="289" spans="1:4">
      <c r="A289" s="84"/>
      <c r="B289" s="84"/>
      <c r="C289" s="84"/>
      <c r="D289" s="84"/>
    </row>
    <row r="290" spans="1:4">
      <c r="A290" s="84"/>
      <c r="B290" s="84"/>
      <c r="C290" s="84"/>
      <c r="D290" s="84"/>
    </row>
    <row r="291" spans="1:4">
      <c r="A291" s="84"/>
      <c r="B291" s="84"/>
      <c r="C291" s="84"/>
      <c r="D291" s="84"/>
    </row>
    <row r="292" spans="1:4">
      <c r="A292" s="84"/>
      <c r="B292" s="84"/>
      <c r="C292" s="84"/>
      <c r="D292" s="84"/>
    </row>
    <row r="293" spans="1:4">
      <c r="A293" s="84"/>
      <c r="B293" s="84"/>
      <c r="C293" s="84"/>
      <c r="D293" s="84"/>
    </row>
    <row r="294" spans="1:4">
      <c r="A294" s="84"/>
      <c r="B294" s="84"/>
      <c r="C294" s="84"/>
      <c r="D294" s="84"/>
    </row>
    <row r="295" spans="1:4">
      <c r="A295" s="84"/>
      <c r="B295" s="84"/>
      <c r="C295" s="84"/>
      <c r="D295" s="84"/>
    </row>
    <row r="296" spans="1:4">
      <c r="A296" s="84"/>
      <c r="B296" s="84"/>
      <c r="C296" s="84"/>
      <c r="D296" s="84"/>
    </row>
    <row r="297" spans="1:4">
      <c r="A297" s="84"/>
      <c r="B297" s="84"/>
      <c r="C297" s="84"/>
      <c r="D297" s="84"/>
    </row>
    <row r="298" spans="1:4">
      <c r="A298" s="84"/>
      <c r="B298" s="84"/>
      <c r="C298" s="84"/>
      <c r="D298" s="84"/>
    </row>
    <row r="299" spans="1:4">
      <c r="A299" s="84"/>
      <c r="B299" s="84"/>
      <c r="C299" s="84"/>
      <c r="D299" s="84"/>
    </row>
    <row r="300" spans="1:4">
      <c r="A300" s="84"/>
      <c r="B300" s="84"/>
      <c r="C300" s="84"/>
      <c r="D300" s="84"/>
    </row>
    <row r="301" spans="1:4">
      <c r="A301" s="84"/>
      <c r="B301" s="84"/>
      <c r="C301" s="84"/>
      <c r="D301" s="84"/>
    </row>
    <row r="302" spans="1:4">
      <c r="A302" s="84"/>
      <c r="B302" s="84"/>
      <c r="C302" s="84"/>
      <c r="D302" s="84"/>
    </row>
    <row r="303" spans="1:4">
      <c r="A303" s="84"/>
      <c r="B303" s="84"/>
      <c r="C303" s="84"/>
      <c r="D303" s="84"/>
    </row>
    <row r="304" spans="1:4">
      <c r="A304" s="84"/>
      <c r="B304" s="84"/>
      <c r="C304" s="84"/>
      <c r="D304" s="84"/>
    </row>
    <row r="305" spans="1:4">
      <c r="A305" s="84"/>
      <c r="B305" s="84"/>
      <c r="C305" s="84"/>
      <c r="D305" s="84"/>
    </row>
    <row r="306" spans="1:4">
      <c r="A306" s="84"/>
      <c r="B306" s="84"/>
      <c r="C306" s="84"/>
      <c r="D306" s="84"/>
    </row>
    <row r="307" spans="1:4">
      <c r="A307" s="84"/>
      <c r="B307" s="84"/>
      <c r="C307" s="84"/>
      <c r="D307" s="84"/>
    </row>
    <row r="308" spans="1:4">
      <c r="A308" s="84"/>
      <c r="B308" s="84"/>
      <c r="C308" s="84"/>
      <c r="D308" s="84"/>
    </row>
    <row r="309" spans="1:4">
      <c r="A309" s="84"/>
      <c r="B309" s="84"/>
      <c r="C309" s="84"/>
      <c r="D309" s="84"/>
    </row>
    <row r="310" spans="1:4">
      <c r="A310" s="84"/>
      <c r="B310" s="84"/>
      <c r="C310" s="84"/>
      <c r="D310" s="84"/>
    </row>
    <row r="311" spans="1:4">
      <c r="A311" s="84"/>
      <c r="B311" s="84"/>
      <c r="C311" s="84"/>
      <c r="D311" s="84"/>
    </row>
    <row r="312" spans="1:4">
      <c r="A312" s="84"/>
      <c r="B312" s="84"/>
      <c r="C312" s="84"/>
      <c r="D312" s="84"/>
    </row>
    <row r="313" spans="1:4">
      <c r="A313" s="84"/>
      <c r="B313" s="84"/>
      <c r="C313" s="84"/>
      <c r="D313" s="84"/>
    </row>
    <row r="314" spans="1:4">
      <c r="A314" s="84"/>
      <c r="B314" s="84"/>
      <c r="C314" s="84"/>
      <c r="D314" s="84"/>
    </row>
    <row r="315" spans="1:4">
      <c r="A315" s="84"/>
      <c r="B315" s="84"/>
      <c r="C315" s="84"/>
      <c r="D315" s="84"/>
    </row>
    <row r="316" spans="1:4">
      <c r="A316" s="84"/>
      <c r="B316" s="84"/>
      <c r="C316" s="84"/>
      <c r="D316" s="84"/>
    </row>
    <row r="317" spans="1:4">
      <c r="A317" s="84"/>
      <c r="B317" s="84"/>
      <c r="C317" s="84"/>
      <c r="D317" s="84"/>
    </row>
    <row r="318" spans="1:4">
      <c r="A318" s="84"/>
      <c r="B318" s="84"/>
      <c r="C318" s="84"/>
      <c r="D318" s="84"/>
    </row>
    <row r="319" spans="1:4">
      <c r="A319" s="84"/>
      <c r="B319" s="84"/>
      <c r="C319" s="84"/>
      <c r="D319" s="84"/>
    </row>
    <row r="320" spans="1:4">
      <c r="A320" s="84"/>
      <c r="B320" s="84"/>
      <c r="C320" s="84"/>
      <c r="D320" s="84"/>
    </row>
    <row r="321" spans="1:4">
      <c r="A321" s="84"/>
      <c r="B321" s="84"/>
      <c r="C321" s="84"/>
      <c r="D321" s="84"/>
    </row>
    <row r="322" spans="1:4">
      <c r="A322" s="84"/>
      <c r="B322" s="84"/>
      <c r="C322" s="84"/>
      <c r="D322" s="84"/>
    </row>
    <row r="323" spans="1:4">
      <c r="A323" s="84"/>
      <c r="B323" s="84"/>
      <c r="C323" s="84"/>
      <c r="D323" s="84"/>
    </row>
    <row r="324" spans="1:4">
      <c r="A324" s="84"/>
      <c r="B324" s="84"/>
      <c r="C324" s="84"/>
      <c r="D324" s="84"/>
    </row>
    <row r="325" spans="1:4">
      <c r="A325" s="84"/>
      <c r="B325" s="84"/>
      <c r="C325" s="84"/>
      <c r="D325" s="84"/>
    </row>
    <row r="326" spans="1:4">
      <c r="A326" s="84"/>
      <c r="B326" s="84"/>
      <c r="C326" s="84"/>
      <c r="D326" s="84"/>
    </row>
    <row r="327" spans="1:4">
      <c r="A327" s="84"/>
      <c r="B327" s="84"/>
      <c r="C327" s="84"/>
      <c r="D327" s="84"/>
    </row>
    <row r="328" spans="1:4">
      <c r="A328" s="84"/>
      <c r="B328" s="84"/>
      <c r="C328" s="84"/>
      <c r="D328" s="84"/>
    </row>
    <row r="329" spans="1:4">
      <c r="A329" s="84"/>
      <c r="B329" s="84"/>
      <c r="C329" s="84"/>
      <c r="D329" s="84"/>
    </row>
    <row r="330" spans="1:4">
      <c r="A330" s="84"/>
      <c r="B330" s="84"/>
      <c r="C330" s="84"/>
      <c r="D330" s="84"/>
    </row>
    <row r="331" spans="1:4">
      <c r="A331" s="84"/>
      <c r="B331" s="84"/>
      <c r="C331" s="84"/>
      <c r="D331" s="84"/>
    </row>
    <row r="332" spans="1:4">
      <c r="A332" s="84"/>
      <c r="B332" s="84"/>
      <c r="C332" s="84"/>
      <c r="D332" s="84"/>
    </row>
    <row r="333" spans="1:4">
      <c r="A333" s="84"/>
      <c r="B333" s="84"/>
      <c r="C333" s="84"/>
      <c r="D333" s="84"/>
    </row>
    <row r="334" spans="1:4">
      <c r="A334" s="84"/>
      <c r="B334" s="84"/>
      <c r="C334" s="84"/>
      <c r="D334" s="84"/>
    </row>
    <row r="335" spans="1:4">
      <c r="A335" s="84"/>
      <c r="B335" s="84"/>
      <c r="C335" s="84"/>
      <c r="D335" s="84"/>
    </row>
    <row r="336" spans="1:4">
      <c r="A336" s="84"/>
      <c r="B336" s="84"/>
      <c r="C336" s="84"/>
      <c r="D336" s="84"/>
    </row>
    <row r="337" spans="1:4">
      <c r="A337" s="84"/>
      <c r="B337" s="84"/>
      <c r="C337" s="84"/>
      <c r="D337" s="84"/>
    </row>
    <row r="338" spans="1:4">
      <c r="A338" s="84"/>
      <c r="B338" s="84"/>
      <c r="C338" s="84"/>
      <c r="D338" s="84"/>
    </row>
    <row r="339" spans="1:4">
      <c r="A339" s="84"/>
      <c r="B339" s="84"/>
      <c r="C339" s="84"/>
      <c r="D339" s="84"/>
    </row>
    <row r="340" spans="1:4">
      <c r="A340" s="84"/>
      <c r="B340" s="84"/>
      <c r="C340" s="84"/>
      <c r="D340" s="84"/>
    </row>
    <row r="341" spans="1:4">
      <c r="A341" s="84"/>
      <c r="B341" s="84"/>
      <c r="C341" s="84"/>
      <c r="D341" s="84"/>
    </row>
    <row r="342" spans="1:4">
      <c r="A342" s="84"/>
      <c r="B342" s="84"/>
      <c r="C342" s="84"/>
      <c r="D342" s="84"/>
    </row>
    <row r="343" spans="1:4">
      <c r="A343" s="84"/>
      <c r="B343" s="84"/>
      <c r="C343" s="84"/>
      <c r="D343" s="84"/>
    </row>
    <row r="344" spans="1:4">
      <c r="A344" s="84"/>
      <c r="B344" s="84"/>
      <c r="C344" s="84"/>
      <c r="D344" s="84"/>
    </row>
    <row r="345" spans="1:4">
      <c r="A345" s="84"/>
      <c r="B345" s="84"/>
      <c r="C345" s="84"/>
      <c r="D345" s="84"/>
    </row>
    <row r="346" spans="1:4">
      <c r="A346" s="84"/>
      <c r="B346" s="84"/>
      <c r="C346" s="84"/>
      <c r="D346" s="84"/>
    </row>
    <row r="347" spans="1:4">
      <c r="A347" s="84"/>
      <c r="B347" s="84"/>
      <c r="C347" s="84"/>
      <c r="D347" s="84"/>
    </row>
    <row r="348" spans="1:4">
      <c r="A348" s="84"/>
      <c r="B348" s="84"/>
      <c r="C348" s="84"/>
      <c r="D348" s="84"/>
    </row>
    <row r="349" spans="1:4">
      <c r="A349" s="84"/>
      <c r="B349" s="84"/>
      <c r="C349" s="84"/>
      <c r="D349" s="84"/>
    </row>
    <row r="350" spans="1:4">
      <c r="A350" s="84"/>
      <c r="B350" s="84"/>
      <c r="C350" s="84"/>
      <c r="D350" s="84"/>
    </row>
    <row r="351" spans="1:4">
      <c r="A351" s="84"/>
      <c r="B351" s="84"/>
      <c r="C351" s="84"/>
      <c r="D351" s="84"/>
    </row>
    <row r="352" spans="1:4">
      <c r="A352" s="84"/>
      <c r="B352" s="84"/>
      <c r="C352" s="84"/>
      <c r="D352" s="84"/>
    </row>
    <row r="353" spans="1:4">
      <c r="A353" s="84"/>
      <c r="B353" s="84"/>
      <c r="C353" s="84"/>
      <c r="D353" s="84"/>
    </row>
    <row r="354" spans="1:4">
      <c r="A354" s="84"/>
      <c r="B354" s="84"/>
      <c r="C354" s="84"/>
      <c r="D354" s="84"/>
    </row>
    <row r="355" spans="1:4">
      <c r="A355" s="84"/>
      <c r="B355" s="84"/>
      <c r="C355" s="84"/>
      <c r="D355" s="84"/>
    </row>
    <row r="356" spans="1:4">
      <c r="A356" s="84"/>
      <c r="B356" s="84"/>
      <c r="C356" s="84"/>
      <c r="D356" s="84"/>
    </row>
    <row r="357" spans="1:4">
      <c r="A357" s="84"/>
      <c r="B357" s="84"/>
      <c r="C357" s="84"/>
      <c r="D357" s="84"/>
    </row>
    <row r="358" spans="1:4">
      <c r="A358" s="84"/>
      <c r="B358" s="84"/>
      <c r="C358" s="84"/>
      <c r="D358" s="84"/>
    </row>
    <row r="359" spans="1:4">
      <c r="A359" s="84"/>
      <c r="B359" s="84"/>
      <c r="C359" s="84"/>
      <c r="D359" s="84"/>
    </row>
    <row r="360" spans="1:4">
      <c r="A360" s="84"/>
      <c r="B360" s="84"/>
      <c r="C360" s="84"/>
      <c r="D360" s="84"/>
    </row>
    <row r="361" spans="1:4">
      <c r="A361" s="84"/>
      <c r="B361" s="84"/>
      <c r="C361" s="84"/>
      <c r="D361" s="84"/>
    </row>
    <row r="362" spans="1:4">
      <c r="A362" s="84"/>
      <c r="B362" s="84"/>
      <c r="C362" s="84"/>
      <c r="D362" s="84"/>
    </row>
    <row r="363" spans="1:4">
      <c r="A363" s="84"/>
      <c r="B363" s="84"/>
      <c r="C363" s="84"/>
      <c r="D363" s="84"/>
    </row>
    <row r="364" spans="1:4">
      <c r="A364" s="84"/>
      <c r="B364" s="84"/>
      <c r="C364" s="84"/>
      <c r="D364" s="84"/>
    </row>
    <row r="365" spans="1:4">
      <c r="A365" s="84"/>
      <c r="B365" s="84"/>
      <c r="C365" s="84"/>
      <c r="D365" s="84"/>
    </row>
    <row r="366" spans="1:4">
      <c r="A366" s="84"/>
      <c r="B366" s="84"/>
      <c r="C366" s="84"/>
      <c r="D366" s="84"/>
    </row>
    <row r="367" spans="1:4">
      <c r="A367" s="84"/>
      <c r="B367" s="84"/>
      <c r="C367" s="84"/>
      <c r="D367" s="84"/>
    </row>
    <row r="368" spans="1:4">
      <c r="A368" s="84"/>
      <c r="B368" s="84"/>
      <c r="C368" s="84"/>
      <c r="D368" s="84"/>
    </row>
    <row r="369" spans="1:4">
      <c r="A369" s="84"/>
      <c r="B369" s="84"/>
      <c r="C369" s="84"/>
      <c r="D369" s="84"/>
    </row>
    <row r="370" spans="1:4">
      <c r="A370" s="84"/>
      <c r="B370" s="84"/>
      <c r="C370" s="84"/>
      <c r="D370" s="84"/>
    </row>
    <row r="371" spans="1:4">
      <c r="A371" s="84"/>
      <c r="B371" s="84"/>
      <c r="C371" s="84"/>
      <c r="D371" s="84"/>
    </row>
    <row r="372" spans="1:4">
      <c r="A372" s="84"/>
      <c r="B372" s="84"/>
      <c r="C372" s="84"/>
      <c r="D372" s="84"/>
    </row>
    <row r="373" spans="1:4">
      <c r="A373" s="87"/>
      <c r="B373" s="87"/>
      <c r="C373" s="87"/>
      <c r="D373" s="84"/>
    </row>
    <row r="374" spans="1:4">
      <c r="D374" s="84"/>
    </row>
    <row r="375" spans="1:4">
      <c r="D375" s="84"/>
    </row>
    <row r="376" spans="1:4">
      <c r="D376" s="84"/>
    </row>
    <row r="377" spans="1:4">
      <c r="D377" s="84"/>
    </row>
    <row r="378" spans="1:4">
      <c r="D378" s="84"/>
    </row>
    <row r="379" spans="1:4">
      <c r="D379" s="84"/>
    </row>
    <row r="380" spans="1:4">
      <c r="D380" s="84"/>
    </row>
    <row r="381" spans="1:4">
      <c r="D381" s="84"/>
    </row>
    <row r="382" spans="1:4">
      <c r="D382" s="84"/>
    </row>
    <row r="383" spans="1:4">
      <c r="D383" s="84"/>
    </row>
    <row r="384" spans="1:4">
      <c r="D384" s="84"/>
    </row>
    <row r="385" spans="4:4">
      <c r="D385" s="84"/>
    </row>
    <row r="386" spans="4:4">
      <c r="D386" s="84"/>
    </row>
    <row r="387" spans="4:4">
      <c r="D387" s="84"/>
    </row>
    <row r="388" spans="4:4">
      <c r="D388" s="84"/>
    </row>
    <row r="389" spans="4:4">
      <c r="D389" s="84"/>
    </row>
    <row r="390" spans="4:4">
      <c r="D390" s="84"/>
    </row>
    <row r="391" spans="4:4">
      <c r="D391" s="84"/>
    </row>
    <row r="392" spans="4:4">
      <c r="D392" s="84"/>
    </row>
    <row r="393" spans="4:4">
      <c r="D393" s="84"/>
    </row>
    <row r="394" spans="4:4">
      <c r="D394" s="84"/>
    </row>
    <row r="395" spans="4:4">
      <c r="D395" s="84"/>
    </row>
    <row r="396" spans="4:4">
      <c r="D396" s="84"/>
    </row>
    <row r="397" spans="4:4">
      <c r="D397" s="84"/>
    </row>
    <row r="398" spans="4:4">
      <c r="D398" s="84"/>
    </row>
    <row r="399" spans="4:4">
      <c r="D399" s="84"/>
    </row>
    <row r="400" spans="4:4">
      <c r="D400" s="84"/>
    </row>
    <row r="401" spans="4:4">
      <c r="D401" s="84"/>
    </row>
    <row r="402" spans="4:4">
      <c r="D402" s="84"/>
    </row>
    <row r="403" spans="4:4">
      <c r="D403" s="84"/>
    </row>
    <row r="404" spans="4:4">
      <c r="D404" s="84"/>
    </row>
    <row r="405" spans="4:4">
      <c r="D405" s="84"/>
    </row>
    <row r="406" spans="4:4">
      <c r="D406" s="84"/>
    </row>
    <row r="407" spans="4:4">
      <c r="D407" s="84"/>
    </row>
    <row r="408" spans="4:4">
      <c r="D408" s="84"/>
    </row>
    <row r="409" spans="4:4">
      <c r="D409" s="84"/>
    </row>
    <row r="410" spans="4:4">
      <c r="D410" s="84"/>
    </row>
    <row r="411" spans="4:4">
      <c r="D411" s="84"/>
    </row>
    <row r="412" spans="4:4">
      <c r="D412" s="84"/>
    </row>
    <row r="413" spans="4:4">
      <c r="D413" s="84"/>
    </row>
    <row r="414" spans="4:4">
      <c r="D414" s="84"/>
    </row>
    <row r="415" spans="4:4">
      <c r="D415" s="84"/>
    </row>
    <row r="416" spans="4:4">
      <c r="D416" s="84"/>
    </row>
    <row r="417" spans="4:4">
      <c r="D417" s="84"/>
    </row>
    <row r="418" spans="4:4">
      <c r="D418" s="84"/>
    </row>
    <row r="419" spans="4:4">
      <c r="D419" s="84"/>
    </row>
    <row r="420" spans="4:4">
      <c r="D420" s="84"/>
    </row>
    <row r="421" spans="4:4">
      <c r="D421" s="84"/>
    </row>
    <row r="422" spans="4:4">
      <c r="D422" s="84"/>
    </row>
    <row r="423" spans="4:4">
      <c r="D423" s="84"/>
    </row>
    <row r="424" spans="4:4">
      <c r="D424" s="84"/>
    </row>
    <row r="425" spans="4:4">
      <c r="D425" s="84"/>
    </row>
    <row r="426" spans="4:4">
      <c r="D426" s="84"/>
    </row>
    <row r="427" spans="4:4">
      <c r="D427" s="84"/>
    </row>
    <row r="428" spans="4:4">
      <c r="D428" s="84"/>
    </row>
    <row r="429" spans="4:4">
      <c r="D429" s="84"/>
    </row>
    <row r="430" spans="4:4">
      <c r="D430" s="84"/>
    </row>
    <row r="431" spans="4:4">
      <c r="D431" s="84"/>
    </row>
    <row r="432" spans="4:4">
      <c r="D432" s="84"/>
    </row>
    <row r="433" spans="4:4">
      <c r="D433" s="84"/>
    </row>
    <row r="434" spans="4:4">
      <c r="D434" s="84"/>
    </row>
    <row r="435" spans="4:4">
      <c r="D435" s="84"/>
    </row>
    <row r="436" spans="4:4">
      <c r="D436" s="84"/>
    </row>
    <row r="437" spans="4:4">
      <c r="D437" s="87"/>
    </row>
  </sheetData>
  <mergeCells count="2">
    <mergeCell ref="E26:AP26"/>
    <mergeCell ref="E5:P5"/>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4"/>
  <sheetViews>
    <sheetView showGridLines="0" topLeftCell="A16" zoomScale="125" zoomScaleNormal="125" workbookViewId="0">
      <selection activeCell="D17" sqref="D17"/>
    </sheetView>
  </sheetViews>
  <sheetFormatPr defaultColWidth="8.84375" defaultRowHeight="14.5"/>
  <cols>
    <col min="1" max="1" width="23.84375" style="81" customWidth="1"/>
    <col min="2" max="2" width="23.4609375" style="81" customWidth="1"/>
    <col min="3" max="3" width="8.84375" style="81"/>
    <col min="4" max="4" width="30.4609375" style="81" customWidth="1"/>
    <col min="5" max="5" width="17" style="81" customWidth="1"/>
    <col min="6" max="6" width="19.84375" style="81" customWidth="1"/>
    <col min="7" max="7" width="13.15234375" style="81" customWidth="1"/>
    <col min="8" max="8" width="16.4609375" style="81" customWidth="1"/>
    <col min="9" max="9" width="16.61328125" style="81" customWidth="1"/>
    <col min="10" max="10" width="18.3828125" style="81" customWidth="1"/>
    <col min="11" max="11" width="16.84375" style="81" customWidth="1"/>
    <col min="12" max="16384" width="8.84375" style="81"/>
  </cols>
  <sheetData>
    <row r="1" spans="1:11" s="80" customFormat="1">
      <c r="A1" s="79" t="s">
        <v>242</v>
      </c>
    </row>
    <row r="2" spans="1:11">
      <c r="G2" s="89" t="s">
        <v>102</v>
      </c>
    </row>
    <row r="3" spans="1:11">
      <c r="A3" s="86" t="s">
        <v>243</v>
      </c>
      <c r="B3" s="86" t="s">
        <v>84</v>
      </c>
      <c r="D3" s="88" t="s">
        <v>194</v>
      </c>
      <c r="E3" s="88"/>
      <c r="F3" s="88"/>
      <c r="G3" s="88"/>
      <c r="H3" s="88"/>
      <c r="I3" s="88"/>
      <c r="J3" s="88"/>
      <c r="K3" s="88"/>
    </row>
    <row r="4" spans="1:11">
      <c r="A4" s="85" t="s">
        <v>106</v>
      </c>
      <c r="B4" s="85" t="s">
        <v>107</v>
      </c>
      <c r="D4" s="89" t="str" cm="1">
        <f t="array" ref="D4:E4">TRANSPOSE(_xlfn.UNIQUE(std_new10[Media Type],0))</f>
        <v>Digital</v>
      </c>
      <c r="E4" s="89" t="str">
        <v>Traditional</v>
      </c>
      <c r="F4" s="89"/>
      <c r="G4" s="89"/>
      <c r="H4" s="89"/>
      <c r="I4" s="89"/>
      <c r="J4" s="89"/>
      <c r="K4" s="89"/>
    </row>
    <row r="5" spans="1:11">
      <c r="A5" s="85" t="s">
        <v>106</v>
      </c>
      <c r="B5" s="85" t="s">
        <v>112</v>
      </c>
      <c r="D5" s="81" t="str" cm="1">
        <f t="array" ref="D5:D9">_xlfn.UNIQUE(_xlfn._xlws.FILTER(std_new10[Media Subtype],std_new10[Media Type]=D$4,""))</f>
        <v>PM &amp; FF</v>
      </c>
      <c r="E5" s="81" t="str" cm="1">
        <f t="array" ref="E5:E10">_xlfn.UNIQUE(_xlfn._xlws.FILTER(std_new10[Media Subtype],std_new10[Media Type]=E$4,""))</f>
        <v>Open TV</v>
      </c>
      <c r="F5" s="81" t="str" cm="1">
        <f t="array" ref="F5">_xlfn.UNIQUE(_xlfn._xlws.FILTER(std_new10[Media Subtype],std_new10[Media Type]=F$4,""))</f>
        <v/>
      </c>
      <c r="G5" s="81" t="str" cm="1">
        <f t="array" ref="G5">_xlfn.UNIQUE(_xlfn._xlws.FILTER(std_new10[Media Subtype],std_new10[Media Type]=G$4,""))</f>
        <v/>
      </c>
      <c r="H5" s="81" t="str" cm="1">
        <f t="array" ref="H5">_xlfn.UNIQUE(_xlfn._xlws.FILTER(std_new10[Media Subtype],std_new10[Media Type]=H$4,""))</f>
        <v/>
      </c>
      <c r="I5" s="81" t="str" cm="1">
        <f t="array" ref="I5">_xlfn.UNIQUE(_xlfn._xlws.FILTER(std_new10[Media Subtype],std_new10[Media Type]=I$4,""))</f>
        <v/>
      </c>
      <c r="J5" s="81" t="str" cm="1">
        <f t="array" ref="J5">_xlfn.UNIQUE(_xlfn._xlws.FILTER(std_new10[Media Subtype],std_new10[Media Type]=J$4,""))</f>
        <v/>
      </c>
      <c r="K5" s="81" t="str" cm="1">
        <f t="array" ref="K5">_xlfn.UNIQUE(_xlfn._xlws.FILTER(std_new10[Media Subtype],std_new10[Media Type]=K$4,""))</f>
        <v/>
      </c>
    </row>
    <row r="6" spans="1:11">
      <c r="A6" s="85" t="s">
        <v>106</v>
      </c>
      <c r="B6" s="85" t="s">
        <v>113</v>
      </c>
      <c r="D6" s="81" t="str">
        <v>Influencers Amplification</v>
      </c>
      <c r="E6" s="81" t="str">
        <v>Paid TV</v>
      </c>
    </row>
    <row r="7" spans="1:11">
      <c r="A7" s="85" t="s">
        <v>106</v>
      </c>
      <c r="B7" s="85" t="s">
        <v>244</v>
      </c>
      <c r="D7" s="81" t="str">
        <v>Influencers Organic</v>
      </c>
      <c r="E7" s="81" t="str">
        <v>OOH</v>
      </c>
    </row>
    <row r="8" spans="1:11">
      <c r="A8" s="85" t="s">
        <v>106</v>
      </c>
      <c r="B8" s="85" t="s">
        <v>109</v>
      </c>
      <c r="D8" s="81" t="str">
        <v>Paid Search</v>
      </c>
      <c r="E8" s="81" t="str">
        <v>Radio</v>
      </c>
    </row>
    <row r="9" spans="1:11">
      <c r="A9" s="85" t="s">
        <v>102</v>
      </c>
      <c r="B9" s="85" t="s">
        <v>103</v>
      </c>
      <c r="D9" s="81" t="str">
        <v>Other Digital</v>
      </c>
      <c r="E9" s="81" t="str">
        <v>Print</v>
      </c>
    </row>
    <row r="10" spans="1:11">
      <c r="A10" s="85" t="s">
        <v>102</v>
      </c>
      <c r="B10" s="85" t="s">
        <v>136</v>
      </c>
      <c r="E10" s="81" t="str">
        <v>Others</v>
      </c>
    </row>
    <row r="11" spans="1:11">
      <c r="A11" s="85" t="s">
        <v>102</v>
      </c>
      <c r="B11" s="85" t="s">
        <v>105</v>
      </c>
    </row>
    <row r="12" spans="1:11">
      <c r="A12" s="85" t="s">
        <v>102</v>
      </c>
      <c r="B12" s="84" t="s">
        <v>245</v>
      </c>
    </row>
    <row r="13" spans="1:11">
      <c r="A13" s="85" t="s">
        <v>102</v>
      </c>
      <c r="B13" s="84" t="s">
        <v>246</v>
      </c>
    </row>
    <row r="14" spans="1:11">
      <c r="A14" s="85" t="s">
        <v>102</v>
      </c>
      <c r="B14" s="84" t="s">
        <v>247</v>
      </c>
    </row>
    <row r="16" spans="1:11">
      <c r="A16" s="86" t="s">
        <v>248</v>
      </c>
    </row>
    <row r="17" spans="1:1">
      <c r="A17" s="85" t="s">
        <v>462</v>
      </c>
    </row>
    <row r="18" spans="1:1">
      <c r="A18" s="85" t="s">
        <v>463</v>
      </c>
    </row>
    <row r="19" spans="1:1">
      <c r="A19" s="92"/>
    </row>
    <row r="20" spans="1:1">
      <c r="A20" s="92"/>
    </row>
    <row r="21" spans="1:1">
      <c r="A21" s="92"/>
    </row>
    <row r="22" spans="1:1">
      <c r="A22" s="92"/>
    </row>
    <row r="24" spans="1:1">
      <c r="A24" s="81" t="s">
        <v>249</v>
      </c>
    </row>
    <row r="25" spans="1:1">
      <c r="A25" t="s">
        <v>250</v>
      </c>
    </row>
    <row r="26" spans="1:1">
      <c r="A26" t="s">
        <v>251</v>
      </c>
    </row>
    <row r="27" spans="1:1">
      <c r="A27" t="s">
        <v>252</v>
      </c>
    </row>
    <row r="28" spans="1:1">
      <c r="A28" t="s">
        <v>253</v>
      </c>
    </row>
    <row r="29" spans="1:1">
      <c r="A29" t="s">
        <v>254</v>
      </c>
    </row>
    <row r="30" spans="1:1">
      <c r="A30" t="s">
        <v>255</v>
      </c>
    </row>
    <row r="31" spans="1:1">
      <c r="A31" t="s">
        <v>256</v>
      </c>
    </row>
    <row r="32" spans="1:1">
      <c r="A32" t="s">
        <v>257</v>
      </c>
    </row>
    <row r="33" spans="1:1">
      <c r="A33" t="s">
        <v>258</v>
      </c>
    </row>
    <row r="34" spans="1:1">
      <c r="A34" t="s">
        <v>259</v>
      </c>
    </row>
    <row r="35" spans="1:1">
      <c r="A35" t="s">
        <v>260</v>
      </c>
    </row>
    <row r="36" spans="1:1">
      <c r="A36" t="s">
        <v>261</v>
      </c>
    </row>
    <row r="37" spans="1:1">
      <c r="A37" t="s">
        <v>262</v>
      </c>
    </row>
    <row r="38" spans="1:1">
      <c r="A38" t="s">
        <v>263</v>
      </c>
    </row>
    <row r="39" spans="1:1">
      <c r="A39" t="s">
        <v>264</v>
      </c>
    </row>
    <row r="40" spans="1:1">
      <c r="A40" t="s">
        <v>265</v>
      </c>
    </row>
    <row r="41" spans="1:1">
      <c r="A41" t="s">
        <v>266</v>
      </c>
    </row>
    <row r="42" spans="1:1">
      <c r="A42" t="s">
        <v>267</v>
      </c>
    </row>
    <row r="43" spans="1:1">
      <c r="A43" t="s">
        <v>268</v>
      </c>
    </row>
    <row r="44" spans="1:1">
      <c r="A44" t="s">
        <v>269</v>
      </c>
    </row>
    <row r="45" spans="1:1">
      <c r="A45" t="s">
        <v>270</v>
      </c>
    </row>
    <row r="46" spans="1:1">
      <c r="A46" t="s">
        <v>271</v>
      </c>
    </row>
    <row r="47" spans="1:1">
      <c r="A47" t="s">
        <v>272</v>
      </c>
    </row>
    <row r="48" spans="1:1">
      <c r="A48" t="s">
        <v>273</v>
      </c>
    </row>
    <row r="49" spans="1:1">
      <c r="A49" t="s">
        <v>274</v>
      </c>
    </row>
    <row r="50" spans="1:1">
      <c r="A50" t="s">
        <v>275</v>
      </c>
    </row>
    <row r="51" spans="1:1">
      <c r="A51" t="s">
        <v>276</v>
      </c>
    </row>
    <row r="52" spans="1:1">
      <c r="A52" t="s">
        <v>277</v>
      </c>
    </row>
    <row r="53" spans="1:1">
      <c r="A53" t="s">
        <v>278</v>
      </c>
    </row>
    <row r="54" spans="1:1">
      <c r="A54" t="s">
        <v>279</v>
      </c>
    </row>
    <row r="55" spans="1:1">
      <c r="A55" t="s">
        <v>280</v>
      </c>
    </row>
    <row r="56" spans="1:1">
      <c r="A56" t="s">
        <v>281</v>
      </c>
    </row>
    <row r="57" spans="1:1">
      <c r="A57" t="s">
        <v>282</v>
      </c>
    </row>
    <row r="58" spans="1:1">
      <c r="A58" t="s">
        <v>283</v>
      </c>
    </row>
    <row r="59" spans="1:1">
      <c r="A59" t="s">
        <v>284</v>
      </c>
    </row>
    <row r="60" spans="1:1">
      <c r="A60" t="s">
        <v>285</v>
      </c>
    </row>
    <row r="61" spans="1:1">
      <c r="A61" t="s">
        <v>286</v>
      </c>
    </row>
    <row r="62" spans="1:1">
      <c r="A62" t="s">
        <v>287</v>
      </c>
    </row>
    <row r="63" spans="1:1">
      <c r="A63" t="s">
        <v>288</v>
      </c>
    </row>
    <row r="64" spans="1:1">
      <c r="A64" t="s">
        <v>289</v>
      </c>
    </row>
    <row r="65" spans="1:1">
      <c r="A65" t="s">
        <v>290</v>
      </c>
    </row>
    <row r="66" spans="1:1">
      <c r="A66" t="s">
        <v>291</v>
      </c>
    </row>
    <row r="67" spans="1:1">
      <c r="A67" t="s">
        <v>292</v>
      </c>
    </row>
    <row r="68" spans="1:1">
      <c r="A68" t="s">
        <v>293</v>
      </c>
    </row>
    <row r="69" spans="1:1">
      <c r="A69" t="s">
        <v>294</v>
      </c>
    </row>
    <row r="70" spans="1:1">
      <c r="A70" t="s">
        <v>295</v>
      </c>
    </row>
    <row r="71" spans="1:1">
      <c r="A71" t="s">
        <v>296</v>
      </c>
    </row>
    <row r="72" spans="1:1">
      <c r="A72" t="s">
        <v>297</v>
      </c>
    </row>
    <row r="73" spans="1:1">
      <c r="A73" t="s">
        <v>298</v>
      </c>
    </row>
    <row r="74" spans="1:1">
      <c r="A74" t="s">
        <v>299</v>
      </c>
    </row>
    <row r="75" spans="1:1">
      <c r="A75" t="s">
        <v>300</v>
      </c>
    </row>
    <row r="76" spans="1:1">
      <c r="A76" t="s">
        <v>301</v>
      </c>
    </row>
    <row r="77" spans="1:1">
      <c r="A77" t="s">
        <v>302</v>
      </c>
    </row>
    <row r="78" spans="1:1">
      <c r="A78" t="s">
        <v>303</v>
      </c>
    </row>
    <row r="79" spans="1:1">
      <c r="A79" t="s">
        <v>304</v>
      </c>
    </row>
    <row r="80" spans="1:1">
      <c r="A80" t="s">
        <v>305</v>
      </c>
    </row>
    <row r="81" spans="1:1">
      <c r="A81" t="s">
        <v>306</v>
      </c>
    </row>
    <row r="82" spans="1:1">
      <c r="A82" t="s">
        <v>307</v>
      </c>
    </row>
    <row r="83" spans="1:1">
      <c r="A83" t="s">
        <v>308</v>
      </c>
    </row>
    <row r="84" spans="1:1">
      <c r="A84" t="s">
        <v>309</v>
      </c>
    </row>
    <row r="85" spans="1:1">
      <c r="A85" t="s">
        <v>310</v>
      </c>
    </row>
    <row r="86" spans="1:1">
      <c r="A86" t="s">
        <v>311</v>
      </c>
    </row>
    <row r="87" spans="1:1">
      <c r="A87" t="s">
        <v>312</v>
      </c>
    </row>
    <row r="88" spans="1:1">
      <c r="A88" t="s">
        <v>313</v>
      </c>
    </row>
    <row r="89" spans="1:1">
      <c r="A89" t="s">
        <v>314</v>
      </c>
    </row>
    <row r="90" spans="1:1">
      <c r="A90" t="s">
        <v>315</v>
      </c>
    </row>
    <row r="91" spans="1:1">
      <c r="A91" t="s">
        <v>316</v>
      </c>
    </row>
    <row r="92" spans="1:1">
      <c r="A92" t="s">
        <v>317</v>
      </c>
    </row>
    <row r="93" spans="1:1">
      <c r="A93" t="s">
        <v>318</v>
      </c>
    </row>
    <row r="94" spans="1:1">
      <c r="A94" t="s">
        <v>319</v>
      </c>
    </row>
    <row r="95" spans="1:1">
      <c r="A95" t="s">
        <v>320</v>
      </c>
    </row>
    <row r="96" spans="1:1">
      <c r="A96" t="s">
        <v>321</v>
      </c>
    </row>
    <row r="97" spans="1:1">
      <c r="A97" t="s">
        <v>322</v>
      </c>
    </row>
    <row r="98" spans="1:1">
      <c r="A98" t="s">
        <v>323</v>
      </c>
    </row>
    <row r="99" spans="1:1">
      <c r="A99" t="s">
        <v>324</v>
      </c>
    </row>
    <row r="100" spans="1:1">
      <c r="A100" t="s">
        <v>325</v>
      </c>
    </row>
    <row r="101" spans="1:1">
      <c r="A101" t="s">
        <v>326</v>
      </c>
    </row>
    <row r="102" spans="1:1">
      <c r="A102" t="s">
        <v>327</v>
      </c>
    </row>
    <row r="103" spans="1:1">
      <c r="A103" t="s">
        <v>328</v>
      </c>
    </row>
    <row r="104" spans="1:1">
      <c r="A104" t="s">
        <v>329</v>
      </c>
    </row>
    <row r="105" spans="1:1">
      <c r="A105" t="s">
        <v>330</v>
      </c>
    </row>
    <row r="106" spans="1:1">
      <c r="A106" t="s">
        <v>331</v>
      </c>
    </row>
    <row r="107" spans="1:1">
      <c r="A107" t="s">
        <v>332</v>
      </c>
    </row>
    <row r="108" spans="1:1">
      <c r="A108" t="s">
        <v>333</v>
      </c>
    </row>
    <row r="109" spans="1:1">
      <c r="A109" t="s">
        <v>334</v>
      </c>
    </row>
    <row r="110" spans="1:1">
      <c r="A110" t="s">
        <v>335</v>
      </c>
    </row>
    <row r="111" spans="1:1">
      <c r="A111" t="s">
        <v>336</v>
      </c>
    </row>
    <row r="112" spans="1:1">
      <c r="A112" t="s">
        <v>337</v>
      </c>
    </row>
    <row r="113" spans="1:1">
      <c r="A113" t="s">
        <v>338</v>
      </c>
    </row>
    <row r="114" spans="1:1">
      <c r="A114" t="s">
        <v>339</v>
      </c>
    </row>
    <row r="115" spans="1:1">
      <c r="A115" t="s">
        <v>340</v>
      </c>
    </row>
    <row r="116" spans="1:1">
      <c r="A116" t="s">
        <v>341</v>
      </c>
    </row>
    <row r="117" spans="1:1">
      <c r="A117" t="s">
        <v>342</v>
      </c>
    </row>
    <row r="118" spans="1:1">
      <c r="A118" t="s">
        <v>343</v>
      </c>
    </row>
    <row r="119" spans="1:1">
      <c r="A119" t="s">
        <v>344</v>
      </c>
    </row>
    <row r="120" spans="1:1">
      <c r="A120" t="s">
        <v>345</v>
      </c>
    </row>
    <row r="121" spans="1:1">
      <c r="A121" t="s">
        <v>346</v>
      </c>
    </row>
    <row r="122" spans="1:1">
      <c r="A122" t="s">
        <v>347</v>
      </c>
    </row>
    <row r="123" spans="1:1">
      <c r="A123" t="s">
        <v>348</v>
      </c>
    </row>
    <row r="124" spans="1:1">
      <c r="A124" t="s">
        <v>349</v>
      </c>
    </row>
    <row r="125" spans="1:1">
      <c r="A125" t="s">
        <v>350</v>
      </c>
    </row>
    <row r="126" spans="1:1">
      <c r="A126" t="s">
        <v>351</v>
      </c>
    </row>
    <row r="127" spans="1:1">
      <c r="A127" t="s">
        <v>352</v>
      </c>
    </row>
    <row r="128" spans="1:1">
      <c r="A128" t="s">
        <v>353</v>
      </c>
    </row>
    <row r="129" spans="1:1">
      <c r="A129" t="s">
        <v>354</v>
      </c>
    </row>
    <row r="130" spans="1:1">
      <c r="A130" t="s">
        <v>355</v>
      </c>
    </row>
    <row r="131" spans="1:1">
      <c r="A131" t="s">
        <v>356</v>
      </c>
    </row>
    <row r="132" spans="1:1">
      <c r="A132" t="s">
        <v>357</v>
      </c>
    </row>
    <row r="133" spans="1:1">
      <c r="A133" t="s">
        <v>358</v>
      </c>
    </row>
    <row r="134" spans="1:1">
      <c r="A134" t="s">
        <v>359</v>
      </c>
    </row>
    <row r="135" spans="1:1">
      <c r="A135" t="s">
        <v>360</v>
      </c>
    </row>
    <row r="136" spans="1:1">
      <c r="A136" t="s">
        <v>361</v>
      </c>
    </row>
    <row r="137" spans="1:1">
      <c r="A137" t="s">
        <v>362</v>
      </c>
    </row>
    <row r="138" spans="1:1">
      <c r="A138" t="s">
        <v>363</v>
      </c>
    </row>
    <row r="139" spans="1:1">
      <c r="A139" t="s">
        <v>364</v>
      </c>
    </row>
    <row r="140" spans="1:1">
      <c r="A140" t="s">
        <v>365</v>
      </c>
    </row>
    <row r="141" spans="1:1">
      <c r="A141" t="s">
        <v>366</v>
      </c>
    </row>
    <row r="142" spans="1:1">
      <c r="A142" t="s">
        <v>367</v>
      </c>
    </row>
    <row r="143" spans="1:1">
      <c r="A143" t="s">
        <v>368</v>
      </c>
    </row>
    <row r="144" spans="1:1">
      <c r="A144" t="s">
        <v>369</v>
      </c>
    </row>
    <row r="145" spans="1:1">
      <c r="A145" t="s">
        <v>370</v>
      </c>
    </row>
    <row r="146" spans="1:1">
      <c r="A146" t="s">
        <v>371</v>
      </c>
    </row>
    <row r="147" spans="1:1">
      <c r="A147" t="s">
        <v>372</v>
      </c>
    </row>
    <row r="148" spans="1:1">
      <c r="A148" t="s">
        <v>373</v>
      </c>
    </row>
    <row r="149" spans="1:1">
      <c r="A149" t="s">
        <v>374</v>
      </c>
    </row>
    <row r="150" spans="1:1">
      <c r="A150" t="s">
        <v>375</v>
      </c>
    </row>
    <row r="151" spans="1:1">
      <c r="A151" t="s">
        <v>376</v>
      </c>
    </row>
    <row r="152" spans="1:1">
      <c r="A152" t="s">
        <v>377</v>
      </c>
    </row>
    <row r="153" spans="1:1">
      <c r="A153" t="s">
        <v>378</v>
      </c>
    </row>
    <row r="154" spans="1:1">
      <c r="A154" t="s">
        <v>379</v>
      </c>
    </row>
    <row r="155" spans="1:1">
      <c r="A155" t="s">
        <v>380</v>
      </c>
    </row>
    <row r="156" spans="1:1">
      <c r="A156" t="s">
        <v>381</v>
      </c>
    </row>
    <row r="157" spans="1:1">
      <c r="A157" t="s">
        <v>382</v>
      </c>
    </row>
    <row r="158" spans="1:1">
      <c r="A158" t="s">
        <v>383</v>
      </c>
    </row>
    <row r="159" spans="1:1">
      <c r="A159" t="s">
        <v>384</v>
      </c>
    </row>
    <row r="160" spans="1:1">
      <c r="A160" t="s">
        <v>385</v>
      </c>
    </row>
    <row r="161" spans="1:1">
      <c r="A161" t="s">
        <v>386</v>
      </c>
    </row>
    <row r="162" spans="1:1">
      <c r="A162" t="s">
        <v>387</v>
      </c>
    </row>
    <row r="163" spans="1:1">
      <c r="A163" t="s">
        <v>388</v>
      </c>
    </row>
    <row r="164" spans="1:1">
      <c r="A164" t="s">
        <v>389</v>
      </c>
    </row>
    <row r="165" spans="1:1">
      <c r="A165" t="s">
        <v>390</v>
      </c>
    </row>
    <row r="166" spans="1:1">
      <c r="A166" t="s">
        <v>391</v>
      </c>
    </row>
    <row r="167" spans="1:1">
      <c r="A167" t="s">
        <v>392</v>
      </c>
    </row>
    <row r="168" spans="1:1">
      <c r="A168" t="s">
        <v>393</v>
      </c>
    </row>
    <row r="169" spans="1:1">
      <c r="A169" t="s">
        <v>394</v>
      </c>
    </row>
    <row r="170" spans="1:1">
      <c r="A170" t="s">
        <v>395</v>
      </c>
    </row>
    <row r="171" spans="1:1">
      <c r="A171" t="s">
        <v>396</v>
      </c>
    </row>
    <row r="172" spans="1:1">
      <c r="A172" t="s">
        <v>397</v>
      </c>
    </row>
    <row r="173" spans="1:1">
      <c r="A173" t="s">
        <v>398</v>
      </c>
    </row>
    <row r="174" spans="1:1">
      <c r="A174" t="s">
        <v>399</v>
      </c>
    </row>
    <row r="175" spans="1:1">
      <c r="A175" t="s">
        <v>400</v>
      </c>
    </row>
    <row r="176" spans="1:1">
      <c r="A176" t="s">
        <v>401</v>
      </c>
    </row>
    <row r="177" spans="1:1">
      <c r="A177" t="s">
        <v>402</v>
      </c>
    </row>
    <row r="178" spans="1:1">
      <c r="A178" t="s">
        <v>403</v>
      </c>
    </row>
    <row r="179" spans="1:1">
      <c r="A179" t="s">
        <v>404</v>
      </c>
    </row>
    <row r="180" spans="1:1">
      <c r="A180" t="s">
        <v>405</v>
      </c>
    </row>
    <row r="181" spans="1:1">
      <c r="A181" t="s">
        <v>406</v>
      </c>
    </row>
    <row r="182" spans="1:1">
      <c r="A182" t="s">
        <v>407</v>
      </c>
    </row>
    <row r="183" spans="1:1">
      <c r="A183" t="s">
        <v>408</v>
      </c>
    </row>
    <row r="184" spans="1:1">
      <c r="A184" t="s">
        <v>409</v>
      </c>
    </row>
    <row r="185" spans="1:1">
      <c r="A185" t="s">
        <v>410</v>
      </c>
    </row>
    <row r="186" spans="1:1">
      <c r="A186" t="s">
        <v>411</v>
      </c>
    </row>
    <row r="187" spans="1:1">
      <c r="A187" t="s">
        <v>412</v>
      </c>
    </row>
    <row r="188" spans="1:1">
      <c r="A188" t="s">
        <v>413</v>
      </c>
    </row>
    <row r="189" spans="1:1">
      <c r="A189" t="s">
        <v>414</v>
      </c>
    </row>
    <row r="190" spans="1:1">
      <c r="A190" t="s">
        <v>415</v>
      </c>
    </row>
    <row r="191" spans="1:1">
      <c r="A191" t="s">
        <v>416</v>
      </c>
    </row>
    <row r="192" spans="1:1">
      <c r="A192" t="s">
        <v>417</v>
      </c>
    </row>
    <row r="193" spans="1:1">
      <c r="A193" t="s">
        <v>418</v>
      </c>
    </row>
    <row r="194" spans="1:1">
      <c r="A194" t="s">
        <v>419</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topRight" activeCell="E1" sqref="E1"/>
      <selection pane="bottomLeft" activeCell="A3" sqref="A3"/>
      <selection pane="bottomRight" activeCell="G7" sqref="G7"/>
    </sheetView>
  </sheetViews>
  <sheetFormatPr defaultColWidth="10.4609375" defaultRowHeight="21" customHeight="1"/>
  <cols>
    <col min="1" max="1" width="2.61328125" style="7" customWidth="1"/>
    <col min="2" max="2" width="16.4609375" customWidth="1"/>
    <col min="3" max="3" width="18" style="7" customWidth="1"/>
    <col min="4" max="4" width="22.61328125" style="7" customWidth="1"/>
    <col min="5" max="5" width="19.84375" customWidth="1"/>
    <col min="6" max="6" width="21.3828125" customWidth="1"/>
    <col min="7" max="7" width="13.3828125" customWidth="1"/>
    <col min="8" max="10" width="16" style="7" customWidth="1"/>
    <col min="11" max="11" width="15" style="7" customWidth="1"/>
    <col min="12" max="12" width="9" style="7" customWidth="1"/>
    <col min="13" max="13" width="10.15234375" style="7" customWidth="1"/>
    <col min="14" max="14" width="15.15234375" style="7" customWidth="1"/>
    <col min="15" max="15" width="13" style="7" customWidth="1"/>
    <col min="16" max="16" width="14.61328125" style="7" customWidth="1"/>
    <col min="17" max="17" width="15" style="7" customWidth="1"/>
    <col min="18" max="18" width="14.61328125" style="7" customWidth="1"/>
    <col min="20" max="23" width="15.3828125" style="7" customWidth="1"/>
    <col min="24" max="25" width="18" style="7" customWidth="1"/>
    <col min="26" max="26" width="10.15234375" style="7" customWidth="1"/>
    <col min="27" max="30" width="8" style="7" customWidth="1"/>
    <col min="31" max="31" width="17.84375" style="7" bestFit="1" customWidth="1"/>
    <col min="32" max="32" width="20.84375" style="7" bestFit="1" customWidth="1"/>
    <col min="33" max="33" width="17.84375" style="7" bestFit="1" customWidth="1"/>
    <col min="34" max="34" width="20.84375" style="7" bestFit="1" customWidth="1"/>
    <col min="35" max="35" width="17.84375" style="7" bestFit="1" customWidth="1"/>
    <col min="36" max="36" width="20.84375" style="7" bestFit="1" customWidth="1"/>
    <col min="37" max="37" width="17.84375" style="7" bestFit="1" customWidth="1"/>
    <col min="38" max="38" width="20.84375" style="7" bestFit="1"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22.4609375" style="7" bestFit="1" customWidth="1"/>
    <col min="48" max="48" width="25.4609375" style="7" bestFit="1" customWidth="1"/>
    <col min="49" max="49" width="11.4609375" style="7" bestFit="1" customWidth="1"/>
    <col min="50" max="50" width="8.84375" style="7" bestFit="1" customWidth="1"/>
    <col min="51" max="51" width="10.4609375" style="7"/>
    <col min="52" max="52" width="11.3828125" style="7" bestFit="1" customWidth="1"/>
    <col min="53" max="53" width="10.4609375" style="7"/>
    <col min="54" max="54" width="11.3828125" style="7" bestFit="1" customWidth="1"/>
    <col min="55" max="55" width="8.4609375" style="7" bestFit="1" customWidth="1"/>
    <col min="56" max="16384" width="10.4609375" style="7"/>
  </cols>
  <sheetData>
    <row r="1" spans="2:19" ht="20.25" customHeight="1">
      <c r="B1" s="9"/>
      <c r="E1" s="7"/>
      <c r="F1" s="7"/>
      <c r="G1" s="7"/>
      <c r="Q1" s="10"/>
      <c r="R1" s="13"/>
      <c r="S1" s="7"/>
    </row>
    <row r="2" spans="2:19" ht="37" customHeight="1">
      <c r="B2" s="16" t="s">
        <v>9</v>
      </c>
      <c r="C2" s="16" t="s">
        <v>11</v>
      </c>
      <c r="D2" s="16" t="s">
        <v>13</v>
      </c>
      <c r="E2" s="16" t="s">
        <v>53</v>
      </c>
      <c r="F2" s="16" t="s">
        <v>55</v>
      </c>
      <c r="G2" s="16" t="s">
        <v>57</v>
      </c>
      <c r="H2" s="16" t="s">
        <v>59</v>
      </c>
      <c r="I2" s="16" t="s">
        <v>61</v>
      </c>
      <c r="J2" s="16" t="s">
        <v>63</v>
      </c>
      <c r="K2" s="16" t="s">
        <v>420</v>
      </c>
      <c r="L2" s="16" t="s">
        <v>67</v>
      </c>
      <c r="M2" s="16" t="s">
        <v>69</v>
      </c>
      <c r="N2" s="16" t="s">
        <v>71</v>
      </c>
      <c r="O2" s="16" t="s">
        <v>73</v>
      </c>
      <c r="P2" s="16" t="s">
        <v>421</v>
      </c>
      <c r="Q2" s="16" t="s">
        <v>77</v>
      </c>
      <c r="R2" s="16" t="s">
        <v>422</v>
      </c>
      <c r="S2" s="7"/>
    </row>
    <row r="3" spans="2:19" ht="21" customHeight="1">
      <c r="B3" s="48" t="str">
        <f>IFERROR(INDEX(Game_Plan[Category],MATCH(Audience_Reach[[#This Row],[Campaign]],Game_Plan[Campaign],0)),"")</f>
        <v>Face Care</v>
      </c>
      <c r="C3" s="48" t="str">
        <f>IFERROR(INDEX(Game_Plan[Range],MATCH(Audience_Reach[[#This Row],[Campaign]],Game_Plan[Campaign],0)),"")</f>
        <v>Q10</v>
      </c>
      <c r="D3" s="48" t="str" cm="1">
        <f t="array" ref="D3">IFERROR(INDEX(_xlfn.UNIQUE(Game_Plan[Campaign]),ROW(Game_Plan[#This Row])-ROW(Game_Plan[#Headers])),"")</f>
        <v>Q10 Skin diet</v>
      </c>
      <c r="E3" s="47" t="s">
        <v>423</v>
      </c>
      <c r="F3" s="47">
        <v>37431191</v>
      </c>
      <c r="G3" s="47"/>
      <c r="H3" s="47"/>
      <c r="I3" s="47">
        <v>0.65539999999999998</v>
      </c>
      <c r="J3" s="47">
        <v>0.46260000000000001</v>
      </c>
      <c r="K3" s="47"/>
      <c r="L3" s="47">
        <v>2.7373126625540456</v>
      </c>
      <c r="M3" s="47"/>
      <c r="N3" s="47"/>
      <c r="O3" s="47">
        <v>0.52</v>
      </c>
      <c r="P3" s="47"/>
      <c r="Q3" s="47">
        <v>0.81</v>
      </c>
      <c r="R3" s="47"/>
      <c r="S3" s="7"/>
    </row>
    <row r="4" spans="2:19" ht="21" customHeight="1">
      <c r="B4" s="48" t="str">
        <f>IFERROR(INDEX(Game_Plan[Category],MATCH(Audience_Reach[[#This Row],[Campaign]],Game_Plan[Campaign],0)),"")</f>
        <v>Sun</v>
      </c>
      <c r="C4" s="48" t="str">
        <f>IFERROR(INDEX(Game_Plan[Range],MATCH(Audience_Reach[[#This Row],[Campaign]],Game_Plan[Campaign],0)),"")</f>
        <v>UV Face</v>
      </c>
      <c r="D4" s="48" t="str" cm="1">
        <f t="array" ref="D4">IFERROR(INDEX(_xlfn.UNIQUE(Game_Plan[Campaign]),ROW(Game_Plan[#This Row])-ROW(Game_Plan[#Headers])),"")</f>
        <v>UV Face</v>
      </c>
      <c r="E4" s="47" t="s">
        <v>424</v>
      </c>
      <c r="F4" s="47">
        <v>23938790</v>
      </c>
      <c r="G4" s="47"/>
      <c r="H4" s="47"/>
      <c r="I4" s="47"/>
      <c r="J4" s="47"/>
      <c r="K4" s="47"/>
      <c r="L4" s="47"/>
      <c r="M4" s="47"/>
      <c r="N4" s="47"/>
      <c r="O4" s="47">
        <v>0.54</v>
      </c>
      <c r="P4" s="47"/>
      <c r="Q4" s="47">
        <v>0.53</v>
      </c>
      <c r="R4" s="47"/>
      <c r="S4" s="7"/>
    </row>
    <row r="5" spans="2:19" ht="21" customHeight="1">
      <c r="B5" s="48" t="str">
        <f>IFERROR(INDEX(Game_Plan[Category],MATCH(Audience_Reach[[#This Row],[Campaign]],Game_Plan[Campaign],0)),"")</f>
        <v>Sun</v>
      </c>
      <c r="C5" s="48" t="str">
        <f>IFERROR(INDEX(Game_Plan[Range],MATCH(Audience_Reach[[#This Row],[Campaign]],Game_Plan[Campaign],0)),"")</f>
        <v>UV Face</v>
      </c>
      <c r="D5" s="48" t="str" cm="1">
        <f t="array" ref="D5">IFERROR(INDEX(_xlfn.UNIQUE(Game_Plan[Campaign]),ROW(Game_Plan[#This Row])-ROW(Game_Plan[#Headers])),"")</f>
        <v>UV Face Fluid Tinted</v>
      </c>
      <c r="E5" s="47"/>
      <c r="F5" s="47"/>
      <c r="G5" s="47"/>
      <c r="H5" s="47"/>
      <c r="I5" s="47"/>
      <c r="J5" s="47"/>
      <c r="K5" s="47"/>
      <c r="L5" s="47"/>
      <c r="M5" s="47"/>
      <c r="N5" s="47"/>
      <c r="O5" s="47"/>
      <c r="P5" s="47"/>
      <c r="Q5" s="47"/>
      <c r="R5" s="47"/>
      <c r="S5" s="7"/>
    </row>
    <row r="6" spans="2:19" ht="21" customHeight="1">
      <c r="B6" s="48" t="str">
        <f>IFERROR(INDEX(Game_Plan[Category],MATCH(Audience_Reach[[#This Row],[Campaign]],Game_Plan[Campaign],0)),"")</f>
        <v>Hand Body</v>
      </c>
      <c r="C6" s="48" t="str">
        <f>IFERROR(INDEX(Game_Plan[Range],MATCH(Audience_Reach[[#This Row],[Campaign]],Game_Plan[Campaign],0)),"")</f>
        <v>Milk</v>
      </c>
      <c r="D6" s="48" t="str" cm="1">
        <f t="array" ref="D6">IFERROR(INDEX(_xlfn.UNIQUE(Game_Plan[Campaign]),ROW(Game_Plan[#This Row])-ROW(Game_Plan[#Headers])),"")</f>
        <v>Body Milk 5 in 1</v>
      </c>
      <c r="E6" s="47"/>
      <c r="F6" s="47"/>
      <c r="G6" s="47"/>
      <c r="H6" s="47"/>
      <c r="I6" s="47"/>
      <c r="J6" s="47"/>
      <c r="K6" s="47"/>
      <c r="L6" s="47"/>
      <c r="M6" s="47"/>
      <c r="N6" s="47"/>
      <c r="O6" s="47"/>
      <c r="P6" s="47"/>
      <c r="Q6" s="47"/>
      <c r="R6" s="47"/>
      <c r="S6" s="7"/>
    </row>
    <row r="7" spans="2:19" ht="21" customHeight="1">
      <c r="B7" s="48" t="str">
        <f>IFERROR(INDEX(Game_Plan[Category],MATCH(Audience_Reach[[#This Row],[Campaign]],Game_Plan[Campaign],0)),"")</f>
        <v>DEO</v>
      </c>
      <c r="C7" s="48" t="str">
        <f>IFERROR(INDEX(Game_Plan[Range],MATCH(Audience_Reach[[#This Row],[Campaign]],Game_Plan[Campaign],0)),"")</f>
        <v>Skin Hero</v>
      </c>
      <c r="D7" s="48" t="str" cm="1">
        <f t="array" ref="D7">IFERROR(INDEX(_xlfn.UNIQUE(Game_Plan[Campaign]),ROW(Game_Plan[#This Row])-ROW(Game_Plan[#Headers])),"")</f>
        <v>Skin Hero</v>
      </c>
      <c r="E7" s="47"/>
      <c r="F7" s="47"/>
      <c r="G7" s="47"/>
      <c r="H7" s="47"/>
      <c r="I7" s="47"/>
      <c r="J7" s="47"/>
      <c r="K7" s="47"/>
      <c r="L7" s="47"/>
      <c r="M7" s="47"/>
      <c r="N7" s="47"/>
      <c r="O7" s="47"/>
      <c r="P7" s="47"/>
      <c r="Q7" s="47"/>
      <c r="R7" s="47"/>
      <c r="S7" s="7"/>
    </row>
    <row r="8" spans="2:19" ht="21" customHeight="1">
      <c r="B8" s="48" t="str">
        <f>IFERROR(INDEX(Game_Plan[Category],MATCH(Audience_Reach[[#This Row],[Campaign]],Game_Plan[Campaign],0)),"")</f>
        <v>Face Care</v>
      </c>
      <c r="C8" s="48" t="str">
        <f>IFERROR(INDEX(Game_Plan[Range],MATCH(Audience_Reach[[#This Row],[Campaign]],Game_Plan[Campaign],0)),"")</f>
        <v>Luminous 630</v>
      </c>
      <c r="D8" s="48" t="str" cm="1">
        <f t="array" ref="D8">IFERROR(INDEX(_xlfn.UNIQUE(Game_Plan[Campaign]),ROW(Game_Plan[#This Row])-ROW(Game_Plan[#Headers])),"")</f>
        <v>Sirena</v>
      </c>
      <c r="E8" s="47"/>
      <c r="F8" s="47"/>
      <c r="G8" s="47"/>
      <c r="H8" s="47"/>
      <c r="I8" s="47"/>
      <c r="J8" s="47"/>
      <c r="K8" s="47"/>
      <c r="L8" s="47"/>
      <c r="M8" s="47"/>
      <c r="N8" s="47"/>
      <c r="O8" s="47"/>
      <c r="P8" s="47"/>
      <c r="Q8" s="47"/>
      <c r="R8" s="47"/>
      <c r="S8" s="7"/>
    </row>
    <row r="9" spans="2:19" ht="21" customHeight="1">
      <c r="B9" s="48" t="str">
        <f>IFERROR(INDEX(Game_Plan[Category],MATCH(Audience_Reach[[#This Row],[Campaign]],Game_Plan[Campaign],0)),"")</f>
        <v>Face Care</v>
      </c>
      <c r="C9" s="48" t="str">
        <f>IFERROR(INDEX(Game_Plan[Range],MATCH(Audience_Reach[[#This Row],[Campaign]],Game_Plan[Campaign],0)),"")</f>
        <v>Facial</v>
      </c>
      <c r="D9" s="48" t="str" cm="1">
        <f t="array" ref="D9">IFERROR(INDEX(_xlfn.UNIQUE(Game_Plan[Campaign]),ROW(Game_Plan[#This Row])-ROW(Game_Plan[#Headers])),"")</f>
        <v>Potinhos Anti Age</v>
      </c>
      <c r="E9" s="47"/>
      <c r="F9" s="47"/>
      <c r="G9" s="47"/>
      <c r="H9" s="47"/>
      <c r="I9" s="47"/>
      <c r="J9" s="47"/>
      <c r="K9" s="47"/>
      <c r="L9" s="47"/>
      <c r="M9" s="47"/>
      <c r="N9" s="47"/>
      <c r="O9" s="47"/>
      <c r="P9" s="47"/>
      <c r="Q9" s="47"/>
      <c r="R9" s="47"/>
      <c r="S9" s="7"/>
    </row>
    <row r="10" spans="2:19" ht="21" customHeight="1">
      <c r="B10" s="48" t="str">
        <f>IFERROR(INDEX(Game_Plan[Category],MATCH(Audience_Reach[[#This Row],[Campaign]],Game_Plan[Campaign],0)),"")</f>
        <v>Face Care</v>
      </c>
      <c r="C10" s="48" t="str">
        <f>IFERROR(INDEX(Game_Plan[Range],MATCH(Audience_Reach[[#This Row],[Campaign]],Game_Plan[Campaign],0)),"")</f>
        <v>Facial</v>
      </c>
      <c r="D10" s="48" t="str" cm="1">
        <f t="array" ref="D10">IFERROR(INDEX(_xlfn.UNIQUE(Game_Plan[Campaign]),ROW(Game_Plan[#This Row])-ROW(Game_Plan[#Headers])),"")</f>
        <v>Potinhos 7up</v>
      </c>
      <c r="E10" s="47"/>
      <c r="F10" s="47"/>
      <c r="G10" s="47"/>
      <c r="H10" s="47"/>
      <c r="I10" s="47"/>
      <c r="J10" s="47"/>
      <c r="K10" s="47"/>
      <c r="L10" s="47"/>
      <c r="M10" s="47"/>
      <c r="N10" s="47"/>
      <c r="O10" s="47"/>
      <c r="P10" s="47"/>
      <c r="Q10" s="47"/>
      <c r="R10" s="47"/>
      <c r="S10" s="7"/>
    </row>
    <row r="11" spans="2:19" ht="21" customHeight="1">
      <c r="B11" s="48" t="str">
        <f>IFERROR(INDEX(Game_Plan[Category],MATCH(Audience_Reach[[#This Row],[Campaign]],Game_Plan[Campaign],0)),"")</f>
        <v>Hand Body</v>
      </c>
      <c r="C11" s="48" t="str">
        <f>IFERROR(INDEX(Game_Plan[Range],MATCH(Audience_Reach[[#This Row],[Campaign]],Game_Plan[Campaign],0)),"")</f>
        <v>Crème</v>
      </c>
      <c r="D11" s="48" t="str" cm="1">
        <f t="array" ref="D11">IFERROR(INDEX(_xlfn.UNIQUE(Game_Plan[Campaign]),ROW(Game_Plan[#This Row])-ROW(Game_Plan[#Headers])),"")</f>
        <v>Crème</v>
      </c>
      <c r="E11" s="47"/>
      <c r="F11" s="47"/>
      <c r="G11" s="47"/>
      <c r="H11" s="47"/>
      <c r="I11" s="47"/>
      <c r="J11" s="47"/>
      <c r="K11" s="47"/>
      <c r="L11" s="47"/>
      <c r="M11" s="47"/>
      <c r="N11" s="47"/>
      <c r="O11" s="47"/>
      <c r="P11" s="47"/>
      <c r="Q11" s="47"/>
      <c r="R11" s="47"/>
      <c r="S11" s="7"/>
    </row>
    <row r="12" spans="2:19" ht="21" customHeight="1">
      <c r="B12" s="48" t="str">
        <f>IFERROR(INDEX(Game_Plan[Category],MATCH(Audience_Reach[[#This Row],[Campaign]],Game_Plan[Campaign],0)),"")</f>
        <v>DEO</v>
      </c>
      <c r="C12" s="48" t="str">
        <f>IFERROR(INDEX(Game_Plan[Range],MATCH(Audience_Reach[[#This Row],[Campaign]],Game_Plan[Campaign],0)),"")</f>
        <v>Black &amp; White</v>
      </c>
      <c r="D12" s="48" t="str" cm="1">
        <f t="array" ref="D12">IFERROR(INDEX(_xlfn.UNIQUE(Game_Plan[Campaign]),ROW(Game_Plan[#This Row])-ROW(Game_Plan[#Headers])),"")</f>
        <v>Black &amp; White</v>
      </c>
      <c r="E12" s="47"/>
      <c r="F12" s="47"/>
      <c r="G12" s="47"/>
      <c r="H12" s="47"/>
      <c r="I12" s="47"/>
      <c r="J12" s="47"/>
      <c r="K12" s="47"/>
      <c r="L12" s="47"/>
      <c r="M12" s="47"/>
      <c r="N12" s="47"/>
      <c r="O12" s="47"/>
      <c r="P12" s="47"/>
      <c r="Q12" s="47"/>
      <c r="R12" s="47"/>
      <c r="S12" s="7"/>
    </row>
    <row r="13" spans="2:19" ht="21" customHeight="1">
      <c r="B13" s="48" t="str">
        <f>IFERROR(INDEX(Game_Plan[Category],MATCH(Audience_Reach[[#This Row],[Campaign]],Game_Plan[Campaign],0)),"")</f>
        <v>Hand Body</v>
      </c>
      <c r="C13" s="48" t="str">
        <f>IFERROR(INDEX(Game_Plan[Range],MATCH(Audience_Reach[[#This Row],[Campaign]],Game_Plan[Campaign],0)),"")</f>
        <v>Radiant Beauty</v>
      </c>
      <c r="D13" s="48" t="str" cm="1">
        <f t="array" ref="D13">IFERROR(INDEX(_xlfn.UNIQUE(Game_Plan[Campaign]),ROW(Game_Plan[#This Row])-ROW(Game_Plan[#Headers])),"")</f>
        <v>Radiant Beauty</v>
      </c>
      <c r="E13" s="47"/>
      <c r="F13" s="47"/>
      <c r="G13" s="47"/>
      <c r="H13" s="47"/>
      <c r="I13" s="47"/>
      <c r="J13" s="47"/>
      <c r="K13" s="47"/>
      <c r="L13" s="47"/>
      <c r="M13" s="47"/>
      <c r="N13" s="47"/>
      <c r="O13" s="47"/>
      <c r="P13" s="47"/>
      <c r="Q13" s="47"/>
      <c r="R13" s="47"/>
      <c r="S13" s="7"/>
    </row>
    <row r="14" spans="2:19" ht="21" customHeight="1">
      <c r="B14" s="48" t="str">
        <f>IFERROR(INDEX(Game_Plan[Category],MATCH(Audience_Reach[[#This Row],[Campaign]],Game_Plan[Campaign],0)),"")</f>
        <v>Face Cleansing</v>
      </c>
      <c r="C14" s="48" t="str">
        <f>IFERROR(INDEX(Game_Plan[Range],MATCH(Audience_Reach[[#This Row],[Campaign]],Game_Plan[Campaign],0)),"")</f>
        <v>Acne</v>
      </c>
      <c r="D14" s="48" t="str" cm="1">
        <f t="array" ref="D14">IFERROR(INDEX(_xlfn.UNIQUE(Game_Plan[Campaign]),ROW(Game_Plan[#This Row])-ROW(Game_Plan[#Headers])),"")</f>
        <v>Acne Control</v>
      </c>
      <c r="E14" s="47"/>
      <c r="F14" s="47"/>
      <c r="G14" s="47"/>
      <c r="H14" s="47"/>
      <c r="I14" s="47"/>
      <c r="J14" s="47"/>
      <c r="K14" s="47"/>
      <c r="L14" s="47"/>
      <c r="M14" s="47"/>
      <c r="N14" s="47"/>
      <c r="O14" s="47"/>
      <c r="P14" s="47"/>
      <c r="Q14" s="47"/>
      <c r="R14" s="47"/>
      <c r="S14" s="7"/>
    </row>
    <row r="15" spans="2:19" ht="21" customHeight="1">
      <c r="B15" s="48" t="str">
        <f>IFERROR(INDEX(Game_Plan[Category],MATCH(Audience_Reach[[#This Row],[Campaign]],Game_Plan[Campaign],0)),"")</f>
        <v>Face Cleansing</v>
      </c>
      <c r="C15" s="48" t="str">
        <f>IFERROR(INDEX(Game_Plan[Range],MATCH(Audience_Reach[[#This Row],[Campaign]],Game_Plan[Campaign],0)),"")</f>
        <v>Micellar</v>
      </c>
      <c r="D15" s="48" t="str" cm="1">
        <f t="array" ref="D15">IFERROR(INDEX(_xlfn.UNIQUE(Game_Plan[Campaign]),ROW(Game_Plan[#This Row])-ROW(Game_Plan[#Headers])),"")</f>
        <v>Micellar</v>
      </c>
      <c r="E15" s="47"/>
      <c r="F15" s="47"/>
      <c r="G15" s="47"/>
      <c r="H15" s="47"/>
      <c r="I15" s="47"/>
      <c r="J15" s="47"/>
      <c r="K15" s="47"/>
      <c r="L15" s="47"/>
      <c r="M15" s="47"/>
      <c r="N15" s="47"/>
      <c r="O15" s="47"/>
      <c r="P15" s="47"/>
      <c r="Q15" s="47"/>
      <c r="R15" s="47"/>
      <c r="S15" s="7"/>
    </row>
    <row r="16" spans="2:19" ht="21" customHeight="1">
      <c r="B16" s="48" t="str">
        <f>IFERROR(INDEX(Game_Plan[Category],MATCH(Audience_Reach[[#This Row],[Campaign]],Game_Plan[Campaign],0)),"")</f>
        <v>LIP</v>
      </c>
      <c r="C16" s="48" t="str">
        <f>IFERROR(INDEX(Game_Plan[Range],MATCH(Audience_Reach[[#This Row],[Campaign]],Game_Plan[Campaign],0)),"")</f>
        <v>Lip</v>
      </c>
      <c r="D16" s="48" t="str" cm="1">
        <f t="array" ref="D16">IFERROR(INDEX(_xlfn.UNIQUE(Game_Plan[Campaign]),ROW(Game_Plan[#This Row])-ROW(Game_Plan[#Headers])),"")</f>
        <v>LIP</v>
      </c>
      <c r="E16" s="47"/>
      <c r="F16" s="47"/>
      <c r="G16" s="47"/>
      <c r="H16" s="47"/>
      <c r="I16" s="47"/>
      <c r="J16" s="47"/>
      <c r="K16" s="47"/>
      <c r="L16" s="47"/>
      <c r="M16" s="47"/>
      <c r="N16" s="47"/>
      <c r="O16" s="47"/>
      <c r="P16" s="47"/>
      <c r="Q16" s="47"/>
      <c r="R16" s="47"/>
      <c r="S16" s="7"/>
    </row>
    <row r="17" spans="2:19" ht="21" customHeight="1">
      <c r="B17" s="48" t="str">
        <f>IFERROR(INDEX(Game_Plan[Category],MATCH(Audience_Reach[[#This Row],[Campaign]],Game_Plan[Campaign],0)),"")</f>
        <v>Face Care</v>
      </c>
      <c r="C17" s="48" t="str">
        <f>IFERROR(INDEX(Game_Plan[Range],MATCH(Audience_Reach[[#This Row],[Campaign]],Game_Plan[Campaign],0)),"")</f>
        <v>Luminous 630</v>
      </c>
      <c r="D17" s="48" t="str" cm="1">
        <f t="array" ref="D17">IFERROR(INDEX(_xlfn.UNIQUE(Game_Plan[Campaign]),ROW(Game_Plan[#This Row])-ROW(Game_Plan[#Headers])),"")</f>
        <v>Lucia</v>
      </c>
      <c r="E17" s="47"/>
      <c r="F17" s="47"/>
      <c r="G17" s="47"/>
      <c r="H17" s="47"/>
      <c r="I17" s="47"/>
      <c r="J17" s="47"/>
      <c r="K17" s="47"/>
      <c r="L17" s="47"/>
      <c r="M17" s="47"/>
      <c r="N17" s="47"/>
      <c r="O17" s="47"/>
      <c r="P17" s="47"/>
      <c r="Q17" s="47"/>
      <c r="R17" s="47"/>
      <c r="S17" s="7"/>
    </row>
    <row r="18" spans="2:19" ht="21" customHeight="1">
      <c r="B18" s="48" t="str">
        <f>IFERROR(INDEX(Game_Plan[Category],MATCH(Audience_Reach[[#This Row],[Campaign]],Game_Plan[Campaign],0)),"")</f>
        <v/>
      </c>
      <c r="C18" s="48" t="str">
        <f>IFERROR(INDEX(Game_Plan[Range],MATCH(Audience_Reach[[#This Row],[Campaign]],Game_Plan[Campaign],0)),"")</f>
        <v/>
      </c>
      <c r="D18" s="48" cm="1">
        <f t="array" ref="D18">IFERROR(INDEX(_xlfn.UNIQUE(Game_Plan[Campaign]),ROW(Game_Plan[#This Row])-ROW(Game_Plan[#Headers])),"")</f>
        <v>0</v>
      </c>
      <c r="E18" s="47"/>
      <c r="F18" s="47"/>
      <c r="G18" s="47"/>
      <c r="H18" s="47"/>
      <c r="I18" s="47"/>
      <c r="J18" s="47"/>
      <c r="K18" s="47"/>
      <c r="L18" s="47"/>
      <c r="M18" s="47"/>
      <c r="N18" s="47"/>
      <c r="O18" s="47"/>
      <c r="P18" s="47"/>
      <c r="Q18" s="47"/>
      <c r="R18" s="47"/>
      <c r="S18" s="7"/>
    </row>
    <row r="19" spans="2:19" ht="21" customHeight="1">
      <c r="B19" s="48" t="str">
        <f>IFERROR(INDEX(Game_Plan[Category],MATCH(Audience_Reach[[#This Row],[Campaign]],Game_Plan[Campaign],0)),"")</f>
        <v/>
      </c>
      <c r="C19" s="48" t="str">
        <f>IFERROR(INDEX(Game_Plan[Range],MATCH(Audience_Reach[[#This Row],[Campaign]],Game_Plan[Campaign],0)),"")</f>
        <v/>
      </c>
      <c r="D19" s="48" t="str" cm="1">
        <f t="array" ref="D19">IFERROR(INDEX(_xlfn.UNIQUE(Game_Plan[Campaign]),ROW(Game_Plan[#This Row])-ROW(Game_Plan[#Headers])),"")</f>
        <v/>
      </c>
      <c r="E19" s="47"/>
      <c r="F19" s="47"/>
      <c r="G19" s="47"/>
      <c r="H19" s="47"/>
      <c r="I19" s="47"/>
      <c r="J19" s="47"/>
      <c r="K19" s="47"/>
      <c r="L19" s="47"/>
      <c r="M19" s="47"/>
      <c r="N19" s="47"/>
      <c r="O19" s="47"/>
      <c r="P19" s="47"/>
      <c r="Q19" s="47"/>
      <c r="R19" s="47"/>
      <c r="S19" s="7"/>
    </row>
    <row r="20" spans="2:19" ht="21" customHeight="1">
      <c r="B20" s="48" t="str">
        <f>IFERROR(INDEX(Game_Plan[Category],MATCH(Audience_Reach[[#This Row],[Campaign]],Game_Plan[Campaign],0)),"")</f>
        <v/>
      </c>
      <c r="C20" s="48" t="str">
        <f>IFERROR(INDEX(Game_Plan[Range],MATCH(Audience_Reach[[#This Row],[Campaign]],Game_Plan[Campaign],0)),"")</f>
        <v/>
      </c>
      <c r="D20" s="48" t="str" cm="1">
        <f t="array" ref="D20">IFERROR(INDEX(_xlfn.UNIQUE(Game_Plan[Campaign]),ROW(Game_Plan[#This Row])-ROW(Game_Plan[#Headers])),"")</f>
        <v/>
      </c>
      <c r="E20" s="47"/>
      <c r="F20" s="47"/>
      <c r="G20" s="47"/>
      <c r="H20" s="47"/>
      <c r="I20" s="47"/>
      <c r="J20" s="47"/>
      <c r="K20" s="47"/>
      <c r="L20" s="47"/>
      <c r="M20" s="47"/>
      <c r="N20" s="47"/>
      <c r="O20" s="47"/>
      <c r="P20" s="47"/>
      <c r="Q20" s="47"/>
      <c r="R20" s="47"/>
      <c r="S20" s="7"/>
    </row>
    <row r="21" spans="2:19" ht="21" customHeight="1">
      <c r="B21" s="48" t="str">
        <f>IFERROR(INDEX(Game_Plan[Category],MATCH(Audience_Reach[[#This Row],[Campaign]],Game_Plan[Campaign],0)),"")</f>
        <v/>
      </c>
      <c r="C21" s="48" t="str">
        <f>IFERROR(INDEX(Game_Plan[Range],MATCH(Audience_Reach[[#This Row],[Campaign]],Game_Plan[Campaign],0)),"")</f>
        <v/>
      </c>
      <c r="D21" s="48" t="str" cm="1">
        <f t="array" ref="D21">IFERROR(INDEX(_xlfn.UNIQUE(Game_Plan[Campaign]),ROW(Game_Plan[#This Row])-ROW(Game_Plan[#Headers])),"")</f>
        <v/>
      </c>
      <c r="E21" s="47"/>
      <c r="F21" s="47"/>
      <c r="G21" s="47"/>
      <c r="H21" s="47"/>
      <c r="I21" s="47"/>
      <c r="J21" s="47"/>
      <c r="K21" s="47"/>
      <c r="L21" s="47"/>
      <c r="M21" s="47"/>
      <c r="N21" s="47"/>
      <c r="O21" s="47"/>
      <c r="P21" s="47"/>
      <c r="Q21" s="47"/>
      <c r="R21" s="47"/>
      <c r="S21" s="7"/>
    </row>
    <row r="22" spans="2:19" ht="21" customHeight="1">
      <c r="B22" s="48" t="str">
        <f>IFERROR(INDEX(Game_Plan[Category],MATCH(Audience_Reach[[#This Row],[Campaign]],Game_Plan[Campaign],0)),"")</f>
        <v/>
      </c>
      <c r="C22" s="48" t="str">
        <f>IFERROR(INDEX(Game_Plan[Range],MATCH(Audience_Reach[[#This Row],[Campaign]],Game_Plan[Campaign],0)),"")</f>
        <v/>
      </c>
      <c r="D22" s="48" t="str" cm="1">
        <f t="array" ref="D22">IFERROR(INDEX(_xlfn.UNIQUE(Game_Plan[Campaign]),ROW(Game_Plan[#This Row])-ROW(Game_Plan[#Headers])),"")</f>
        <v/>
      </c>
      <c r="E22" s="47"/>
      <c r="F22" s="47"/>
      <c r="G22" s="47"/>
      <c r="H22" s="47"/>
      <c r="I22" s="47"/>
      <c r="J22" s="47"/>
      <c r="K22" s="47"/>
      <c r="L22" s="47"/>
      <c r="M22" s="47"/>
      <c r="N22" s="47"/>
      <c r="O22" s="47"/>
      <c r="P22" s="47"/>
      <c r="Q22" s="47"/>
      <c r="R22" s="47"/>
      <c r="S22" s="7"/>
    </row>
    <row r="23" spans="2:19" ht="21" customHeight="1">
      <c r="B23" s="48" t="str">
        <f>IFERROR(INDEX(Game_Plan[Category],MATCH(Audience_Reach[[#This Row],[Campaign]],Game_Plan[Campaign],0)),"")</f>
        <v/>
      </c>
      <c r="C23" s="48" t="str">
        <f>IFERROR(INDEX(Game_Plan[Range],MATCH(Audience_Reach[[#This Row],[Campaign]],Game_Plan[Campaign],0)),"")</f>
        <v/>
      </c>
      <c r="D23" s="48" t="str" cm="1">
        <f t="array" ref="D23">IFERROR(INDEX(_xlfn.UNIQUE(Game_Plan[Campaign]),ROW(Game_Plan[#This Row])-ROW(Game_Plan[#Headers])),"")</f>
        <v/>
      </c>
      <c r="E23" s="47"/>
      <c r="F23" s="47"/>
      <c r="G23" s="47"/>
      <c r="H23" s="47"/>
      <c r="I23" s="47"/>
      <c r="J23" s="47"/>
      <c r="K23" s="47"/>
      <c r="L23" s="47"/>
      <c r="M23" s="47"/>
      <c r="N23" s="47"/>
      <c r="O23" s="47"/>
      <c r="P23" s="47"/>
      <c r="Q23" s="47"/>
      <c r="R23" s="47"/>
      <c r="S23" s="7"/>
    </row>
    <row r="24" spans="2:19" ht="21" customHeight="1">
      <c r="B24" s="48" t="str">
        <f>IFERROR(INDEX(Game_Plan[Category],MATCH(Audience_Reach[[#This Row],[Campaign]],Game_Plan[Campaign],0)),"")</f>
        <v/>
      </c>
      <c r="C24" s="48" t="str">
        <f>IFERROR(INDEX(Game_Plan[Range],MATCH(Audience_Reach[[#This Row],[Campaign]],Game_Plan[Campaign],0)),"")</f>
        <v/>
      </c>
      <c r="D24" s="48" t="str" cm="1">
        <f t="array" ref="D24">IFERROR(INDEX(_xlfn.UNIQUE(Game_Plan[Campaign]),ROW(Game_Plan[#This Row])-ROW(Game_Plan[#Headers])),"")</f>
        <v/>
      </c>
      <c r="E24" s="47"/>
      <c r="F24" s="47"/>
      <c r="G24" s="47"/>
      <c r="H24" s="47"/>
      <c r="I24" s="47"/>
      <c r="J24" s="47"/>
      <c r="K24" s="47"/>
      <c r="L24" s="47"/>
      <c r="M24" s="47"/>
      <c r="N24" s="47"/>
      <c r="O24" s="47"/>
      <c r="P24" s="47"/>
      <c r="Q24" s="47"/>
      <c r="R24" s="47"/>
      <c r="S24" s="7"/>
    </row>
    <row r="25" spans="2:19" ht="21" customHeight="1">
      <c r="B25" s="48" t="str">
        <f>IFERROR(INDEX(Game_Plan[Category],MATCH(Audience_Reach[[#This Row],[Campaign]],Game_Plan[Campaign],0)),"")</f>
        <v/>
      </c>
      <c r="C25" s="48" t="str">
        <f>IFERROR(INDEX(Game_Plan[Range],MATCH(Audience_Reach[[#This Row],[Campaign]],Game_Plan[Campaign],0)),"")</f>
        <v/>
      </c>
      <c r="D25" s="48" t="str" cm="1">
        <f t="array" ref="D25">IFERROR(INDEX(_xlfn.UNIQUE(Game_Plan[Campaign]),ROW(Game_Plan[#This Row])-ROW(Game_Plan[#Headers])),"")</f>
        <v/>
      </c>
      <c r="E25" s="47"/>
      <c r="F25" s="47"/>
      <c r="G25" s="47"/>
      <c r="H25" s="47"/>
      <c r="I25" s="47"/>
      <c r="J25" s="47"/>
      <c r="K25" s="47"/>
      <c r="L25" s="47"/>
      <c r="M25" s="47"/>
      <c r="N25" s="47"/>
      <c r="O25" s="47"/>
      <c r="P25" s="47"/>
      <c r="Q25" s="47"/>
      <c r="R25" s="47"/>
      <c r="S25" s="7"/>
    </row>
    <row r="26" spans="2:19" ht="21" customHeight="1">
      <c r="B26" s="48" t="str">
        <f>IFERROR(INDEX(Game_Plan[Category],MATCH(Audience_Reach[[#This Row],[Campaign]],Game_Plan[Campaign],0)),"")</f>
        <v/>
      </c>
      <c r="C26" s="48" t="str">
        <f>IFERROR(INDEX(Game_Plan[Range],MATCH(Audience_Reach[[#This Row],[Campaign]],Game_Plan[Campaign],0)),"")</f>
        <v/>
      </c>
      <c r="D26" s="48" t="str" cm="1">
        <f t="array" ref="D26">IFERROR(INDEX(_xlfn.UNIQUE(Game_Plan[Campaign]),ROW(Game_Plan[#This Row])-ROW(Game_Plan[#Headers])),"")</f>
        <v/>
      </c>
      <c r="E26" s="47"/>
      <c r="F26" s="47"/>
      <c r="G26" s="47"/>
      <c r="H26" s="47"/>
      <c r="I26" s="47"/>
      <c r="J26" s="47"/>
      <c r="K26" s="47"/>
      <c r="L26" s="47"/>
      <c r="M26" s="47"/>
      <c r="N26" s="47"/>
      <c r="O26" s="47"/>
      <c r="P26" s="47"/>
      <c r="Q26" s="47"/>
      <c r="R26" s="47"/>
      <c r="S26" s="7"/>
    </row>
    <row r="27" spans="2:19" ht="21" customHeight="1">
      <c r="B27" s="48" t="str">
        <f>IFERROR(INDEX(Game_Plan[Category],MATCH(Audience_Reach[[#This Row],[Campaign]],Game_Plan[Campaign],0)),"")</f>
        <v/>
      </c>
      <c r="C27" s="48" t="str">
        <f>IFERROR(INDEX(Game_Plan[Range],MATCH(Audience_Reach[[#This Row],[Campaign]],Game_Plan[Campaign],0)),"")</f>
        <v/>
      </c>
      <c r="D27" s="48" t="str" cm="1">
        <f t="array" ref="D27">IFERROR(INDEX(_xlfn.UNIQUE(Game_Plan[Campaign]),ROW(Game_Plan[#This Row])-ROW(Game_Plan[#Headers])),"")</f>
        <v/>
      </c>
      <c r="E27" s="47"/>
      <c r="F27" s="47"/>
      <c r="G27" s="47"/>
      <c r="H27" s="47"/>
      <c r="I27" s="47"/>
      <c r="J27" s="47"/>
      <c r="K27" s="47"/>
      <c r="L27" s="47"/>
      <c r="M27" s="47"/>
      <c r="N27" s="47"/>
      <c r="O27" s="47"/>
      <c r="P27" s="47"/>
      <c r="Q27" s="47"/>
      <c r="R27" s="47"/>
      <c r="S27" s="7"/>
    </row>
    <row r="28" spans="2:19" ht="21" customHeight="1">
      <c r="B28" s="48" t="str">
        <f>IFERROR(INDEX(Game_Plan[Category],MATCH(Audience_Reach[[#This Row],[Campaign]],Game_Plan[Campaign],0)),"")</f>
        <v/>
      </c>
      <c r="C28" s="48" t="str">
        <f>IFERROR(INDEX(Game_Plan[Range],MATCH(Audience_Reach[[#This Row],[Campaign]],Game_Plan[Campaign],0)),"")</f>
        <v/>
      </c>
      <c r="D28" s="48" t="str" cm="1">
        <f t="array" ref="D28">IFERROR(INDEX(_xlfn.UNIQUE(Game_Plan[Campaign]),ROW(Game_Plan[#This Row])-ROW(Game_Plan[#Headers])),"")</f>
        <v/>
      </c>
      <c r="E28" s="47"/>
      <c r="F28" s="47"/>
      <c r="G28" s="47"/>
      <c r="H28" s="47"/>
      <c r="I28" s="47"/>
      <c r="J28" s="47"/>
      <c r="K28" s="47"/>
      <c r="L28" s="47"/>
      <c r="M28" s="47"/>
      <c r="N28" s="47"/>
      <c r="O28" s="47"/>
      <c r="P28" s="47"/>
      <c r="Q28" s="47"/>
      <c r="R28" s="47"/>
      <c r="S28" s="7"/>
    </row>
    <row r="29" spans="2:19" ht="21" customHeight="1">
      <c r="B29" s="48" t="str">
        <f>IFERROR(INDEX(Game_Plan[Category],MATCH(Audience_Reach[[#This Row],[Campaign]],Game_Plan[Campaign],0)),"")</f>
        <v/>
      </c>
      <c r="C29" s="48" t="str">
        <f>IFERROR(INDEX(Game_Plan[Range],MATCH(Audience_Reach[[#This Row],[Campaign]],Game_Plan[Campaign],0)),"")</f>
        <v/>
      </c>
      <c r="D29" s="48" t="str" cm="1">
        <f t="array" ref="D29">IFERROR(INDEX(_xlfn.UNIQUE(Game_Plan[Campaign]),ROW(Game_Plan[#This Row])-ROW(Game_Plan[#Headers])),"")</f>
        <v/>
      </c>
      <c r="E29" s="47"/>
      <c r="F29" s="47"/>
      <c r="G29" s="47"/>
      <c r="H29" s="47"/>
      <c r="I29" s="47"/>
      <c r="J29" s="47"/>
      <c r="K29" s="47"/>
      <c r="L29" s="47"/>
      <c r="M29" s="47"/>
      <c r="N29" s="47"/>
      <c r="O29" s="47"/>
      <c r="P29" s="47"/>
      <c r="Q29" s="47"/>
      <c r="R29" s="47"/>
      <c r="S29" s="7"/>
    </row>
    <row r="30" spans="2:19" ht="21" customHeight="1">
      <c r="B30" s="48" t="str">
        <f>IFERROR(INDEX(Game_Plan[Category],MATCH(Audience_Reach[[#This Row],[Campaign]],Game_Plan[Campaign],0)),"")</f>
        <v/>
      </c>
      <c r="C30" s="48" t="str">
        <f>IFERROR(INDEX(Game_Plan[Range],MATCH(Audience_Reach[[#This Row],[Campaign]],Game_Plan[Campaign],0)),"")</f>
        <v/>
      </c>
      <c r="D30" s="48" t="str" cm="1">
        <f t="array" ref="D30">IFERROR(INDEX(_xlfn.UNIQUE(Game_Plan[Campaign]),ROW(Game_Plan[#This Row])-ROW(Game_Plan[#Headers])),"")</f>
        <v/>
      </c>
      <c r="E30" s="47"/>
      <c r="F30" s="47"/>
      <c r="G30" s="47"/>
      <c r="H30" s="47"/>
      <c r="I30" s="47"/>
      <c r="J30" s="47"/>
      <c r="K30" s="47"/>
      <c r="L30" s="47"/>
      <c r="M30" s="47"/>
      <c r="N30" s="47"/>
      <c r="O30" s="47"/>
      <c r="P30" s="47"/>
      <c r="Q30" s="47"/>
      <c r="R30" s="47"/>
      <c r="S30" s="7"/>
    </row>
    <row r="31" spans="2:19" ht="21" customHeight="1">
      <c r="B31" s="48" t="str">
        <f>IFERROR(INDEX(Game_Plan[Category],MATCH(Audience_Reach[[#This Row],[Campaign]],Game_Plan[Campaign],0)),"")</f>
        <v/>
      </c>
      <c r="C31" s="48" t="str">
        <f>IFERROR(INDEX(Game_Plan[Range],MATCH(Audience_Reach[[#This Row],[Campaign]],Game_Plan[Campaign],0)),"")</f>
        <v/>
      </c>
      <c r="D31" s="48" t="str" cm="1">
        <f t="array" ref="D31">IFERROR(INDEX(_xlfn.UNIQUE(Game_Plan[Campaign]),ROW(Game_Plan[#This Row])-ROW(Game_Plan[#Headers])),"")</f>
        <v/>
      </c>
      <c r="E31" s="47"/>
      <c r="F31" s="47"/>
      <c r="G31" s="47"/>
      <c r="H31" s="47"/>
      <c r="I31" s="47"/>
      <c r="J31" s="47"/>
      <c r="K31" s="47"/>
      <c r="L31" s="47"/>
      <c r="M31" s="47"/>
      <c r="N31" s="47"/>
      <c r="O31" s="47"/>
      <c r="P31" s="47"/>
      <c r="Q31" s="47"/>
      <c r="R31" s="47"/>
      <c r="S31" s="7"/>
    </row>
    <row r="32" spans="2:19" ht="21" customHeight="1">
      <c r="B32" s="48" t="str">
        <f>IFERROR(INDEX(Game_Plan[Category],MATCH(Audience_Reach[[#This Row],[Campaign]],Game_Plan[Campaign],0)),"")</f>
        <v/>
      </c>
      <c r="C32" s="48" t="str">
        <f>IFERROR(INDEX(Game_Plan[Range],MATCH(Audience_Reach[[#This Row],[Campaign]],Game_Plan[Campaign],0)),"")</f>
        <v/>
      </c>
      <c r="D32" s="48" t="str" cm="1">
        <f t="array" ref="D32">IFERROR(INDEX(_xlfn.UNIQUE(Game_Plan[Campaign]),ROW(Game_Plan[#This Row])-ROW(Game_Plan[#Headers])),"")</f>
        <v/>
      </c>
      <c r="E32" s="47"/>
      <c r="F32" s="47"/>
      <c r="G32" s="47"/>
      <c r="H32" s="47"/>
      <c r="I32" s="47"/>
      <c r="J32" s="47"/>
      <c r="K32" s="47"/>
      <c r="L32" s="47"/>
      <c r="M32" s="47"/>
      <c r="N32" s="47"/>
      <c r="O32" s="47"/>
      <c r="P32" s="47"/>
      <c r="Q32" s="47"/>
      <c r="R32" s="47"/>
      <c r="S32" s="7"/>
    </row>
    <row r="33" spans="2:19" ht="21" customHeight="1">
      <c r="B33" s="48" t="str">
        <f>IFERROR(INDEX(Game_Plan[Category],MATCH(Audience_Reach[[#This Row],[Campaign]],Game_Plan[Campaign],0)),"")</f>
        <v/>
      </c>
      <c r="C33" s="48" t="str">
        <f>IFERROR(INDEX(Game_Plan[Range],MATCH(Audience_Reach[[#This Row],[Campaign]],Game_Plan[Campaign],0)),"")</f>
        <v/>
      </c>
      <c r="D33" s="48" t="str" cm="1">
        <f t="array" ref="D33">IFERROR(INDEX(_xlfn.UNIQUE(Game_Plan[Campaign]),ROW(Game_Plan[#This Row])-ROW(Game_Plan[#Headers])),"")</f>
        <v/>
      </c>
      <c r="E33" s="47"/>
      <c r="F33" s="47"/>
      <c r="G33" s="47"/>
      <c r="H33" s="47"/>
      <c r="I33" s="47"/>
      <c r="J33" s="47"/>
      <c r="K33" s="47"/>
      <c r="L33" s="47"/>
      <c r="M33" s="47"/>
      <c r="N33" s="47"/>
      <c r="O33" s="47"/>
      <c r="P33" s="47"/>
      <c r="Q33" s="47"/>
      <c r="R33" s="47"/>
      <c r="S33" s="7"/>
    </row>
    <row r="34" spans="2:19" ht="21" customHeight="1">
      <c r="B34" s="48" t="str">
        <f>IFERROR(INDEX(Game_Plan[Category],MATCH(Audience_Reach[[#This Row],[Campaign]],Game_Plan[Campaign],0)),"")</f>
        <v/>
      </c>
      <c r="C34" s="48" t="str">
        <f>IFERROR(INDEX(Game_Plan[Range],MATCH(Audience_Reach[[#This Row],[Campaign]],Game_Plan[Campaign],0)),"")</f>
        <v/>
      </c>
      <c r="D34" s="48" t="str" cm="1">
        <f t="array" ref="D34">IFERROR(INDEX(_xlfn.UNIQUE(Game_Plan[Campaign]),ROW(Game_Plan[#This Row])-ROW(Game_Plan[#Headers])),"")</f>
        <v/>
      </c>
      <c r="E34" s="47"/>
      <c r="F34" s="47"/>
      <c r="G34" s="47"/>
      <c r="H34" s="47"/>
      <c r="I34" s="47"/>
      <c r="J34" s="47"/>
      <c r="K34" s="47"/>
      <c r="L34" s="47"/>
      <c r="M34" s="47"/>
      <c r="N34" s="47"/>
      <c r="O34" s="47"/>
      <c r="P34" s="47"/>
      <c r="Q34" s="47"/>
      <c r="R34" s="47"/>
      <c r="S34" s="7"/>
    </row>
    <row r="35" spans="2:19" ht="21" customHeight="1">
      <c r="B35" s="48" t="str">
        <f>IFERROR(INDEX(Game_Plan[Category],MATCH(Audience_Reach[[#This Row],[Campaign]],Game_Plan[Campaign],0)),"")</f>
        <v/>
      </c>
      <c r="C35" s="48" t="str">
        <f>IFERROR(INDEX(Game_Plan[Range],MATCH(Audience_Reach[[#This Row],[Campaign]],Game_Plan[Campaign],0)),"")</f>
        <v/>
      </c>
      <c r="D35" s="48" t="str" cm="1">
        <f t="array" ref="D35">IFERROR(INDEX(_xlfn.UNIQUE(Game_Plan[Campaign]),ROW(Game_Plan[#This Row])-ROW(Game_Plan[#Headers])),"")</f>
        <v/>
      </c>
      <c r="E35" s="47"/>
      <c r="F35" s="47"/>
      <c r="G35" s="47"/>
      <c r="H35" s="47"/>
      <c r="I35" s="47"/>
      <c r="J35" s="47"/>
      <c r="K35" s="47"/>
      <c r="L35" s="47"/>
      <c r="M35" s="47"/>
      <c r="N35" s="47"/>
      <c r="O35" s="47"/>
      <c r="P35" s="47"/>
      <c r="Q35" s="47"/>
      <c r="R35" s="47"/>
      <c r="S35" s="7"/>
    </row>
    <row r="36" spans="2:19" ht="21" customHeight="1">
      <c r="B36" s="48" t="str">
        <f>IFERROR(INDEX(Game_Plan[Category],MATCH(Audience_Reach[[#This Row],[Campaign]],Game_Plan[Campaign],0)),"")</f>
        <v/>
      </c>
      <c r="C36" s="48" t="str">
        <f>IFERROR(INDEX(Game_Plan[Range],MATCH(Audience_Reach[[#This Row],[Campaign]],Game_Plan[Campaign],0)),"")</f>
        <v/>
      </c>
      <c r="D36" s="48" t="str" cm="1">
        <f t="array" ref="D36">IFERROR(INDEX(_xlfn.UNIQUE(Game_Plan[Campaign]),ROW(Game_Plan[#This Row])-ROW(Game_Plan[#Headers])),"")</f>
        <v/>
      </c>
      <c r="E36" s="47"/>
      <c r="F36" s="47"/>
      <c r="G36" s="47"/>
      <c r="H36" s="47"/>
      <c r="I36" s="47"/>
      <c r="J36" s="47"/>
      <c r="K36" s="47"/>
      <c r="L36" s="47"/>
      <c r="M36" s="47"/>
      <c r="N36" s="47"/>
      <c r="O36" s="47"/>
      <c r="P36" s="47"/>
      <c r="Q36" s="47"/>
      <c r="R36" s="47"/>
      <c r="S36" s="7"/>
    </row>
    <row r="37" spans="2:19" ht="21" customHeight="1">
      <c r="B37" s="48" t="str">
        <f>IFERROR(INDEX(Game_Plan[Category],MATCH(Audience_Reach[[#This Row],[Campaign]],Game_Plan[Campaign],0)),"")</f>
        <v/>
      </c>
      <c r="C37" s="48" t="str">
        <f>IFERROR(INDEX(Game_Plan[Range],MATCH(Audience_Reach[[#This Row],[Campaign]],Game_Plan[Campaign],0)),"")</f>
        <v/>
      </c>
      <c r="D37" s="48" t="str" cm="1">
        <f t="array" ref="D37">IFERROR(INDEX(_xlfn.UNIQUE(Game_Plan[Campaign]),ROW(Game_Plan[#This Row])-ROW(Game_Plan[#Headers])),"")</f>
        <v/>
      </c>
      <c r="E37" s="47"/>
      <c r="F37" s="47"/>
      <c r="G37" s="47"/>
      <c r="H37" s="47"/>
      <c r="I37" s="47"/>
      <c r="J37" s="47"/>
      <c r="K37" s="47"/>
      <c r="L37" s="47"/>
      <c r="M37" s="47"/>
      <c r="N37" s="47"/>
      <c r="O37" s="47"/>
      <c r="P37" s="47"/>
      <c r="Q37" s="47"/>
      <c r="R37" s="47"/>
      <c r="S37" s="7"/>
    </row>
    <row r="38" spans="2:19" ht="21" customHeight="1">
      <c r="B38" s="48" t="str">
        <f>IFERROR(INDEX(Game_Plan[Category],MATCH(Audience_Reach[[#This Row],[Campaign]],Game_Plan[Campaign],0)),"")</f>
        <v/>
      </c>
      <c r="C38" s="48" t="str">
        <f>IFERROR(INDEX(Game_Plan[Range],MATCH(Audience_Reach[[#This Row],[Campaign]],Game_Plan[Campaign],0)),"")</f>
        <v/>
      </c>
      <c r="D38" s="48" t="str" cm="1">
        <f t="array" ref="D38">IFERROR(INDEX(_xlfn.UNIQUE(Game_Plan[Campaign]),ROW(Game_Plan[#This Row])-ROW(Game_Plan[#Headers])),"")</f>
        <v/>
      </c>
      <c r="E38" s="47" t="s">
        <v>425</v>
      </c>
      <c r="F38" s="47" t="s">
        <v>426</v>
      </c>
      <c r="G38" s="47"/>
      <c r="H38" s="47"/>
      <c r="I38" s="47"/>
      <c r="J38" s="47"/>
      <c r="K38" s="47"/>
      <c r="L38" s="47"/>
      <c r="M38" s="47"/>
      <c r="N38" s="47"/>
      <c r="O38" s="47"/>
      <c r="P38" s="47"/>
      <c r="Q38" s="47"/>
      <c r="R38" s="47"/>
      <c r="S38" s="7"/>
    </row>
    <row r="39" spans="2:19" ht="21" customHeight="1">
      <c r="B39" s="48" t="str">
        <f>IFERROR(INDEX(Game_Plan[Category],MATCH(Audience_Reach[[#This Row],[Campaign]],Game_Plan[Campaign],0)),"")</f>
        <v/>
      </c>
      <c r="C39" s="48" t="str">
        <f>IFERROR(INDEX(Game_Plan[Range],MATCH(Audience_Reach[[#This Row],[Campaign]],Game_Plan[Campaign],0)),"")</f>
        <v/>
      </c>
      <c r="D39" s="48" t="str" cm="1">
        <f t="array" ref="D39">IFERROR(INDEX(_xlfn.UNIQUE(Game_Plan[Campaign]),ROW(Game_Plan[#This Row])-ROW(Game_Plan[#Headers])),"")</f>
        <v/>
      </c>
      <c r="E39" s="47"/>
      <c r="F39" s="47"/>
      <c r="G39" s="47"/>
      <c r="H39" s="47"/>
      <c r="I39" s="47"/>
      <c r="J39" s="47"/>
      <c r="K39" s="47"/>
      <c r="L39" s="47"/>
      <c r="M39" s="47"/>
      <c r="N39" s="47"/>
      <c r="O39" s="47"/>
      <c r="P39" s="47"/>
      <c r="Q39" s="47"/>
      <c r="R39" s="47"/>
      <c r="S39" s="7"/>
    </row>
    <row r="40" spans="2:19" ht="21" customHeight="1">
      <c r="B40" s="48" t="str">
        <f>IFERROR(INDEX(Game_Plan[Category],MATCH(Audience_Reach[[#This Row],[Campaign]],Game_Plan[Campaign],0)),"")</f>
        <v/>
      </c>
      <c r="C40" s="48" t="str">
        <f>IFERROR(INDEX(Game_Plan[Range],MATCH(Audience_Reach[[#This Row],[Campaign]],Game_Plan[Campaign],0)),"")</f>
        <v/>
      </c>
      <c r="D40" s="48" t="str" cm="1">
        <f t="array" ref="D40">IFERROR(INDEX(_xlfn.UNIQUE(Game_Plan[Campaign]),ROW(Game_Plan[#This Row])-ROW(Game_Plan[#Headers])),"")</f>
        <v/>
      </c>
      <c r="E40" s="47"/>
      <c r="F40" s="47"/>
      <c r="G40" s="47"/>
      <c r="H40" s="47"/>
      <c r="I40" s="47"/>
      <c r="J40" s="47"/>
      <c r="K40" s="47"/>
      <c r="L40" s="47"/>
      <c r="M40" s="47"/>
      <c r="N40" s="47"/>
      <c r="O40" s="47"/>
      <c r="P40" s="47"/>
      <c r="Q40" s="47"/>
      <c r="R40" s="47"/>
      <c r="S40" s="7"/>
    </row>
    <row r="41" spans="2:19" ht="21" customHeight="1">
      <c r="B41" s="48" t="str">
        <f>IFERROR(INDEX(Game_Plan[Category],MATCH(Audience_Reach[[#This Row],[Campaign]],Game_Plan[Campaign],0)),"")</f>
        <v/>
      </c>
      <c r="C41" s="48" t="str">
        <f>IFERROR(INDEX(Game_Plan[Range],MATCH(Audience_Reach[[#This Row],[Campaign]],Game_Plan[Campaign],0)),"")</f>
        <v/>
      </c>
      <c r="D41" s="48" t="str" cm="1">
        <f t="array" ref="D41">IFERROR(INDEX(_xlfn.UNIQUE(Game_Plan[Campaign]),ROW(Game_Plan[#This Row])-ROW(Game_Plan[#Headers])),"")</f>
        <v/>
      </c>
      <c r="E41" s="47"/>
      <c r="F41" s="47"/>
      <c r="G41" s="47"/>
      <c r="H41" s="47"/>
      <c r="I41" s="47"/>
      <c r="J41" s="47"/>
      <c r="K41" s="47"/>
      <c r="L41" s="47"/>
      <c r="M41" s="47"/>
      <c r="N41" s="47"/>
      <c r="O41" s="47"/>
      <c r="P41" s="47"/>
      <c r="Q41" s="47"/>
      <c r="R41" s="47"/>
      <c r="S41" s="7"/>
    </row>
    <row r="42" spans="2:19" ht="21" customHeight="1">
      <c r="B42" s="48" t="str">
        <f>IFERROR(INDEX(Game_Plan[Category],MATCH(Audience_Reach[[#This Row],[Campaign]],Game_Plan[Campaign],0)),"")</f>
        <v/>
      </c>
      <c r="C42" s="48" t="str">
        <f>IFERROR(INDEX(Game_Plan[Range],MATCH(Audience_Reach[[#This Row],[Campaign]],Game_Plan[Campaign],0)),"")</f>
        <v/>
      </c>
      <c r="D42" s="48" t="str" cm="1">
        <f t="array" ref="D42">IFERROR(INDEX(_xlfn.UNIQUE(Game_Plan[Campaign]),ROW(Game_Plan[#This Row])-ROW(Game_Plan[#Headers])),"")</f>
        <v/>
      </c>
      <c r="E42" s="47"/>
      <c r="F42" s="47"/>
      <c r="G42" s="47"/>
      <c r="H42" s="47"/>
      <c r="I42" s="47"/>
      <c r="J42" s="47"/>
      <c r="K42" s="47"/>
      <c r="L42" s="47"/>
      <c r="M42" s="47"/>
      <c r="N42" s="47"/>
      <c r="O42" s="47"/>
      <c r="P42" s="47"/>
      <c r="Q42" s="47"/>
      <c r="R42" s="47"/>
      <c r="S42" s="7"/>
    </row>
    <row r="43" spans="2:19" ht="21" customHeight="1">
      <c r="B43" s="48" t="str">
        <f>IFERROR(INDEX(Game_Plan[Category],MATCH(Audience_Reach[[#This Row],[Campaign]],Game_Plan[Campaign],0)),"")</f>
        <v/>
      </c>
      <c r="C43" s="48" t="str">
        <f>IFERROR(INDEX(Game_Plan[Range],MATCH(Audience_Reach[[#This Row],[Campaign]],Game_Plan[Campaign],0)),"")</f>
        <v/>
      </c>
      <c r="D43" s="48" t="str" cm="1">
        <f t="array" ref="D43">IFERROR(INDEX(_xlfn.UNIQUE(Game_Plan[Campaign]),ROW(Game_Plan[#This Row])-ROW(Game_Plan[#Headers])),"")</f>
        <v/>
      </c>
      <c r="E43" s="47"/>
      <c r="F43" s="47"/>
      <c r="G43" s="47"/>
      <c r="H43" s="47"/>
      <c r="I43" s="47"/>
      <c r="J43" s="47"/>
      <c r="K43" s="47"/>
      <c r="L43" s="47"/>
      <c r="M43" s="47"/>
      <c r="N43" s="47"/>
      <c r="O43" s="47"/>
      <c r="P43" s="47"/>
      <c r="Q43" s="47"/>
      <c r="R43" s="47"/>
      <c r="S43" s="7"/>
    </row>
    <row r="44" spans="2:19" ht="21" customHeight="1">
      <c r="B44" s="48" t="str">
        <f>IFERROR(INDEX(Game_Plan[Category],MATCH(Audience_Reach[[#This Row],[Campaign]],Game_Plan[Campaign],0)),"")</f>
        <v/>
      </c>
      <c r="C44" s="48" t="str">
        <f>IFERROR(INDEX(Game_Plan[Range],MATCH(Audience_Reach[[#This Row],[Campaign]],Game_Plan[Campaign],0)),"")</f>
        <v/>
      </c>
      <c r="D44" s="48" t="str" cm="1">
        <f t="array" ref="D44">IFERROR(INDEX(_xlfn.UNIQUE(Game_Plan[Campaign]),ROW(Game_Plan[#This Row])-ROW(Game_Plan[#Headers])),"")</f>
        <v/>
      </c>
      <c r="E44" s="47"/>
      <c r="F44" s="47"/>
      <c r="G44" s="47"/>
      <c r="H44" s="47"/>
      <c r="I44" s="47"/>
      <c r="J44" s="47"/>
      <c r="K44" s="47"/>
      <c r="L44" s="47"/>
      <c r="M44" s="47"/>
      <c r="N44" s="47"/>
      <c r="O44" s="47"/>
      <c r="P44" s="47"/>
      <c r="Q44" s="47"/>
      <c r="R44" s="47"/>
      <c r="S44" s="7"/>
    </row>
    <row r="45" spans="2:19" ht="21" customHeight="1">
      <c r="B45" s="48" t="str">
        <f>IFERROR(INDEX(Game_Plan[Category],MATCH(Audience_Reach[[#This Row],[Campaign]],Game_Plan[Campaign],0)),"")</f>
        <v/>
      </c>
      <c r="C45" s="48" t="str">
        <f>IFERROR(INDEX(Game_Plan[Range],MATCH(Audience_Reach[[#This Row],[Campaign]],Game_Plan[Campaign],0)),"")</f>
        <v/>
      </c>
      <c r="D45" s="48" t="str" cm="1">
        <f t="array" ref="D45">IFERROR(INDEX(_xlfn.UNIQUE(Game_Plan[Campaign]),ROW(Game_Plan[#This Row])-ROW(Game_Plan[#Headers])),"")</f>
        <v/>
      </c>
      <c r="E45" s="47"/>
      <c r="F45" s="47"/>
      <c r="G45" s="47"/>
      <c r="H45" s="47"/>
      <c r="I45" s="47"/>
      <c r="J45" s="47"/>
      <c r="K45" s="47"/>
      <c r="L45" s="47"/>
      <c r="M45" s="47"/>
      <c r="N45" s="47"/>
      <c r="O45" s="47"/>
      <c r="P45" s="47"/>
      <c r="Q45" s="47"/>
      <c r="R45" s="47"/>
      <c r="S45" s="7"/>
    </row>
    <row r="46" spans="2:19" ht="21" customHeight="1">
      <c r="B46" s="48" t="str">
        <f>IFERROR(INDEX(Game_Plan[Category],MATCH(Audience_Reach[[#This Row],[Campaign]],Game_Plan[Campaign],0)),"")</f>
        <v/>
      </c>
      <c r="C46" s="48" t="str">
        <f>IFERROR(INDEX(Game_Plan[Range],MATCH(Audience_Reach[[#This Row],[Campaign]],Game_Plan[Campaign],0)),"")</f>
        <v/>
      </c>
      <c r="D46" s="48" t="str" cm="1">
        <f t="array" ref="D46">IFERROR(INDEX(_xlfn.UNIQUE(Game_Plan[Campaign]),ROW(Game_Plan[#This Row])-ROW(Game_Plan[#Headers])),"")</f>
        <v/>
      </c>
      <c r="E46" s="47"/>
      <c r="F46" s="47"/>
      <c r="G46" s="47"/>
      <c r="H46" s="47"/>
      <c r="I46" s="47"/>
      <c r="J46" s="47"/>
      <c r="K46" s="47"/>
      <c r="L46" s="47"/>
      <c r="M46" s="47"/>
      <c r="N46" s="47"/>
      <c r="O46" s="47"/>
      <c r="P46" s="47"/>
      <c r="Q46" s="47"/>
      <c r="R46" s="47"/>
      <c r="S46" s="7"/>
    </row>
    <row r="47" spans="2:19" ht="21" customHeight="1">
      <c r="B47" s="48" t="str">
        <f>IFERROR(INDEX(Game_Plan[Category],MATCH(Audience_Reach[[#This Row],[Campaign]],Game_Plan[Campaign],0)),"")</f>
        <v/>
      </c>
      <c r="C47" s="48" t="str">
        <f>IFERROR(INDEX(Game_Plan[Range],MATCH(Audience_Reach[[#This Row],[Campaign]],Game_Plan[Campaign],0)),"")</f>
        <v/>
      </c>
      <c r="D47" s="48" t="str" cm="1">
        <f t="array" ref="D47">IFERROR(INDEX(_xlfn.UNIQUE(Game_Plan[Campaign]),ROW(Game_Plan[#This Row])-ROW(Game_Plan[#Headers])),"")</f>
        <v/>
      </c>
      <c r="E47" s="47"/>
      <c r="F47" s="47"/>
      <c r="G47" s="47"/>
      <c r="H47" s="47"/>
      <c r="I47" s="47"/>
      <c r="J47" s="47"/>
      <c r="K47" s="47"/>
      <c r="L47" s="47"/>
      <c r="M47" s="47"/>
      <c r="N47" s="47"/>
      <c r="O47" s="47"/>
      <c r="P47" s="47"/>
      <c r="Q47" s="47"/>
      <c r="R47" s="47"/>
      <c r="S47" s="7"/>
    </row>
    <row r="48" spans="2:19" ht="21" customHeight="1">
      <c r="B48" s="48" t="str">
        <f>IFERROR(INDEX(Game_Plan[Category],MATCH(Audience_Reach[[#This Row],[Campaign]],Game_Plan[Campaign],0)),"")</f>
        <v/>
      </c>
      <c r="C48" s="48" t="str">
        <f>IFERROR(INDEX(Game_Plan[Range],MATCH(Audience_Reach[[#This Row],[Campaign]],Game_Plan[Campaign],0)),"")</f>
        <v/>
      </c>
      <c r="D48" s="48" t="str" cm="1">
        <f t="array" ref="D48">IFERROR(INDEX(_xlfn.UNIQUE(Game_Plan[Campaign]),ROW(Game_Plan[#This Row])-ROW(Game_Plan[#Headers])),"")</f>
        <v/>
      </c>
      <c r="E48" s="47"/>
      <c r="F48" s="47"/>
      <c r="G48" s="47"/>
      <c r="H48" s="47"/>
      <c r="I48" s="47"/>
      <c r="J48" s="47"/>
      <c r="K48" s="47"/>
      <c r="L48" s="47"/>
      <c r="M48" s="47"/>
      <c r="N48" s="47"/>
      <c r="O48" s="47"/>
      <c r="P48" s="47"/>
      <c r="Q48" s="47"/>
      <c r="R48" s="47"/>
      <c r="S48" s="7"/>
    </row>
    <row r="49" spans="2:19" ht="21" customHeight="1">
      <c r="B49" s="48" t="str">
        <f>IFERROR(INDEX(Game_Plan[Category],MATCH(Audience_Reach[[#This Row],[Campaign]],Game_Plan[Campaign],0)),"")</f>
        <v/>
      </c>
      <c r="C49" s="48" t="str">
        <f>IFERROR(INDEX(Game_Plan[Range],MATCH(Audience_Reach[[#This Row],[Campaign]],Game_Plan[Campaign],0)),"")</f>
        <v/>
      </c>
      <c r="D49" s="48" t="str" cm="1">
        <f t="array" ref="D49">IFERROR(INDEX(_xlfn.UNIQUE(Game_Plan[Campaign]),ROW(Game_Plan[#This Row])-ROW(Game_Plan[#Headers])),"")</f>
        <v/>
      </c>
      <c r="E49" s="47"/>
      <c r="F49" s="47"/>
      <c r="G49" s="47"/>
      <c r="H49" s="47"/>
      <c r="I49" s="47"/>
      <c r="J49" s="47"/>
      <c r="K49" s="47"/>
      <c r="L49" s="47"/>
      <c r="M49" s="47"/>
      <c r="N49" s="47"/>
      <c r="O49" s="47"/>
      <c r="P49" s="47"/>
      <c r="Q49" s="47"/>
      <c r="R49" s="47"/>
      <c r="S49" s="7"/>
    </row>
    <row r="50" spans="2:19" ht="21" customHeight="1">
      <c r="B50" s="48" t="str">
        <f>IFERROR(INDEX(Game_Plan[Category],MATCH(Audience_Reach[[#This Row],[Campaign]],Game_Plan[Campaign],0)),"")</f>
        <v/>
      </c>
      <c r="C50" s="48" t="str">
        <f>IFERROR(INDEX(Game_Plan[Range],MATCH(Audience_Reach[[#This Row],[Campaign]],Game_Plan[Campaign],0)),"")</f>
        <v/>
      </c>
      <c r="D50" s="48" t="str" cm="1">
        <f t="array" ref="D50">IFERROR(INDEX(_xlfn.UNIQUE(Game_Plan[Campaign]),ROW(Game_Plan[#This Row])-ROW(Game_Plan[#Headers])),"")</f>
        <v/>
      </c>
      <c r="E50" s="47"/>
      <c r="F50" s="47"/>
      <c r="G50" s="47"/>
      <c r="H50" s="47"/>
      <c r="I50" s="47"/>
      <c r="J50" s="47"/>
      <c r="K50" s="47"/>
      <c r="L50" s="47"/>
      <c r="M50" s="47"/>
      <c r="N50" s="47"/>
      <c r="O50" s="47"/>
      <c r="P50" s="47"/>
      <c r="Q50" s="47"/>
      <c r="R50" s="47"/>
      <c r="S50" s="7"/>
    </row>
    <row r="51" spans="2:19" ht="21" customHeight="1">
      <c r="B51" s="48" t="str">
        <f>IFERROR(INDEX(Game_Plan[Category],MATCH(Audience_Reach[[#This Row],[Campaign]],Game_Plan[Campaign],0)),"")</f>
        <v/>
      </c>
      <c r="C51" s="48" t="str">
        <f>IFERROR(INDEX(Game_Plan[Range],MATCH(Audience_Reach[[#This Row],[Campaign]],Game_Plan[Campaign],0)),"")</f>
        <v/>
      </c>
      <c r="D51" s="48" t="str" cm="1">
        <f t="array" ref="D51">IFERROR(INDEX(_xlfn.UNIQUE(Game_Plan[Campaign]),ROW(Game_Plan[#This Row])-ROW(Game_Plan[#Headers])),"")</f>
        <v/>
      </c>
      <c r="E51" s="47"/>
      <c r="F51" s="47"/>
      <c r="G51" s="47"/>
      <c r="H51" s="47"/>
      <c r="I51" s="47"/>
      <c r="J51" s="47"/>
      <c r="K51" s="47"/>
      <c r="L51" s="47"/>
      <c r="M51" s="47"/>
      <c r="N51" s="47"/>
      <c r="O51" s="47"/>
      <c r="P51" s="47"/>
      <c r="Q51" s="47"/>
      <c r="R51" s="47"/>
      <c r="S51" s="7"/>
    </row>
    <row r="52" spans="2:19" ht="21" customHeight="1">
      <c r="B52" s="48" t="str">
        <f>IFERROR(INDEX(Game_Plan[Category],MATCH(Audience_Reach[[#This Row],[Campaign]],Game_Plan[Campaign],0)),"")</f>
        <v/>
      </c>
      <c r="C52" s="48" t="str">
        <f>IFERROR(INDEX(Game_Plan[Range],MATCH(Audience_Reach[[#This Row],[Campaign]],Game_Plan[Campaign],0)),"")</f>
        <v/>
      </c>
      <c r="D52" s="48" t="str" cm="1">
        <f t="array" ref="D52">IFERROR(INDEX(_xlfn.UNIQUE(Game_Plan[Campaign]),ROW(Game_Plan[#This Row])-ROW(Game_Plan[#Headers])),"")</f>
        <v/>
      </c>
      <c r="E52" s="47"/>
      <c r="F52" s="47"/>
      <c r="G52" s="47"/>
      <c r="H52" s="47"/>
      <c r="I52" s="47"/>
      <c r="J52" s="47"/>
      <c r="K52" s="47"/>
      <c r="L52" s="47"/>
      <c r="M52" s="47"/>
      <c r="N52" s="47"/>
      <c r="O52" s="47"/>
      <c r="P52" s="47"/>
      <c r="Q52" s="47"/>
      <c r="R52" s="47"/>
      <c r="S52" s="7"/>
    </row>
    <row r="53" spans="2:19" ht="21" customHeight="1">
      <c r="B53" s="48" t="str">
        <f>IFERROR(INDEX(Game_Plan[Category],MATCH(Audience_Reach[[#This Row],[Campaign]],Game_Plan[Campaign],0)),"")</f>
        <v/>
      </c>
      <c r="C53" s="48" t="str">
        <f>IFERROR(INDEX(Game_Plan[Range],MATCH(Audience_Reach[[#This Row],[Campaign]],Game_Plan[Campaign],0)),"")</f>
        <v/>
      </c>
      <c r="D53" s="48" t="str" cm="1">
        <f t="array" ref="D53">IFERROR(INDEX(_xlfn.UNIQUE(Game_Plan[Campaign]),ROW(Game_Plan[#This Row])-ROW(Game_Plan[#Headers])),"")</f>
        <v/>
      </c>
      <c r="E53" s="47"/>
      <c r="F53" s="47"/>
      <c r="G53" s="47"/>
      <c r="H53" s="47"/>
      <c r="I53" s="47"/>
      <c r="J53" s="47"/>
      <c r="K53" s="47"/>
      <c r="L53" s="47"/>
      <c r="M53" s="47"/>
      <c r="N53" s="47"/>
      <c r="O53" s="47"/>
      <c r="P53" s="47"/>
      <c r="Q53" s="47"/>
      <c r="R53" s="47"/>
      <c r="S53" s="7"/>
    </row>
    <row r="54" spans="2:19" ht="21" customHeight="1">
      <c r="B54" s="48" t="str">
        <f>IFERROR(INDEX(Game_Plan[Category],MATCH(Audience_Reach[[#This Row],[Campaign]],Game_Plan[Campaign],0)),"")</f>
        <v/>
      </c>
      <c r="C54" s="48" t="str">
        <f>IFERROR(INDEX(Game_Plan[Range],MATCH(Audience_Reach[[#This Row],[Campaign]],Game_Plan[Campaign],0)),"")</f>
        <v/>
      </c>
      <c r="D54" s="48" t="str" cm="1">
        <f t="array" ref="D54">IFERROR(INDEX(_xlfn.UNIQUE(Game_Plan[Campaign]),ROW(Game_Plan[#This Row])-ROW(Game_Plan[#Headers])),"")</f>
        <v/>
      </c>
      <c r="E54" s="47"/>
      <c r="F54" s="47"/>
      <c r="G54" s="47"/>
      <c r="H54" s="47"/>
      <c r="I54" s="47"/>
      <c r="J54" s="47"/>
      <c r="K54" s="47"/>
      <c r="L54" s="47"/>
      <c r="M54" s="47"/>
      <c r="N54" s="47"/>
      <c r="O54" s="47"/>
      <c r="P54" s="47"/>
      <c r="Q54" s="47"/>
      <c r="R54" s="47"/>
      <c r="S54" s="7"/>
    </row>
    <row r="55" spans="2:19" ht="21" customHeight="1">
      <c r="B55" s="48" t="str">
        <f>IFERROR(INDEX(Game_Plan[Category],MATCH(Audience_Reach[[#This Row],[Campaign]],Game_Plan[Campaign],0)),"")</f>
        <v/>
      </c>
      <c r="C55" s="48" t="str">
        <f>IFERROR(INDEX(Game_Plan[Range],MATCH(Audience_Reach[[#This Row],[Campaign]],Game_Plan[Campaign],0)),"")</f>
        <v/>
      </c>
      <c r="D55" s="48" t="str" cm="1">
        <f t="array" ref="D55">IFERROR(INDEX(_xlfn.UNIQUE(Game_Plan[Campaign]),ROW(Game_Plan[#This Row])-ROW(Game_Plan[#Headers])),"")</f>
        <v/>
      </c>
      <c r="E55" s="47"/>
      <c r="F55" s="47"/>
      <c r="G55" s="47"/>
      <c r="H55" s="47"/>
      <c r="I55" s="47"/>
      <c r="J55" s="47"/>
      <c r="K55" s="47"/>
      <c r="L55" s="47"/>
      <c r="M55" s="47"/>
      <c r="N55" s="47"/>
      <c r="O55" s="47"/>
      <c r="P55" s="47"/>
      <c r="Q55" s="47"/>
      <c r="R55" s="47"/>
      <c r="S55" s="7"/>
    </row>
    <row r="56" spans="2:19" ht="21" customHeight="1">
      <c r="B56" s="48" t="str">
        <f>IFERROR(INDEX(Game_Plan[Category],MATCH(Audience_Reach[[#This Row],[Campaign]],Game_Plan[Campaign],0)),"")</f>
        <v/>
      </c>
      <c r="C56" s="48" t="str">
        <f>IFERROR(INDEX(Game_Plan[Range],MATCH(Audience_Reach[[#This Row],[Campaign]],Game_Plan[Campaign],0)),"")</f>
        <v/>
      </c>
      <c r="D56" s="48" t="str" cm="1">
        <f t="array" ref="D56">IFERROR(INDEX(_xlfn.UNIQUE(Game_Plan[Campaign]),ROW(Game_Plan[#This Row])-ROW(Game_Plan[#Headers])),"")</f>
        <v/>
      </c>
      <c r="E56" s="47"/>
      <c r="F56" s="47"/>
      <c r="G56" s="47"/>
      <c r="H56" s="47"/>
      <c r="I56" s="47"/>
      <c r="J56" s="47"/>
      <c r="K56" s="47"/>
      <c r="L56" s="47"/>
      <c r="M56" s="47"/>
      <c r="N56" s="47"/>
      <c r="O56" s="47"/>
      <c r="P56" s="47"/>
      <c r="Q56" s="47"/>
      <c r="R56" s="47"/>
      <c r="S56" s="7"/>
    </row>
    <row r="57" spans="2:19" ht="21" customHeight="1">
      <c r="B57" s="48" t="str">
        <f>IFERROR(INDEX(Game_Plan[Category],MATCH(Audience_Reach[[#This Row],[Campaign]],Game_Plan[Campaign],0)),"")</f>
        <v/>
      </c>
      <c r="C57" s="48" t="str">
        <f>IFERROR(INDEX(Game_Plan[Range],MATCH(Audience_Reach[[#This Row],[Campaign]],Game_Plan[Campaign],0)),"")</f>
        <v/>
      </c>
      <c r="D57" s="48" t="str" cm="1">
        <f t="array" ref="D57">IFERROR(INDEX(_xlfn.UNIQUE(Game_Plan[Campaign]),ROW(Game_Plan[#This Row])-ROW(Game_Plan[#Headers])),"")</f>
        <v/>
      </c>
      <c r="E57" s="47"/>
      <c r="F57" s="47"/>
      <c r="G57" s="47"/>
      <c r="H57" s="47"/>
      <c r="I57" s="47"/>
      <c r="J57" s="47"/>
      <c r="K57" s="47"/>
      <c r="L57" s="47"/>
      <c r="M57" s="47"/>
      <c r="N57" s="47"/>
      <c r="O57" s="47"/>
      <c r="P57" s="47"/>
      <c r="Q57" s="47"/>
      <c r="R57" s="47"/>
      <c r="S57" s="7"/>
    </row>
    <row r="58" spans="2:19" ht="21" customHeight="1">
      <c r="B58" s="48" t="str">
        <f>IFERROR(INDEX(Game_Plan[Category],MATCH(Audience_Reach[[#This Row],[Campaign]],Game_Plan[Campaign],0)),"")</f>
        <v/>
      </c>
      <c r="C58" s="48" t="str">
        <f>IFERROR(INDEX(Game_Plan[Range],MATCH(Audience_Reach[[#This Row],[Campaign]],Game_Plan[Campaign],0)),"")</f>
        <v/>
      </c>
      <c r="D58" s="48" t="str" cm="1">
        <f t="array" ref="D58">IFERROR(INDEX(_xlfn.UNIQUE(Game_Plan[Campaign]),ROW(Game_Plan[#This Row])-ROW(Game_Plan[#Headers])),"")</f>
        <v/>
      </c>
      <c r="E58" s="47"/>
      <c r="F58" s="47"/>
      <c r="G58" s="47"/>
      <c r="H58" s="47"/>
      <c r="I58" s="47"/>
      <c r="J58" s="47"/>
      <c r="K58" s="47"/>
      <c r="L58" s="47"/>
      <c r="M58" s="47"/>
      <c r="N58" s="47"/>
      <c r="O58" s="47"/>
      <c r="P58" s="47"/>
      <c r="Q58" s="47"/>
      <c r="R58" s="47"/>
      <c r="S58" s="7"/>
    </row>
    <row r="59" spans="2:19" ht="21" customHeight="1">
      <c r="B59" s="48" t="str">
        <f>IFERROR(INDEX(Game_Plan[Category],MATCH(Audience_Reach[[#This Row],[Campaign]],Game_Plan[Campaign],0)),"")</f>
        <v/>
      </c>
      <c r="C59" s="48" t="str">
        <f>IFERROR(INDEX(Game_Plan[Range],MATCH(Audience_Reach[[#This Row],[Campaign]],Game_Plan[Campaign],0)),"")</f>
        <v/>
      </c>
      <c r="D59" s="48" t="str" cm="1">
        <f t="array" ref="D59">IFERROR(INDEX(_xlfn.UNIQUE(Game_Plan[Campaign]),ROW(Game_Plan[#This Row])-ROW(Game_Plan[#Headers])),"")</f>
        <v/>
      </c>
      <c r="E59" s="47"/>
      <c r="F59" s="47"/>
      <c r="G59" s="47"/>
      <c r="H59" s="47"/>
      <c r="I59" s="47"/>
      <c r="J59" s="47"/>
      <c r="K59" s="47"/>
      <c r="L59" s="47"/>
      <c r="M59" s="47"/>
      <c r="N59" s="47"/>
      <c r="O59" s="47"/>
      <c r="P59" s="47"/>
      <c r="Q59" s="47"/>
      <c r="R59" s="47"/>
      <c r="S59" s="7"/>
    </row>
    <row r="60" spans="2:19" ht="21" customHeight="1">
      <c r="B60" s="48" t="str">
        <f>IFERROR(INDEX(Game_Plan[Category],MATCH(Audience_Reach[[#This Row],[Campaign]],Game_Plan[Campaign],0)),"")</f>
        <v/>
      </c>
      <c r="C60" s="48" t="str">
        <f>IFERROR(INDEX(Game_Plan[Range],MATCH(Audience_Reach[[#This Row],[Campaign]],Game_Plan[Campaign],0)),"")</f>
        <v/>
      </c>
      <c r="D60" s="48" t="str" cm="1">
        <f t="array" ref="D60">IFERROR(INDEX(_xlfn.UNIQUE(Game_Plan[Campaign]),ROW(Game_Plan[#This Row])-ROW(Game_Plan[#Headers])),"")</f>
        <v/>
      </c>
      <c r="E60" s="47"/>
      <c r="F60" s="47"/>
      <c r="G60" s="47"/>
      <c r="H60" s="47"/>
      <c r="I60" s="47"/>
      <c r="J60" s="47"/>
      <c r="K60" s="47"/>
      <c r="L60" s="47"/>
      <c r="M60" s="47"/>
      <c r="N60" s="47"/>
      <c r="O60" s="47"/>
      <c r="P60" s="47"/>
      <c r="Q60" s="47"/>
      <c r="R60" s="47"/>
      <c r="S60" s="7"/>
    </row>
    <row r="61" spans="2:19" ht="21" customHeight="1">
      <c r="B61" s="48" t="str">
        <f>IFERROR(INDEX(Game_Plan[Category],MATCH(Audience_Reach[[#This Row],[Campaign]],Game_Plan[Campaign],0)),"")</f>
        <v/>
      </c>
      <c r="C61" s="48" t="str">
        <f>IFERROR(INDEX(Game_Plan[Range],MATCH(Audience_Reach[[#This Row],[Campaign]],Game_Plan[Campaign],0)),"")</f>
        <v/>
      </c>
      <c r="D61" s="48" t="str" cm="1">
        <f t="array" ref="D61">IFERROR(INDEX(_xlfn.UNIQUE(Game_Plan[Campaign]),ROW(Game_Plan[#This Row])-ROW(Game_Plan[#Headers])),"")</f>
        <v/>
      </c>
      <c r="E61" s="47"/>
      <c r="F61" s="47"/>
      <c r="G61" s="47"/>
      <c r="H61" s="47"/>
      <c r="I61" s="47"/>
      <c r="J61" s="47"/>
      <c r="K61" s="47"/>
      <c r="L61" s="47"/>
      <c r="M61" s="47"/>
      <c r="N61" s="47"/>
      <c r="O61" s="47"/>
      <c r="P61" s="47"/>
      <c r="Q61" s="47"/>
      <c r="R61" s="47"/>
      <c r="S61" s="7"/>
    </row>
    <row r="62" spans="2:19" ht="21" customHeight="1">
      <c r="B62" s="48" t="str">
        <f>IFERROR(INDEX(Game_Plan[Category],MATCH(Audience_Reach[[#This Row],[Campaign]],Game_Plan[Campaign],0)),"")</f>
        <v/>
      </c>
      <c r="C62" s="48" t="str">
        <f>IFERROR(INDEX(Game_Plan[Range],MATCH(Audience_Reach[[#This Row],[Campaign]],Game_Plan[Campaign],0)),"")</f>
        <v/>
      </c>
      <c r="D62" s="48" t="str" cm="1">
        <f t="array" ref="D62">IFERROR(INDEX(_xlfn.UNIQUE(Game_Plan[Campaign]),ROW(Game_Plan[#This Row])-ROW(Game_Plan[#Headers])),"")</f>
        <v/>
      </c>
      <c r="E62" s="47"/>
      <c r="F62" s="47"/>
      <c r="G62" s="47"/>
      <c r="H62" s="47"/>
      <c r="I62" s="47"/>
      <c r="J62" s="47"/>
      <c r="K62" s="47"/>
      <c r="L62" s="47"/>
      <c r="M62" s="47"/>
      <c r="N62" s="47"/>
      <c r="O62" s="47"/>
      <c r="P62" s="47"/>
      <c r="Q62" s="47"/>
      <c r="R62" s="47"/>
      <c r="S62" s="7"/>
    </row>
    <row r="63" spans="2:19" ht="21" customHeight="1">
      <c r="B63" s="48" t="str">
        <f>IFERROR(INDEX(Game_Plan[Category],MATCH(Audience_Reach[[#This Row],[Campaign]],Game_Plan[Campaign],0)),"")</f>
        <v/>
      </c>
      <c r="C63" s="48" t="str">
        <f>IFERROR(INDEX(Game_Plan[Range],MATCH(Audience_Reach[[#This Row],[Campaign]],Game_Plan[Campaign],0)),"")</f>
        <v/>
      </c>
      <c r="D63" s="48" t="str" cm="1">
        <f t="array" ref="D63">IFERROR(INDEX(_xlfn.UNIQUE(Game_Plan[Campaign]),ROW(Game_Plan[#This Row])-ROW(Game_Plan[#Headers])),"")</f>
        <v/>
      </c>
      <c r="E63" s="47"/>
      <c r="F63" s="47"/>
      <c r="G63" s="47"/>
      <c r="H63" s="47"/>
      <c r="I63" s="47"/>
      <c r="J63" s="47"/>
      <c r="K63" s="47"/>
      <c r="L63" s="47"/>
      <c r="M63" s="47"/>
      <c r="N63" s="47"/>
      <c r="O63" s="47"/>
      <c r="P63" s="47"/>
      <c r="Q63" s="47"/>
      <c r="R63" s="47"/>
      <c r="S63" s="7"/>
    </row>
    <row r="64" spans="2:19" ht="21" customHeight="1">
      <c r="B64" s="48" t="str">
        <f>IFERROR(INDEX(Game_Plan[Category],MATCH(Audience_Reach[[#This Row],[Campaign]],Game_Plan[Campaign],0)),"")</f>
        <v/>
      </c>
      <c r="C64" s="48" t="str">
        <f>IFERROR(INDEX(Game_Plan[Range],MATCH(Audience_Reach[[#This Row],[Campaign]],Game_Plan[Campaign],0)),"")</f>
        <v/>
      </c>
      <c r="D64" s="48" t="str" cm="1">
        <f t="array" ref="D64">IFERROR(INDEX(_xlfn.UNIQUE(Game_Plan[Campaign]),ROW(Game_Plan[#This Row])-ROW(Game_Plan[#Headers])),"")</f>
        <v/>
      </c>
      <c r="E64" s="47"/>
      <c r="F64" s="47"/>
      <c r="G64" s="47"/>
      <c r="H64" s="47"/>
      <c r="I64" s="47"/>
      <c r="J64" s="47"/>
      <c r="K64" s="47"/>
      <c r="L64" s="47"/>
      <c r="M64" s="47"/>
      <c r="N64" s="47"/>
      <c r="O64" s="47"/>
      <c r="P64" s="47"/>
      <c r="Q64" s="47"/>
      <c r="R64" s="47"/>
      <c r="S64" s="7"/>
    </row>
    <row r="65" spans="2:19" ht="21" customHeight="1">
      <c r="B65" s="48" t="str">
        <f>IFERROR(INDEX(Game_Plan[Category],MATCH(Audience_Reach[[#This Row],[Campaign]],Game_Plan[Campaign],0)),"")</f>
        <v/>
      </c>
      <c r="C65" s="48" t="str">
        <f>IFERROR(INDEX(Game_Plan[Range],MATCH(Audience_Reach[[#This Row],[Campaign]],Game_Plan[Campaign],0)),"")</f>
        <v/>
      </c>
      <c r="D65" s="48" t="str" cm="1">
        <f t="array" ref="D65">IFERROR(INDEX(_xlfn.UNIQUE(Game_Plan[Campaign]),ROW(Game_Plan[#This Row])-ROW(Game_Plan[#Headers])),"")</f>
        <v/>
      </c>
      <c r="E65" s="47"/>
      <c r="F65" s="47"/>
      <c r="G65" s="47"/>
      <c r="H65" s="47"/>
      <c r="I65" s="47"/>
      <c r="J65" s="47"/>
      <c r="K65" s="47"/>
      <c r="L65" s="47"/>
      <c r="M65" s="47"/>
      <c r="N65" s="47"/>
      <c r="O65" s="47"/>
      <c r="P65" s="47"/>
      <c r="Q65" s="47"/>
      <c r="R65" s="47"/>
      <c r="S65" s="7"/>
    </row>
    <row r="66" spans="2:19" ht="21" customHeight="1">
      <c r="B66" s="48" t="str">
        <f>IFERROR(INDEX(Game_Plan[Category],MATCH(Audience_Reach[[#This Row],[Campaign]],Game_Plan[Campaign],0)),"")</f>
        <v/>
      </c>
      <c r="C66" s="48" t="str">
        <f>IFERROR(INDEX(Game_Plan[Range],MATCH(Audience_Reach[[#This Row],[Campaign]],Game_Plan[Campaign],0)),"")</f>
        <v/>
      </c>
      <c r="D66" s="48" t="str" cm="1">
        <f t="array" ref="D66">IFERROR(INDEX(_xlfn.UNIQUE(Game_Plan[Campaign]),ROW(Game_Plan[#This Row])-ROW(Game_Plan[#Headers])),"")</f>
        <v/>
      </c>
      <c r="E66" s="47"/>
      <c r="F66" s="47"/>
      <c r="G66" s="47"/>
      <c r="H66" s="47"/>
      <c r="I66" s="47"/>
      <c r="J66" s="47"/>
      <c r="K66" s="47"/>
      <c r="L66" s="47"/>
      <c r="M66" s="47"/>
      <c r="N66" s="47"/>
      <c r="O66" s="47"/>
      <c r="P66" s="47"/>
      <c r="Q66" s="47"/>
      <c r="R66" s="47"/>
      <c r="S66" s="7"/>
    </row>
    <row r="67" spans="2:19" ht="21" customHeight="1">
      <c r="B67" s="48" t="str">
        <f>IFERROR(INDEX(Game_Plan[Category],MATCH(Audience_Reach[[#This Row],[Campaign]],Game_Plan[Campaign],0)),"")</f>
        <v/>
      </c>
      <c r="C67" s="48" t="str">
        <f>IFERROR(INDEX(Game_Plan[Range],MATCH(Audience_Reach[[#This Row],[Campaign]],Game_Plan[Campaign],0)),"")</f>
        <v/>
      </c>
      <c r="D67" s="48" t="str" cm="1">
        <f t="array" ref="D67">IFERROR(INDEX(_xlfn.UNIQUE(Game_Plan[Campaign]),ROW(Game_Plan[#This Row])-ROW(Game_Plan[#Headers])),"")</f>
        <v/>
      </c>
      <c r="E67" s="47"/>
      <c r="F67" s="47"/>
      <c r="G67" s="47"/>
      <c r="H67" s="47"/>
      <c r="I67" s="47"/>
      <c r="J67" s="47"/>
      <c r="K67" s="47"/>
      <c r="L67" s="47"/>
      <c r="M67" s="47"/>
      <c r="N67" s="47"/>
      <c r="O67" s="47"/>
      <c r="P67" s="47"/>
      <c r="Q67" s="47"/>
      <c r="R67" s="47"/>
      <c r="S67" s="7"/>
    </row>
    <row r="68" spans="2:19" ht="21" customHeight="1">
      <c r="B68" s="48" t="str">
        <f>IFERROR(INDEX(Game_Plan[Category],MATCH(Audience_Reach[[#This Row],[Campaign]],Game_Plan[Campaign],0)),"")</f>
        <v/>
      </c>
      <c r="C68" s="48" t="str">
        <f>IFERROR(INDEX(Game_Plan[Range],MATCH(Audience_Reach[[#This Row],[Campaign]],Game_Plan[Campaign],0)),"")</f>
        <v/>
      </c>
      <c r="D68" s="48" t="str" cm="1">
        <f t="array" ref="D68">IFERROR(INDEX(_xlfn.UNIQUE(Game_Plan[Campaign]),ROW(Game_Plan[#This Row])-ROW(Game_Plan[#Headers])),"")</f>
        <v/>
      </c>
      <c r="E68" s="47"/>
      <c r="F68" s="47"/>
      <c r="G68" s="47"/>
      <c r="H68" s="47"/>
      <c r="I68" s="47"/>
      <c r="J68" s="47"/>
      <c r="K68" s="47"/>
      <c r="L68" s="47"/>
      <c r="M68" s="47"/>
      <c r="N68" s="47"/>
      <c r="O68" s="47"/>
      <c r="P68" s="47"/>
      <c r="Q68" s="47"/>
      <c r="R68" s="47"/>
      <c r="S68" s="7"/>
    </row>
    <row r="69" spans="2:19" ht="21" customHeight="1">
      <c r="B69" s="48" t="str">
        <f>IFERROR(INDEX(Game_Plan[Category],MATCH(Audience_Reach[[#This Row],[Campaign]],Game_Plan[Campaign],0)),"")</f>
        <v/>
      </c>
      <c r="C69" s="48" t="str">
        <f>IFERROR(INDEX(Game_Plan[Range],MATCH(Audience_Reach[[#This Row],[Campaign]],Game_Plan[Campaign],0)),"")</f>
        <v/>
      </c>
      <c r="D69" s="48" t="str" cm="1">
        <f t="array" ref="D69">IFERROR(INDEX(_xlfn.UNIQUE(Game_Plan[Campaign]),ROW(Game_Plan[#This Row])-ROW(Game_Plan[#Headers])),"")</f>
        <v/>
      </c>
      <c r="E69" s="47"/>
      <c r="F69" s="47"/>
      <c r="G69" s="47"/>
      <c r="H69" s="47"/>
      <c r="I69" s="47"/>
      <c r="J69" s="47"/>
      <c r="K69" s="47"/>
      <c r="L69" s="47"/>
      <c r="M69" s="47"/>
      <c r="N69" s="47"/>
      <c r="O69" s="47"/>
      <c r="P69" s="47"/>
      <c r="Q69" s="47"/>
      <c r="R69" s="47"/>
      <c r="S69" s="7"/>
    </row>
    <row r="70" spans="2:19" ht="21" customHeight="1">
      <c r="B70" s="48" t="str">
        <f>IFERROR(INDEX(Game_Plan[Category],MATCH(Audience_Reach[[#This Row],[Campaign]],Game_Plan[Campaign],0)),"")</f>
        <v/>
      </c>
      <c r="C70" s="48" t="str">
        <f>IFERROR(INDEX(Game_Plan[Range],MATCH(Audience_Reach[[#This Row],[Campaign]],Game_Plan[Campaign],0)),"")</f>
        <v/>
      </c>
      <c r="D70" s="48" t="str" cm="1">
        <f t="array" ref="D70">IFERROR(INDEX(_xlfn.UNIQUE(Game_Plan[Campaign]),ROW(Game_Plan[#This Row])-ROW(Game_Plan[#Headers])),"")</f>
        <v/>
      </c>
      <c r="E70" s="47"/>
      <c r="F70" s="47"/>
      <c r="G70" s="47"/>
      <c r="H70" s="47"/>
      <c r="I70" s="47"/>
      <c r="J70" s="47"/>
      <c r="K70" s="47"/>
      <c r="L70" s="47"/>
      <c r="M70" s="47"/>
      <c r="N70" s="47"/>
      <c r="O70" s="47"/>
      <c r="P70" s="47"/>
      <c r="Q70" s="47"/>
      <c r="R70" s="47"/>
      <c r="S70" s="7"/>
    </row>
    <row r="71" spans="2:19" ht="21" customHeight="1">
      <c r="B71" s="48" t="str">
        <f>IFERROR(INDEX(Game_Plan[Category],MATCH(Audience_Reach[[#This Row],[Campaign]],Game_Plan[Campaign],0)),"")</f>
        <v/>
      </c>
      <c r="C71" s="48" t="str">
        <f>IFERROR(INDEX(Game_Plan[Range],MATCH(Audience_Reach[[#This Row],[Campaign]],Game_Plan[Campaign],0)),"")</f>
        <v/>
      </c>
      <c r="D71" s="48" t="str" cm="1">
        <f t="array" ref="D71">IFERROR(INDEX(_xlfn.UNIQUE(Game_Plan[Campaign]),ROW(Game_Plan[#This Row])-ROW(Game_Plan[#Headers])),"")</f>
        <v/>
      </c>
      <c r="E71" s="47"/>
      <c r="F71" s="47"/>
      <c r="G71" s="47"/>
      <c r="H71" s="47"/>
      <c r="I71" s="47"/>
      <c r="J71" s="47"/>
      <c r="K71" s="47"/>
      <c r="L71" s="47"/>
      <c r="M71" s="47"/>
      <c r="N71" s="47"/>
      <c r="O71" s="47"/>
      <c r="P71" s="47"/>
      <c r="Q71" s="47"/>
      <c r="R71" s="47"/>
      <c r="S71" s="7"/>
    </row>
    <row r="72" spans="2:19" ht="21" customHeight="1">
      <c r="B72" s="48" t="str">
        <f>IFERROR(INDEX(Game_Plan[Category],MATCH(Audience_Reach[[#This Row],[Campaign]],Game_Plan[Campaign],0)),"")</f>
        <v/>
      </c>
      <c r="C72" s="48" t="str">
        <f>IFERROR(INDEX(Game_Plan[Range],MATCH(Audience_Reach[[#This Row],[Campaign]],Game_Plan[Campaign],0)),"")</f>
        <v/>
      </c>
      <c r="D72" s="48" t="str" cm="1">
        <f t="array" ref="D72">IFERROR(INDEX(_xlfn.UNIQUE(Game_Plan[Campaign]),ROW(Game_Plan[#This Row])-ROW(Game_Plan[#Headers])),"")</f>
        <v/>
      </c>
      <c r="E72" s="47"/>
      <c r="F72" s="47"/>
      <c r="G72" s="47"/>
      <c r="H72" s="47"/>
      <c r="I72" s="47"/>
      <c r="J72" s="47"/>
      <c r="K72" s="47"/>
      <c r="L72" s="47"/>
      <c r="M72" s="47"/>
      <c r="N72" s="47"/>
      <c r="O72" s="47"/>
      <c r="P72" s="47"/>
      <c r="Q72" s="47"/>
      <c r="R72" s="47"/>
      <c r="S72" s="7"/>
    </row>
    <row r="73" spans="2:19" ht="21" customHeight="1">
      <c r="B73" s="48" t="str">
        <f>IFERROR(INDEX(Game_Plan[Category],MATCH(Audience_Reach[[#This Row],[Campaign]],Game_Plan[Campaign],0)),"")</f>
        <v/>
      </c>
      <c r="C73" s="48" t="str">
        <f>IFERROR(INDEX(Game_Plan[Range],MATCH(Audience_Reach[[#This Row],[Campaign]],Game_Plan[Campaign],0)),"")</f>
        <v/>
      </c>
      <c r="D73" s="48" t="str" cm="1">
        <f t="array" ref="D73">IFERROR(INDEX(_xlfn.UNIQUE(Game_Plan[Campaign]),ROW(Game_Plan[#This Row])-ROW(Game_Plan[#Headers])),"")</f>
        <v/>
      </c>
      <c r="E73" s="47"/>
      <c r="F73" s="47"/>
      <c r="G73" s="47"/>
      <c r="H73" s="47"/>
      <c r="I73" s="47"/>
      <c r="J73" s="47"/>
      <c r="K73" s="47"/>
      <c r="L73" s="47"/>
      <c r="M73" s="47"/>
      <c r="N73" s="47"/>
      <c r="O73" s="47"/>
      <c r="P73" s="47"/>
      <c r="Q73" s="47"/>
      <c r="R73" s="47"/>
      <c r="S73" s="7"/>
    </row>
    <row r="74" spans="2:19" ht="21" customHeight="1">
      <c r="B74" s="48" t="str">
        <f>IFERROR(INDEX(Game_Plan[Category],MATCH(Audience_Reach[[#This Row],[Campaign]],Game_Plan[Campaign],0)),"")</f>
        <v/>
      </c>
      <c r="C74" s="48" t="str">
        <f>IFERROR(INDEX(Game_Plan[Range],MATCH(Audience_Reach[[#This Row],[Campaign]],Game_Plan[Campaign],0)),"")</f>
        <v/>
      </c>
      <c r="D74" s="48" t="str" cm="1">
        <f t="array" ref="D74">IFERROR(INDEX(_xlfn.UNIQUE(Game_Plan[Campaign]),ROW(Game_Plan[#This Row])-ROW(Game_Plan[#Headers])),"")</f>
        <v/>
      </c>
      <c r="E74" s="47"/>
      <c r="F74" s="47"/>
      <c r="G74" s="47"/>
      <c r="H74" s="47"/>
      <c r="I74" s="47"/>
      <c r="J74" s="47"/>
      <c r="K74" s="47"/>
      <c r="L74" s="47"/>
      <c r="M74" s="47"/>
      <c r="N74" s="47"/>
      <c r="O74" s="47"/>
      <c r="P74" s="47"/>
      <c r="Q74" s="47"/>
      <c r="R74" s="47"/>
      <c r="S74" s="7"/>
    </row>
    <row r="75" spans="2:19" ht="21" customHeight="1">
      <c r="B75" s="48" t="str">
        <f>IFERROR(INDEX(Game_Plan[Category],MATCH(Audience_Reach[[#This Row],[Campaign]],Game_Plan[Campaign],0)),"")</f>
        <v/>
      </c>
      <c r="C75" s="48" t="str">
        <f>IFERROR(INDEX(Game_Plan[Range],MATCH(Audience_Reach[[#This Row],[Campaign]],Game_Plan[Campaign],0)),"")</f>
        <v/>
      </c>
      <c r="D75" s="48" t="str" cm="1">
        <f t="array" ref="D75">IFERROR(INDEX(_xlfn.UNIQUE(Game_Plan[Campaign]),ROW(Game_Plan[#This Row])-ROW(Game_Plan[#Headers])),"")</f>
        <v/>
      </c>
      <c r="E75" s="47"/>
      <c r="F75" s="47"/>
      <c r="G75" s="47"/>
      <c r="H75" s="47"/>
      <c r="I75" s="47"/>
      <c r="J75" s="47"/>
      <c r="K75" s="47"/>
      <c r="L75" s="47"/>
      <c r="M75" s="47"/>
      <c r="N75" s="47"/>
      <c r="O75" s="47"/>
      <c r="P75" s="47"/>
      <c r="Q75" s="47"/>
      <c r="R75" s="47"/>
      <c r="S75" s="7"/>
    </row>
    <row r="76" spans="2:19" ht="21" customHeight="1">
      <c r="B76" s="48" t="str">
        <f>IFERROR(INDEX(Game_Plan[Category],MATCH(Audience_Reach[[#This Row],[Campaign]],Game_Plan[Campaign],0)),"")</f>
        <v/>
      </c>
      <c r="C76" s="48" t="str">
        <f>IFERROR(INDEX(Game_Plan[Range],MATCH(Audience_Reach[[#This Row],[Campaign]],Game_Plan[Campaign],0)),"")</f>
        <v/>
      </c>
      <c r="D76" s="48" t="str" cm="1">
        <f t="array" ref="D76">IFERROR(INDEX(_xlfn.UNIQUE(Game_Plan[Campaign]),ROW(Game_Plan[#This Row])-ROW(Game_Plan[#Headers])),"")</f>
        <v/>
      </c>
      <c r="E76" s="47"/>
      <c r="F76" s="47"/>
      <c r="G76" s="47"/>
      <c r="H76" s="47"/>
      <c r="I76" s="47"/>
      <c r="J76" s="47"/>
      <c r="K76" s="47"/>
      <c r="L76" s="47"/>
      <c r="M76" s="47"/>
      <c r="N76" s="47"/>
      <c r="O76" s="47"/>
      <c r="P76" s="47"/>
      <c r="Q76" s="47"/>
      <c r="R76" s="47"/>
      <c r="S76" s="7"/>
    </row>
    <row r="77" spans="2:19" ht="21" customHeight="1">
      <c r="B77" s="48" t="str">
        <f>IFERROR(INDEX(Game_Plan[Category],MATCH(Audience_Reach[[#This Row],[Campaign]],Game_Plan[Campaign],0)),"")</f>
        <v/>
      </c>
      <c r="C77" s="48" t="str">
        <f>IFERROR(INDEX(Game_Plan[Range],MATCH(Audience_Reach[[#This Row],[Campaign]],Game_Plan[Campaign],0)),"")</f>
        <v/>
      </c>
      <c r="D77" s="48" t="str" cm="1">
        <f t="array" ref="D77">IFERROR(INDEX(_xlfn.UNIQUE(Game_Plan[Campaign]),ROW(Game_Plan[#This Row])-ROW(Game_Plan[#Headers])),"")</f>
        <v/>
      </c>
      <c r="E77" s="47"/>
      <c r="F77" s="47"/>
      <c r="G77" s="47"/>
      <c r="H77" s="47"/>
      <c r="I77" s="47"/>
      <c r="J77" s="47"/>
      <c r="K77" s="47"/>
      <c r="L77" s="47"/>
      <c r="M77" s="47"/>
      <c r="N77" s="47"/>
      <c r="O77" s="47"/>
      <c r="P77" s="47"/>
      <c r="Q77" s="47"/>
      <c r="R77" s="47"/>
      <c r="S77" s="7"/>
    </row>
    <row r="78" spans="2:19" ht="21" customHeight="1">
      <c r="B78" s="48" t="str">
        <f>IFERROR(INDEX(Game_Plan[Category],MATCH(Audience_Reach[[#This Row],[Campaign]],Game_Plan[Campaign],0)),"")</f>
        <v/>
      </c>
      <c r="C78" s="48" t="str">
        <f>IFERROR(INDEX(Game_Plan[Range],MATCH(Audience_Reach[[#This Row],[Campaign]],Game_Plan[Campaign],0)),"")</f>
        <v/>
      </c>
      <c r="D78" s="48" t="str" cm="1">
        <f t="array" ref="D78">IFERROR(INDEX(_xlfn.UNIQUE(Game_Plan[Campaign]),ROW(Game_Plan[#This Row])-ROW(Game_Plan[#Headers])),"")</f>
        <v/>
      </c>
      <c r="E78" s="47"/>
      <c r="F78" s="47"/>
      <c r="G78" s="47"/>
      <c r="H78" s="47"/>
      <c r="I78" s="47"/>
      <c r="J78" s="47"/>
      <c r="K78" s="47"/>
      <c r="L78" s="47"/>
      <c r="M78" s="47"/>
      <c r="N78" s="47"/>
      <c r="O78" s="47"/>
      <c r="P78" s="47"/>
      <c r="Q78" s="47"/>
      <c r="R78" s="47"/>
      <c r="S78" s="7"/>
    </row>
    <row r="79" spans="2:19" ht="21" customHeight="1">
      <c r="B79" s="48" t="str">
        <f>IFERROR(INDEX(Game_Plan[Category],MATCH(Audience_Reach[[#This Row],[Campaign]],Game_Plan[Campaign],0)),"")</f>
        <v/>
      </c>
      <c r="C79" s="48" t="str">
        <f>IFERROR(INDEX(Game_Plan[Range],MATCH(Audience_Reach[[#This Row],[Campaign]],Game_Plan[Campaign],0)),"")</f>
        <v/>
      </c>
      <c r="D79" s="48" t="str" cm="1">
        <f t="array" ref="D79">IFERROR(INDEX(_xlfn.UNIQUE(Game_Plan[Campaign]),ROW(Game_Plan[#This Row])-ROW(Game_Plan[#Headers])),"")</f>
        <v/>
      </c>
      <c r="E79" s="47"/>
      <c r="F79" s="47"/>
      <c r="G79" s="47"/>
      <c r="H79" s="47"/>
      <c r="I79" s="47"/>
      <c r="J79" s="47"/>
      <c r="K79" s="47"/>
      <c r="L79" s="47"/>
      <c r="M79" s="47"/>
      <c r="N79" s="47"/>
      <c r="O79" s="47"/>
      <c r="P79" s="47"/>
      <c r="Q79" s="47"/>
      <c r="R79" s="47"/>
      <c r="S79" s="7"/>
    </row>
    <row r="80" spans="2:19" ht="21" customHeight="1">
      <c r="B80" s="48" t="str">
        <f>IFERROR(INDEX(Game_Plan[Category],MATCH(Audience_Reach[[#This Row],[Campaign]],Game_Plan[Campaign],0)),"")</f>
        <v/>
      </c>
      <c r="C80" s="48" t="str">
        <f>IFERROR(INDEX(Game_Plan[Range],MATCH(Audience_Reach[[#This Row],[Campaign]],Game_Plan[Campaign],0)),"")</f>
        <v/>
      </c>
      <c r="D80" s="48" t="str" cm="1">
        <f t="array" ref="D80">IFERROR(INDEX(_xlfn.UNIQUE(Game_Plan[Campaign]),ROW(Game_Plan[#This Row])-ROW(Game_Plan[#Headers])),"")</f>
        <v/>
      </c>
      <c r="E80" s="47"/>
      <c r="F80" s="47"/>
      <c r="G80" s="47"/>
      <c r="H80" s="47"/>
      <c r="I80" s="47"/>
      <c r="J80" s="47"/>
      <c r="K80" s="47"/>
      <c r="L80" s="47"/>
      <c r="M80" s="47"/>
      <c r="N80" s="47"/>
      <c r="O80" s="47"/>
      <c r="P80" s="47"/>
      <c r="Q80" s="47"/>
      <c r="R80" s="47"/>
      <c r="S80" s="7"/>
    </row>
    <row r="81" spans="2:19" ht="21" customHeight="1">
      <c r="B81" s="48" t="str">
        <f>IFERROR(INDEX(Game_Plan[Category],MATCH(Audience_Reach[[#This Row],[Campaign]],Game_Plan[Campaign],0)),"")</f>
        <v/>
      </c>
      <c r="C81" s="48" t="str">
        <f>IFERROR(INDEX(Game_Plan[Range],MATCH(Audience_Reach[[#This Row],[Campaign]],Game_Plan[Campaign],0)),"")</f>
        <v/>
      </c>
      <c r="D81" s="48" t="str" cm="1">
        <f t="array" ref="D81">IFERROR(INDEX(_xlfn.UNIQUE(Game_Plan[Campaign]),ROW(Game_Plan[#This Row])-ROW(Game_Plan[#Headers])),"")</f>
        <v/>
      </c>
      <c r="E81" s="47"/>
      <c r="F81" s="47"/>
      <c r="G81" s="47"/>
      <c r="H81" s="47"/>
      <c r="I81" s="47"/>
      <c r="J81" s="47"/>
      <c r="K81" s="47"/>
      <c r="L81" s="47"/>
      <c r="M81" s="47"/>
      <c r="N81" s="47"/>
      <c r="O81" s="47"/>
      <c r="P81" s="47"/>
      <c r="Q81" s="47"/>
      <c r="R81" s="47"/>
      <c r="S81" s="7"/>
    </row>
    <row r="82" spans="2:19" ht="21" customHeight="1">
      <c r="B82" s="48" t="str">
        <f>IFERROR(INDEX(Game_Plan[Category],MATCH(Audience_Reach[[#This Row],[Campaign]],Game_Plan[Campaign],0)),"")</f>
        <v/>
      </c>
      <c r="C82" s="48" t="str">
        <f>IFERROR(INDEX(Game_Plan[Range],MATCH(Audience_Reach[[#This Row],[Campaign]],Game_Plan[Campaign],0)),"")</f>
        <v/>
      </c>
      <c r="D82" s="48" t="str" cm="1">
        <f t="array" ref="D82">IFERROR(INDEX(_xlfn.UNIQUE(Game_Plan[Campaign]),ROW(Game_Plan[#This Row])-ROW(Game_Plan[#Headers])),"")</f>
        <v/>
      </c>
      <c r="E82" s="47"/>
      <c r="F82" s="47"/>
      <c r="G82" s="47"/>
      <c r="H82" s="47"/>
      <c r="I82" s="47"/>
      <c r="J82" s="47"/>
      <c r="K82" s="47"/>
      <c r="L82" s="47"/>
      <c r="M82" s="47"/>
      <c r="N82" s="47"/>
      <c r="O82" s="47"/>
      <c r="P82" s="47"/>
      <c r="Q82" s="47"/>
      <c r="R82" s="47"/>
      <c r="S82" s="7"/>
    </row>
    <row r="83" spans="2:19" ht="21" customHeight="1">
      <c r="B83" s="48" t="str">
        <f>IFERROR(INDEX(Game_Plan[Category],MATCH(Audience_Reach[[#This Row],[Campaign]],Game_Plan[Campaign],0)),"")</f>
        <v/>
      </c>
      <c r="C83" s="48" t="str">
        <f>IFERROR(INDEX(Game_Plan[Range],MATCH(Audience_Reach[[#This Row],[Campaign]],Game_Plan[Campaign],0)),"")</f>
        <v/>
      </c>
      <c r="D83" s="48" t="str" cm="1">
        <f t="array" ref="D83">IFERROR(INDEX(_xlfn.UNIQUE(Game_Plan[Campaign]),ROW(Game_Plan[#This Row])-ROW(Game_Plan[#Headers])),"")</f>
        <v/>
      </c>
      <c r="E83" s="47"/>
      <c r="F83" s="47"/>
      <c r="G83" s="47"/>
      <c r="H83" s="47"/>
      <c r="I83" s="47"/>
      <c r="J83" s="47"/>
      <c r="K83" s="47"/>
      <c r="L83" s="47"/>
      <c r="M83" s="47"/>
      <c r="N83" s="47"/>
      <c r="O83" s="47"/>
      <c r="P83" s="47"/>
      <c r="Q83" s="47"/>
      <c r="R83" s="47"/>
      <c r="S83" s="7"/>
    </row>
    <row r="84" spans="2:19" ht="21" customHeight="1">
      <c r="B84" s="48" t="str">
        <f>IFERROR(INDEX(Game_Plan[Category],MATCH(Audience_Reach[[#This Row],[Campaign]],Game_Plan[Campaign],0)),"")</f>
        <v/>
      </c>
      <c r="C84" s="48" t="str">
        <f>IFERROR(INDEX(Game_Plan[Range],MATCH(Audience_Reach[[#This Row],[Campaign]],Game_Plan[Campaign],0)),"")</f>
        <v/>
      </c>
      <c r="D84" s="48" t="str" cm="1">
        <f t="array" ref="D84">IFERROR(INDEX(_xlfn.UNIQUE(Game_Plan[Campaign]),ROW(Game_Plan[#This Row])-ROW(Game_Plan[#Headers])),"")</f>
        <v/>
      </c>
      <c r="E84" s="47"/>
      <c r="F84" s="47"/>
      <c r="G84" s="47"/>
      <c r="H84" s="47"/>
      <c r="I84" s="47"/>
      <c r="J84" s="47"/>
      <c r="K84" s="47"/>
      <c r="L84" s="47"/>
      <c r="M84" s="47"/>
      <c r="N84" s="47"/>
      <c r="O84" s="47"/>
      <c r="P84" s="47"/>
      <c r="Q84" s="47"/>
      <c r="R84" s="47"/>
      <c r="S84" s="7"/>
    </row>
    <row r="85" spans="2:19" ht="21" customHeight="1">
      <c r="B85" s="48" t="str">
        <f>IFERROR(INDEX(Game_Plan[Category],MATCH(Audience_Reach[[#This Row],[Campaign]],Game_Plan[Campaign],0)),"")</f>
        <v/>
      </c>
      <c r="C85" s="48" t="str">
        <f>IFERROR(INDEX(Game_Plan[Range],MATCH(Audience_Reach[[#This Row],[Campaign]],Game_Plan[Campaign],0)),"")</f>
        <v/>
      </c>
      <c r="D85" s="48" t="str" cm="1">
        <f t="array" ref="D85">IFERROR(INDEX(_xlfn.UNIQUE(Game_Plan[Campaign]),ROW(Game_Plan[#This Row])-ROW(Game_Plan[#Headers])),"")</f>
        <v/>
      </c>
      <c r="E85" s="47"/>
      <c r="F85" s="47"/>
      <c r="G85" s="47"/>
      <c r="H85" s="47"/>
      <c r="I85" s="47"/>
      <c r="J85" s="47"/>
      <c r="K85" s="47"/>
      <c r="L85" s="47"/>
      <c r="M85" s="47"/>
      <c r="N85" s="47"/>
      <c r="O85" s="47"/>
      <c r="P85" s="47"/>
      <c r="Q85" s="47"/>
      <c r="R85" s="47"/>
      <c r="S85" s="7"/>
    </row>
    <row r="86" spans="2:19" ht="21" customHeight="1">
      <c r="B86" s="48" t="str">
        <f>IFERROR(INDEX(Game_Plan[Category],MATCH(Audience_Reach[[#This Row],[Campaign]],Game_Plan[Campaign],0)),"")</f>
        <v/>
      </c>
      <c r="C86" s="48" t="str">
        <f>IFERROR(INDEX(Game_Plan[Range],MATCH(Audience_Reach[[#This Row],[Campaign]],Game_Plan[Campaign],0)),"")</f>
        <v/>
      </c>
      <c r="D86" s="48" t="str" cm="1">
        <f t="array" ref="D86">IFERROR(INDEX(_xlfn.UNIQUE(Game_Plan[Campaign]),ROW(Game_Plan[#This Row])-ROW(Game_Plan[#Headers])),"")</f>
        <v/>
      </c>
      <c r="E86" s="47"/>
      <c r="F86" s="47"/>
      <c r="G86" s="47"/>
      <c r="H86" s="47"/>
      <c r="I86" s="47"/>
      <c r="J86" s="47"/>
      <c r="K86" s="47"/>
      <c r="L86" s="47"/>
      <c r="M86" s="47"/>
      <c r="N86" s="47"/>
      <c r="O86" s="47"/>
      <c r="P86" s="47"/>
      <c r="Q86" s="47"/>
      <c r="R86" s="47"/>
      <c r="S86" s="7"/>
    </row>
    <row r="87" spans="2:19" ht="21" customHeight="1">
      <c r="B87" s="48" t="str">
        <f>IFERROR(INDEX(Game_Plan[Category],MATCH(Audience_Reach[[#This Row],[Campaign]],Game_Plan[Campaign],0)),"")</f>
        <v/>
      </c>
      <c r="C87" s="48" t="str">
        <f>IFERROR(INDEX(Game_Plan[Range],MATCH(Audience_Reach[[#This Row],[Campaign]],Game_Plan[Campaign],0)),"")</f>
        <v/>
      </c>
      <c r="D87" s="48" t="str" cm="1">
        <f t="array" ref="D87">IFERROR(INDEX(_xlfn.UNIQUE(Game_Plan[Campaign]),ROW(Game_Plan[#This Row])-ROW(Game_Plan[#Headers])),"")</f>
        <v/>
      </c>
      <c r="E87" s="47"/>
      <c r="F87" s="47"/>
      <c r="G87" s="47"/>
      <c r="H87" s="47"/>
      <c r="I87" s="47"/>
      <c r="J87" s="47"/>
      <c r="K87" s="47"/>
      <c r="L87" s="47"/>
      <c r="M87" s="47"/>
      <c r="N87" s="47"/>
      <c r="O87" s="47"/>
      <c r="P87" s="47"/>
      <c r="Q87" s="47"/>
      <c r="R87" s="47"/>
      <c r="S87" s="7"/>
    </row>
    <row r="88" spans="2:19" ht="21" customHeight="1">
      <c r="B88" s="48" t="str">
        <f>IFERROR(INDEX(Game_Plan[Category],MATCH(Audience_Reach[[#This Row],[Campaign]],Game_Plan[Campaign],0)),"")</f>
        <v/>
      </c>
      <c r="C88" s="48" t="str">
        <f>IFERROR(INDEX(Game_Plan[Range],MATCH(Audience_Reach[[#This Row],[Campaign]],Game_Plan[Campaign],0)),"")</f>
        <v/>
      </c>
      <c r="D88" s="48" t="str" cm="1">
        <f t="array" ref="D88">IFERROR(INDEX(_xlfn.UNIQUE(Game_Plan[Campaign]),ROW(Game_Plan[#This Row])-ROW(Game_Plan[#Headers])),"")</f>
        <v/>
      </c>
      <c r="E88" s="47"/>
      <c r="F88" s="47"/>
      <c r="G88" s="47"/>
      <c r="H88" s="47"/>
      <c r="I88" s="47"/>
      <c r="J88" s="47"/>
      <c r="K88" s="47"/>
      <c r="L88" s="47"/>
      <c r="M88" s="47"/>
      <c r="N88" s="47"/>
      <c r="O88" s="47"/>
      <c r="P88" s="47"/>
      <c r="Q88" s="47"/>
      <c r="R88" s="47"/>
      <c r="S88" s="7"/>
    </row>
    <row r="89" spans="2:19" ht="21" customHeight="1">
      <c r="B89" s="48" t="str">
        <f>IFERROR(INDEX(Game_Plan[Category],MATCH(Audience_Reach[[#This Row],[Campaign]],Game_Plan[Campaign],0)),"")</f>
        <v/>
      </c>
      <c r="C89" s="48" t="str">
        <f>IFERROR(INDEX(Game_Plan[Range],MATCH(Audience_Reach[[#This Row],[Campaign]],Game_Plan[Campaign],0)),"")</f>
        <v/>
      </c>
      <c r="D89" s="48" t="str" cm="1">
        <f t="array" ref="D89">IFERROR(INDEX(_xlfn.UNIQUE(Game_Plan[Campaign]),ROW(Game_Plan[#This Row])-ROW(Game_Plan[#Headers])),"")</f>
        <v/>
      </c>
      <c r="E89" s="47"/>
      <c r="F89" s="47"/>
      <c r="G89" s="47"/>
      <c r="H89" s="47"/>
      <c r="I89" s="47"/>
      <c r="J89" s="47"/>
      <c r="K89" s="47"/>
      <c r="L89" s="47"/>
      <c r="M89" s="47"/>
      <c r="N89" s="47"/>
      <c r="O89" s="47"/>
      <c r="P89" s="47"/>
      <c r="Q89" s="47"/>
      <c r="R89" s="47"/>
      <c r="S89" s="7"/>
    </row>
    <row r="90" spans="2:19" ht="21" customHeight="1">
      <c r="B90" s="48" t="str">
        <f>IFERROR(INDEX(Game_Plan[Category],MATCH(Audience_Reach[[#This Row],[Campaign]],Game_Plan[Campaign],0)),"")</f>
        <v/>
      </c>
      <c r="C90" s="48" t="str">
        <f>IFERROR(INDEX(Game_Plan[Range],MATCH(Audience_Reach[[#This Row],[Campaign]],Game_Plan[Campaign],0)),"")</f>
        <v/>
      </c>
      <c r="D90" s="48" t="str" cm="1">
        <f t="array" ref="D90">IFERROR(INDEX(_xlfn.UNIQUE(Game_Plan[Campaign]),ROW(Game_Plan[#This Row])-ROW(Game_Plan[#Headers])),"")</f>
        <v/>
      </c>
      <c r="E90" s="47"/>
      <c r="F90" s="47"/>
      <c r="G90" s="47"/>
      <c r="H90" s="47"/>
      <c r="I90" s="47"/>
      <c r="J90" s="47"/>
      <c r="K90" s="47"/>
      <c r="L90" s="47"/>
      <c r="M90" s="47"/>
      <c r="N90" s="47"/>
      <c r="O90" s="47"/>
      <c r="P90" s="47"/>
      <c r="Q90" s="47"/>
      <c r="R90" s="47"/>
      <c r="S90" s="7"/>
    </row>
    <row r="91" spans="2:19" ht="21" customHeight="1">
      <c r="B91" s="48" t="str">
        <f>IFERROR(INDEX(Game_Plan[Category],MATCH(Audience_Reach[[#This Row],[Campaign]],Game_Plan[Campaign],0)),"")</f>
        <v/>
      </c>
      <c r="C91" s="48" t="str">
        <f>IFERROR(INDEX(Game_Plan[Range],MATCH(Audience_Reach[[#This Row],[Campaign]],Game_Plan[Campaign],0)),"")</f>
        <v/>
      </c>
      <c r="D91" s="48" t="str" cm="1">
        <f t="array" ref="D91">IFERROR(INDEX(_xlfn.UNIQUE(Game_Plan[Campaign]),ROW(Game_Plan[#This Row])-ROW(Game_Plan[#Headers])),"")</f>
        <v/>
      </c>
      <c r="E91" s="47"/>
      <c r="F91" s="47"/>
      <c r="G91" s="47"/>
      <c r="H91" s="47"/>
      <c r="I91" s="47"/>
      <c r="J91" s="47"/>
      <c r="K91" s="47"/>
      <c r="L91" s="47"/>
      <c r="M91" s="47"/>
      <c r="N91" s="47"/>
      <c r="O91" s="47"/>
      <c r="P91" s="47"/>
      <c r="Q91" s="47"/>
      <c r="R91" s="47"/>
      <c r="S91" s="7"/>
    </row>
    <row r="92" spans="2:19" ht="21" customHeight="1">
      <c r="B92" s="48" t="str">
        <f>IFERROR(INDEX(Game_Plan[Category],MATCH(Audience_Reach[[#This Row],[Campaign]],Game_Plan[Campaign],0)),"")</f>
        <v/>
      </c>
      <c r="C92" s="48" t="str">
        <f>IFERROR(INDEX(Game_Plan[Range],MATCH(Audience_Reach[[#This Row],[Campaign]],Game_Plan[Campaign],0)),"")</f>
        <v/>
      </c>
      <c r="D92" s="48" t="str" cm="1">
        <f t="array" ref="D92">IFERROR(INDEX(_xlfn.UNIQUE(Game_Plan[Campaign]),ROW(Game_Plan[#This Row])-ROW(Game_Plan[#Headers])),"")</f>
        <v/>
      </c>
      <c r="E92" s="47"/>
      <c r="F92" s="47"/>
      <c r="G92" s="47"/>
      <c r="H92" s="47"/>
      <c r="I92" s="47"/>
      <c r="J92" s="47"/>
      <c r="K92" s="47"/>
      <c r="L92" s="47"/>
      <c r="M92" s="47"/>
      <c r="N92" s="47"/>
      <c r="O92" s="47"/>
      <c r="P92" s="47"/>
      <c r="Q92" s="47"/>
      <c r="R92" s="47"/>
      <c r="S92" s="7"/>
    </row>
    <row r="93" spans="2:19" ht="21" customHeight="1">
      <c r="B93" s="48" t="str">
        <f>IFERROR(INDEX(Game_Plan[Category],MATCH(Audience_Reach[[#This Row],[Campaign]],Game_Plan[Campaign],0)),"")</f>
        <v/>
      </c>
      <c r="C93" s="48" t="str">
        <f>IFERROR(INDEX(Game_Plan[Range],MATCH(Audience_Reach[[#This Row],[Campaign]],Game_Plan[Campaign],0)),"")</f>
        <v/>
      </c>
      <c r="D93" s="48" t="str" cm="1">
        <f t="array" ref="D93">IFERROR(INDEX(_xlfn.UNIQUE(Game_Plan[Campaign]),ROW(Game_Plan[#This Row])-ROW(Game_Plan[#Headers])),"")</f>
        <v/>
      </c>
      <c r="E93" s="47"/>
      <c r="F93" s="47"/>
      <c r="G93" s="47"/>
      <c r="H93" s="47"/>
      <c r="I93" s="47"/>
      <c r="J93" s="47"/>
      <c r="K93" s="47"/>
      <c r="L93" s="47"/>
      <c r="M93" s="47"/>
      <c r="N93" s="47"/>
      <c r="O93" s="47"/>
      <c r="P93" s="47"/>
      <c r="Q93" s="47"/>
      <c r="R93" s="47"/>
      <c r="S93" s="7"/>
    </row>
    <row r="94" spans="2:19" ht="21" customHeight="1">
      <c r="B94" s="48" t="str">
        <f>IFERROR(INDEX(Game_Plan[Category],MATCH(Audience_Reach[[#This Row],[Campaign]],Game_Plan[Campaign],0)),"")</f>
        <v/>
      </c>
      <c r="C94" s="48" t="str">
        <f>IFERROR(INDEX(Game_Plan[Range],MATCH(Audience_Reach[[#This Row],[Campaign]],Game_Plan[Campaign],0)),"")</f>
        <v/>
      </c>
      <c r="D94" s="48" t="str" cm="1">
        <f t="array" ref="D94">IFERROR(INDEX(_xlfn.UNIQUE(Game_Plan[Campaign]),ROW(Game_Plan[#This Row])-ROW(Game_Plan[#Headers])),"")</f>
        <v/>
      </c>
      <c r="E94" s="47"/>
      <c r="F94" s="47"/>
      <c r="G94" s="47"/>
      <c r="H94" s="47"/>
      <c r="I94" s="47"/>
      <c r="J94" s="47"/>
      <c r="K94" s="47"/>
      <c r="L94" s="47"/>
      <c r="M94" s="47"/>
      <c r="N94" s="47"/>
      <c r="O94" s="47"/>
      <c r="P94" s="47"/>
      <c r="Q94" s="47"/>
      <c r="R94" s="47"/>
      <c r="S94" s="7"/>
    </row>
    <row r="95" spans="2:19" ht="21" customHeight="1">
      <c r="B95" s="48" t="str">
        <f>IFERROR(INDEX(Game_Plan[Category],MATCH(Audience_Reach[[#This Row],[Campaign]],Game_Plan[Campaign],0)),"")</f>
        <v/>
      </c>
      <c r="C95" s="48" t="str">
        <f>IFERROR(INDEX(Game_Plan[Range],MATCH(Audience_Reach[[#This Row],[Campaign]],Game_Plan[Campaign],0)),"")</f>
        <v/>
      </c>
      <c r="D95" s="48" t="str" cm="1">
        <f t="array" ref="D95">IFERROR(INDEX(_xlfn.UNIQUE(Game_Plan[Campaign]),ROW(Game_Plan[#This Row])-ROW(Game_Plan[#Headers])),"")</f>
        <v/>
      </c>
      <c r="E95" s="47"/>
      <c r="F95" s="47"/>
      <c r="G95" s="47"/>
      <c r="H95" s="47"/>
      <c r="I95" s="47"/>
      <c r="J95" s="47"/>
      <c r="K95" s="47"/>
      <c r="L95" s="47"/>
      <c r="M95" s="47"/>
      <c r="N95" s="47"/>
      <c r="O95" s="47"/>
      <c r="P95" s="47"/>
      <c r="Q95" s="47"/>
      <c r="R95" s="47"/>
      <c r="S95" s="7"/>
    </row>
    <row r="96" spans="2:19" ht="21" customHeight="1">
      <c r="B96" s="48" t="str">
        <f>IFERROR(INDEX(Game_Plan[Category],MATCH(Audience_Reach[[#This Row],[Campaign]],Game_Plan[Campaign],0)),"")</f>
        <v/>
      </c>
      <c r="C96" s="48" t="str">
        <f>IFERROR(INDEX(Game_Plan[Range],MATCH(Audience_Reach[[#This Row],[Campaign]],Game_Plan[Campaign],0)),"")</f>
        <v/>
      </c>
      <c r="D96" s="48" t="str" cm="1">
        <f t="array" ref="D96">IFERROR(INDEX(_xlfn.UNIQUE(Game_Plan[Campaign]),ROW(Game_Plan[#This Row])-ROW(Game_Plan[#Headers])),"")</f>
        <v/>
      </c>
      <c r="E96" s="47"/>
      <c r="F96" s="47"/>
      <c r="G96" s="47"/>
      <c r="H96" s="47"/>
      <c r="I96" s="47"/>
      <c r="J96" s="47"/>
      <c r="K96" s="47"/>
      <c r="L96" s="47"/>
      <c r="M96" s="47"/>
      <c r="N96" s="47"/>
      <c r="O96" s="47"/>
      <c r="P96" s="47"/>
      <c r="Q96" s="47"/>
      <c r="R96" s="47"/>
      <c r="S96" s="7"/>
    </row>
    <row r="97" spans="2:19" ht="21" customHeight="1">
      <c r="B97" s="48" t="str">
        <f>IFERROR(INDEX(Game_Plan[Category],MATCH(Audience_Reach[[#This Row],[Campaign]],Game_Plan[Campaign],0)),"")</f>
        <v/>
      </c>
      <c r="C97" s="48" t="str">
        <f>IFERROR(INDEX(Game_Plan[Range],MATCH(Audience_Reach[[#This Row],[Campaign]],Game_Plan[Campaign],0)),"")</f>
        <v/>
      </c>
      <c r="D97" s="48" t="str" cm="1">
        <f t="array" ref="D97">IFERROR(INDEX(_xlfn.UNIQUE(Game_Plan[Campaign]),ROW(Game_Plan[#This Row])-ROW(Game_Plan[#Headers])),"")</f>
        <v/>
      </c>
      <c r="E97" s="47"/>
      <c r="F97" s="47"/>
      <c r="G97" s="47"/>
      <c r="H97" s="47"/>
      <c r="I97" s="47"/>
      <c r="J97" s="47"/>
      <c r="K97" s="47"/>
      <c r="L97" s="47"/>
      <c r="M97" s="47"/>
      <c r="N97" s="47"/>
      <c r="O97" s="47"/>
      <c r="P97" s="47"/>
      <c r="Q97" s="47"/>
      <c r="R97" s="47"/>
      <c r="S97" s="7"/>
    </row>
    <row r="98" spans="2:19" ht="21" customHeight="1">
      <c r="B98" s="48" t="str">
        <f>IFERROR(INDEX(Game_Plan[Category],MATCH(Audience_Reach[[#This Row],[Campaign]],Game_Plan[Campaign],0)),"")</f>
        <v/>
      </c>
      <c r="C98" s="48" t="str">
        <f>IFERROR(INDEX(Game_Plan[Range],MATCH(Audience_Reach[[#This Row],[Campaign]],Game_Plan[Campaign],0)),"")</f>
        <v/>
      </c>
      <c r="D98" s="48" t="str" cm="1">
        <f t="array" ref="D98">IFERROR(INDEX(_xlfn.UNIQUE(Game_Plan[Campaign]),ROW(Game_Plan[#This Row])-ROW(Game_Plan[#Headers])),"")</f>
        <v/>
      </c>
      <c r="E98" s="47"/>
      <c r="F98" s="47"/>
      <c r="G98" s="47"/>
      <c r="H98" s="47"/>
      <c r="I98" s="47"/>
      <c r="J98" s="47"/>
      <c r="K98" s="47"/>
      <c r="L98" s="47"/>
      <c r="M98" s="47"/>
      <c r="N98" s="47"/>
      <c r="O98" s="47"/>
      <c r="P98" s="47"/>
      <c r="Q98" s="47"/>
      <c r="R98" s="47"/>
      <c r="S98" s="7"/>
    </row>
    <row r="99" spans="2:19" ht="21" customHeight="1">
      <c r="B99" s="48" t="str">
        <f>IFERROR(INDEX(Game_Plan[Category],MATCH(Audience_Reach[[#This Row],[Campaign]],Game_Plan[Campaign],0)),"")</f>
        <v/>
      </c>
      <c r="C99" s="48" t="str">
        <f>IFERROR(INDEX(Game_Plan[Range],MATCH(Audience_Reach[[#This Row],[Campaign]],Game_Plan[Campaign],0)),"")</f>
        <v/>
      </c>
      <c r="D99" s="48" t="str" cm="1">
        <f t="array" ref="D99">IFERROR(INDEX(_xlfn.UNIQUE(Game_Plan[Campaign]),ROW(Game_Plan[#This Row])-ROW(Game_Plan[#Headers])),"")</f>
        <v/>
      </c>
      <c r="E99" s="47"/>
      <c r="F99" s="47"/>
      <c r="G99" s="47"/>
      <c r="H99" s="47"/>
      <c r="I99" s="47"/>
      <c r="J99" s="47"/>
      <c r="K99" s="47"/>
      <c r="L99" s="47"/>
      <c r="M99" s="47"/>
      <c r="N99" s="47"/>
      <c r="O99" s="47"/>
      <c r="P99" s="47"/>
      <c r="Q99" s="47"/>
      <c r="R99" s="47"/>
      <c r="S99" s="7"/>
    </row>
    <row r="100" spans="2:19" ht="21" customHeight="1">
      <c r="B100" s="48" t="str">
        <f>IFERROR(INDEX(Game_Plan[Category],MATCH(Audience_Reach[[#This Row],[Campaign]],Game_Plan[Campaign],0)),"")</f>
        <v/>
      </c>
      <c r="C100" s="48" t="str">
        <f>IFERROR(INDEX(Game_Plan[Range],MATCH(Audience_Reach[[#This Row],[Campaign]],Game_Plan[Campaign],0)),"")</f>
        <v/>
      </c>
      <c r="D100" s="48" t="str" cm="1">
        <f t="array" ref="D100">IFERROR(INDEX(_xlfn.UNIQUE(Game_Plan[Campaign]),ROW()-ROW(Game_Plan[#Headers])),"")</f>
        <v/>
      </c>
      <c r="E100" s="47"/>
      <c r="F100" s="47"/>
      <c r="G100" s="47"/>
      <c r="H100" s="47"/>
      <c r="I100" s="47"/>
      <c r="J100" s="47"/>
      <c r="K100" s="47"/>
      <c r="L100" s="47"/>
      <c r="M100" s="47"/>
      <c r="N100" s="47"/>
      <c r="O100" s="47"/>
      <c r="P100" s="47"/>
      <c r="Q100" s="47"/>
      <c r="R100" s="47"/>
      <c r="S100" s="7"/>
    </row>
    <row r="101" spans="2:19" ht="21" customHeight="1">
      <c r="B101" s="48" t="str">
        <f>IFERROR(INDEX(Game_Plan[Category],MATCH(Audience_Reach[[#This Row],[Campaign]],Game_Plan[Campaign],0)),"")</f>
        <v/>
      </c>
      <c r="C101" s="48" t="str">
        <f>IFERROR(INDEX(Game_Plan[Range],MATCH(Audience_Reach[[#This Row],[Campaign]],Game_Plan[Campaign],0)),"")</f>
        <v/>
      </c>
      <c r="D101" s="48" t="str" cm="1">
        <f t="array" ref="D101">IFERROR(INDEX(_xlfn.UNIQUE(Game_Plan[Campaign]),ROW()-ROW(Game_Plan[#Headers])),"")</f>
        <v/>
      </c>
      <c r="E101" s="47"/>
      <c r="F101" s="47"/>
      <c r="G101" s="47"/>
      <c r="H101" s="47"/>
      <c r="I101" s="47"/>
      <c r="J101" s="47"/>
      <c r="K101" s="47"/>
      <c r="L101" s="47"/>
      <c r="M101" s="47"/>
      <c r="N101" s="47"/>
      <c r="O101" s="47"/>
      <c r="P101" s="47"/>
      <c r="Q101" s="47"/>
      <c r="R101" s="47"/>
      <c r="S101" s="7"/>
    </row>
    <row r="102" spans="2:19" ht="21" customHeight="1">
      <c r="B102" s="48" t="str">
        <f>IFERROR(INDEX(Game_Plan[Category],MATCH(Audience_Reach[[#This Row],[Campaign]],Game_Plan[Campaign],0)),"")</f>
        <v/>
      </c>
      <c r="C102" s="48" t="str">
        <f>IFERROR(INDEX(Game_Plan[Range],MATCH(Audience_Reach[[#This Row],[Campaign]],Game_Plan[Campaign],0)),"")</f>
        <v/>
      </c>
      <c r="D102" s="48" t="str" cm="1">
        <f t="array" ref="D102">IFERROR(INDEX(_xlfn.UNIQUE(Game_Plan[Campaign]),ROW()-ROW(Game_Plan[#Headers])),"")</f>
        <v/>
      </c>
      <c r="E102" s="47"/>
      <c r="F102" s="47"/>
      <c r="G102" s="47"/>
      <c r="H102" s="47"/>
      <c r="I102" s="47"/>
      <c r="J102" s="47"/>
      <c r="K102" s="47"/>
      <c r="L102" s="47"/>
      <c r="M102" s="47"/>
      <c r="N102" s="47"/>
      <c r="O102" s="47"/>
      <c r="P102" s="47"/>
      <c r="Q102" s="47"/>
      <c r="R102" s="47"/>
      <c r="S102" s="7"/>
    </row>
    <row r="103" spans="2:19" ht="21" customHeight="1">
      <c r="B103" s="48" t="str">
        <f>IFERROR(INDEX(Game_Plan[Category],MATCH(Audience_Reach[[#This Row],[Campaign]],Game_Plan[Campaign],0)),"")</f>
        <v/>
      </c>
      <c r="C103" s="48" t="str">
        <f>IFERROR(INDEX(Game_Plan[Range],MATCH(Audience_Reach[[#This Row],[Campaign]],Game_Plan[Campaign],0)),"")</f>
        <v/>
      </c>
      <c r="D103" s="48" t="str" cm="1">
        <f t="array" ref="D103">IFERROR(INDEX(_xlfn.UNIQUE(Game_Plan[Campaign]),ROW()-ROW(Game_Plan[#Headers])),"")</f>
        <v/>
      </c>
      <c r="E103" s="47"/>
      <c r="F103" s="47"/>
      <c r="G103" s="47"/>
      <c r="H103" s="47"/>
      <c r="I103" s="47"/>
      <c r="J103" s="47"/>
      <c r="K103" s="47"/>
      <c r="L103" s="47"/>
      <c r="M103" s="47"/>
      <c r="N103" s="47"/>
      <c r="O103" s="47"/>
      <c r="P103" s="47"/>
      <c r="Q103" s="47"/>
      <c r="R103" s="47"/>
      <c r="S103" s="7"/>
    </row>
    <row r="104" spans="2:19" ht="21" customHeight="1">
      <c r="B104" s="48" t="str">
        <f>IFERROR(INDEX(Game_Plan[Category],MATCH(Audience_Reach[[#This Row],[Campaign]],Game_Plan[Campaign],0)),"")</f>
        <v/>
      </c>
      <c r="C104" s="48" t="str">
        <f>IFERROR(INDEX(Game_Plan[Range],MATCH(Audience_Reach[[#This Row],[Campaign]],Game_Plan[Campaign],0)),"")</f>
        <v/>
      </c>
      <c r="D104" s="48" t="str" cm="1">
        <f t="array" ref="D104">IFERROR(INDEX(_xlfn.UNIQUE(Game_Plan[Campaign]),ROW()-ROW(Game_Plan[#Headers])),"")</f>
        <v/>
      </c>
      <c r="E104" s="47"/>
      <c r="F104" s="47"/>
      <c r="G104" s="47"/>
      <c r="H104" s="47"/>
      <c r="I104" s="47"/>
      <c r="J104" s="47"/>
      <c r="K104" s="47"/>
      <c r="L104" s="47"/>
      <c r="M104" s="47"/>
      <c r="N104" s="47"/>
      <c r="O104" s="47"/>
      <c r="P104" s="47"/>
      <c r="Q104" s="47"/>
      <c r="R104" s="47"/>
      <c r="S104" s="7"/>
    </row>
    <row r="105" spans="2:19" ht="21" customHeight="1">
      <c r="B105" s="48" t="str">
        <f>IFERROR(INDEX(Game_Plan[Category],MATCH(Audience_Reach[[#This Row],[Campaign]],Game_Plan[Campaign],0)),"")</f>
        <v/>
      </c>
      <c r="C105" s="48" t="str">
        <f>IFERROR(INDEX(Game_Plan[Range],MATCH(Audience_Reach[[#This Row],[Campaign]],Game_Plan[Campaign],0)),"")</f>
        <v/>
      </c>
      <c r="D105" s="48" t="str" cm="1">
        <f t="array" ref="D105">IFERROR(INDEX(_xlfn.UNIQUE(Game_Plan[Campaign]),ROW()-ROW(Game_Plan[#Headers])),"")</f>
        <v/>
      </c>
      <c r="E105" s="47"/>
      <c r="F105" s="47"/>
      <c r="G105" s="47"/>
      <c r="H105" s="47"/>
      <c r="I105" s="47"/>
      <c r="J105" s="47"/>
      <c r="K105" s="47"/>
      <c r="L105" s="47"/>
      <c r="M105" s="47"/>
      <c r="N105" s="47"/>
      <c r="O105" s="47"/>
      <c r="P105" s="47"/>
      <c r="Q105" s="47"/>
      <c r="R105" s="47"/>
      <c r="S105" s="7"/>
    </row>
    <row r="106" spans="2:19" ht="21" customHeight="1">
      <c r="B106" s="48" t="str">
        <f>IFERROR(INDEX(Game_Plan[Category],MATCH(Audience_Reach[[#This Row],[Campaign]],Game_Plan[Campaign],0)),"")</f>
        <v/>
      </c>
      <c r="C106" s="48" t="str">
        <f>IFERROR(INDEX(Game_Plan[Range],MATCH(Audience_Reach[[#This Row],[Campaign]],Game_Plan[Campaign],0)),"")</f>
        <v/>
      </c>
      <c r="D106" s="48" t="str" cm="1">
        <f t="array" ref="D106">IFERROR(INDEX(_xlfn.UNIQUE(Game_Plan[Campaign]),ROW()-ROW(Game_Plan[#Headers])),"")</f>
        <v/>
      </c>
      <c r="E106" s="47"/>
      <c r="F106" s="47"/>
      <c r="G106" s="47"/>
      <c r="H106" s="47"/>
      <c r="I106" s="47"/>
      <c r="J106" s="47"/>
      <c r="K106" s="47"/>
      <c r="L106" s="47"/>
      <c r="M106" s="47"/>
      <c r="N106" s="47"/>
      <c r="O106" s="47"/>
      <c r="P106" s="47"/>
      <c r="Q106" s="47"/>
      <c r="R106" s="47"/>
      <c r="S106" s="7"/>
    </row>
    <row r="107" spans="2:19" ht="21" customHeight="1">
      <c r="B107" s="48" t="str">
        <f>IFERROR(INDEX(Game_Plan[Category],MATCH(Audience_Reach[[#This Row],[Campaign]],Game_Plan[Campaign],0)),"")</f>
        <v/>
      </c>
      <c r="C107" s="48" t="str">
        <f>IFERROR(INDEX(Game_Plan[Range],MATCH(Audience_Reach[[#This Row],[Campaign]],Game_Plan[Campaign],0)),"")</f>
        <v/>
      </c>
      <c r="D107" s="48" t="str" cm="1">
        <f t="array" ref="D107">IFERROR(INDEX(_xlfn.UNIQUE(Game_Plan[Campaign]),ROW()-ROW(Game_Plan[#Headers])),"")</f>
        <v/>
      </c>
      <c r="E107" s="47"/>
      <c r="F107" s="47"/>
      <c r="G107" s="47"/>
      <c r="H107" s="47"/>
      <c r="I107" s="47"/>
      <c r="J107" s="47"/>
      <c r="K107" s="47"/>
      <c r="L107" s="47"/>
      <c r="M107" s="47"/>
      <c r="N107" s="47"/>
      <c r="O107" s="47"/>
      <c r="P107" s="47"/>
      <c r="Q107" s="47"/>
      <c r="R107" s="47"/>
      <c r="S107" s="7"/>
    </row>
    <row r="108" spans="2:19" ht="21" customHeight="1">
      <c r="B108" s="48" t="str">
        <f>IFERROR(INDEX(Game_Plan[Category],MATCH(Audience_Reach[[#This Row],[Campaign]],Game_Plan[Campaign],0)),"")</f>
        <v/>
      </c>
      <c r="C108" s="48" t="str">
        <f>IFERROR(INDEX(Game_Plan[Range],MATCH(Audience_Reach[[#This Row],[Campaign]],Game_Plan[Campaign],0)),"")</f>
        <v/>
      </c>
      <c r="D108" s="48" t="str" cm="1">
        <f t="array" ref="D108">IFERROR(INDEX(_xlfn.UNIQUE(Game_Plan[Campaign]),ROW()-ROW(Game_Plan[#Headers])),"")</f>
        <v/>
      </c>
      <c r="E108" s="47"/>
      <c r="F108" s="47"/>
      <c r="G108" s="47"/>
      <c r="H108" s="47"/>
      <c r="I108" s="47"/>
      <c r="J108" s="47"/>
      <c r="K108" s="47"/>
      <c r="L108" s="47"/>
      <c r="M108" s="47"/>
      <c r="N108" s="47"/>
      <c r="O108" s="47"/>
      <c r="P108" s="47"/>
      <c r="Q108" s="47"/>
      <c r="R108" s="47"/>
      <c r="S108" s="7"/>
    </row>
    <row r="109" spans="2:19" ht="21" customHeight="1">
      <c r="B109" s="48" t="str">
        <f>IFERROR(INDEX(Game_Plan[Category],MATCH(Audience_Reach[[#This Row],[Campaign]],Game_Plan[Campaign],0)),"")</f>
        <v/>
      </c>
      <c r="C109" s="48" t="str">
        <f>IFERROR(INDEX(Game_Plan[Range],MATCH(Audience_Reach[[#This Row],[Campaign]],Game_Plan[Campaign],0)),"")</f>
        <v/>
      </c>
      <c r="D109" s="48" t="str" cm="1">
        <f t="array" ref="D109">IFERROR(INDEX(_xlfn.UNIQUE(Game_Plan[Campaign]),ROW()-ROW(Game_Plan[#Headers])),"")</f>
        <v/>
      </c>
      <c r="E109" s="47"/>
      <c r="F109" s="47"/>
      <c r="G109" s="47"/>
      <c r="H109" s="47"/>
      <c r="I109" s="47"/>
      <c r="J109" s="47"/>
      <c r="K109" s="47"/>
      <c r="L109" s="47"/>
      <c r="M109" s="47"/>
      <c r="N109" s="47"/>
      <c r="O109" s="47"/>
      <c r="P109" s="47"/>
      <c r="Q109" s="47"/>
      <c r="R109" s="47"/>
      <c r="S109" s="7"/>
    </row>
    <row r="110" spans="2:19" ht="21" customHeight="1">
      <c r="B110" s="48" t="str">
        <f>IFERROR(INDEX(Game_Plan[Category],MATCH(Audience_Reach[[#This Row],[Campaign]],Game_Plan[Campaign],0)),"")</f>
        <v/>
      </c>
      <c r="C110" s="48" t="str">
        <f>IFERROR(INDEX(Game_Plan[Range],MATCH(Audience_Reach[[#This Row],[Campaign]],Game_Plan[Campaign],0)),"")</f>
        <v/>
      </c>
      <c r="D110" s="48" t="str" cm="1">
        <f t="array" ref="D110">IFERROR(INDEX(_xlfn.UNIQUE(Game_Plan[Campaign]),ROW()-ROW(Game_Plan[#Headers])),"")</f>
        <v/>
      </c>
      <c r="E110" s="47"/>
      <c r="F110" s="47"/>
      <c r="G110" s="47"/>
      <c r="H110" s="47"/>
      <c r="I110" s="47"/>
      <c r="J110" s="47"/>
      <c r="K110" s="47"/>
      <c r="L110" s="47"/>
      <c r="M110" s="47"/>
      <c r="N110" s="47"/>
      <c r="O110" s="47"/>
      <c r="P110" s="47"/>
      <c r="Q110" s="47"/>
      <c r="R110" s="47"/>
      <c r="S110" s="7"/>
    </row>
    <row r="111" spans="2:19" ht="21" customHeight="1">
      <c r="B111" s="48" t="str">
        <f>IFERROR(INDEX(Game_Plan[Category],MATCH(Audience_Reach[[#This Row],[Campaign]],Game_Plan[Campaign],0)),"")</f>
        <v/>
      </c>
      <c r="C111" s="48" t="str">
        <f>IFERROR(INDEX(Game_Plan[Range],MATCH(Audience_Reach[[#This Row],[Campaign]],Game_Plan[Campaign],0)),"")</f>
        <v/>
      </c>
      <c r="D111" s="48" t="str" cm="1">
        <f t="array" ref="D111">IFERROR(INDEX(_xlfn.UNIQUE(Game_Plan[Campaign]),ROW()-ROW(Game_Plan[#Headers])),"")</f>
        <v/>
      </c>
      <c r="E111" s="47"/>
      <c r="F111" s="47"/>
      <c r="G111" s="47"/>
      <c r="H111" s="47"/>
      <c r="I111" s="47"/>
      <c r="J111" s="47"/>
      <c r="K111" s="47"/>
      <c r="L111" s="47"/>
      <c r="M111" s="47"/>
      <c r="N111" s="47"/>
      <c r="O111" s="47"/>
      <c r="P111" s="47"/>
      <c r="Q111" s="47"/>
      <c r="R111" s="47"/>
      <c r="S111" s="7"/>
    </row>
    <row r="112" spans="2:19" ht="21" customHeight="1">
      <c r="B112" s="48" t="str">
        <f>IFERROR(INDEX(Game_Plan[Category],MATCH(Audience_Reach[[#This Row],[Campaign]],Game_Plan[Campaign],0)),"")</f>
        <v/>
      </c>
      <c r="C112" s="48" t="str">
        <f>IFERROR(INDEX(Game_Plan[Range],MATCH(Audience_Reach[[#This Row],[Campaign]],Game_Plan[Campaign],0)),"")</f>
        <v/>
      </c>
      <c r="D112" s="48" t="str" cm="1">
        <f t="array" ref="D112">IFERROR(INDEX(_xlfn.UNIQUE(Game_Plan[Campaign]),ROW()-ROW(Game_Plan[#Headers])),"")</f>
        <v/>
      </c>
      <c r="E112" s="47"/>
      <c r="F112" s="47"/>
      <c r="G112" s="47"/>
      <c r="H112" s="47"/>
      <c r="I112" s="47"/>
      <c r="J112" s="47"/>
      <c r="K112" s="47"/>
      <c r="L112" s="47"/>
      <c r="M112" s="47"/>
      <c r="N112" s="47"/>
      <c r="O112" s="47"/>
      <c r="P112" s="47"/>
      <c r="Q112" s="47"/>
      <c r="R112" s="47"/>
      <c r="S112" s="7"/>
    </row>
    <row r="113" spans="2:19" ht="21" customHeight="1">
      <c r="B113" s="48" t="str">
        <f>IFERROR(INDEX(Game_Plan[Category],MATCH(Audience_Reach[[#This Row],[Campaign]],Game_Plan[Campaign],0)),"")</f>
        <v/>
      </c>
      <c r="C113" s="48" t="str">
        <f>IFERROR(INDEX(Game_Plan[Range],MATCH(Audience_Reach[[#This Row],[Campaign]],Game_Plan[Campaign],0)),"")</f>
        <v/>
      </c>
      <c r="D113" s="48" t="str" cm="1">
        <f t="array" ref="D113">IFERROR(INDEX(_xlfn.UNIQUE(Game_Plan[Campaign]),ROW()-ROW(Game_Plan[#Headers])),"")</f>
        <v/>
      </c>
      <c r="E113" s="47"/>
      <c r="F113" s="47"/>
      <c r="G113" s="47"/>
      <c r="H113" s="47"/>
      <c r="I113" s="47"/>
      <c r="J113" s="47"/>
      <c r="K113" s="47"/>
      <c r="L113" s="47"/>
      <c r="M113" s="47"/>
      <c r="N113" s="47"/>
      <c r="O113" s="47"/>
      <c r="P113" s="47"/>
      <c r="Q113" s="47"/>
      <c r="R113" s="47"/>
      <c r="S113" s="7"/>
    </row>
    <row r="114" spans="2:19" ht="21" customHeight="1">
      <c r="B114" s="48" t="str">
        <f>IFERROR(INDEX(Game_Plan[Category],MATCH(Audience_Reach[[#This Row],[Campaign]],Game_Plan[Campaign],0)),"")</f>
        <v/>
      </c>
      <c r="C114" s="48" t="str">
        <f>IFERROR(INDEX(Game_Plan[Range],MATCH(Audience_Reach[[#This Row],[Campaign]],Game_Plan[Campaign],0)),"")</f>
        <v/>
      </c>
      <c r="D114" s="48" t="str" cm="1">
        <f t="array" ref="D114">IFERROR(INDEX(_xlfn.UNIQUE(Game_Plan[Campaign]),ROW()-ROW(Game_Plan[#Headers])),"")</f>
        <v/>
      </c>
      <c r="E114" s="47"/>
      <c r="F114" s="47"/>
      <c r="G114" s="47"/>
      <c r="H114" s="47"/>
      <c r="I114" s="47"/>
      <c r="J114" s="47"/>
      <c r="K114" s="47"/>
      <c r="L114" s="47"/>
      <c r="M114" s="47"/>
      <c r="N114" s="47"/>
      <c r="O114" s="47"/>
      <c r="P114" s="47"/>
      <c r="Q114" s="47"/>
      <c r="R114" s="47"/>
      <c r="S114" s="7"/>
    </row>
    <row r="115" spans="2:19" ht="21" customHeight="1">
      <c r="B115" s="48" t="str">
        <f>IFERROR(INDEX(Game_Plan[Category],MATCH(Audience_Reach[[#This Row],[Campaign]],Game_Plan[Campaign],0)),"")</f>
        <v/>
      </c>
      <c r="C115" s="48" t="str">
        <f>IFERROR(INDEX(Game_Plan[Range],MATCH(Audience_Reach[[#This Row],[Campaign]],Game_Plan[Campaign],0)),"")</f>
        <v/>
      </c>
      <c r="D115" s="48" t="str" cm="1">
        <f t="array" ref="D115">IFERROR(INDEX(_xlfn.UNIQUE(Game_Plan[Campaign]),ROW()-ROW(Game_Plan[#Headers])),"")</f>
        <v/>
      </c>
      <c r="E115" s="47"/>
      <c r="F115" s="47"/>
      <c r="G115" s="47"/>
      <c r="H115" s="47"/>
      <c r="I115" s="47"/>
      <c r="J115" s="47"/>
      <c r="K115" s="47"/>
      <c r="L115" s="47"/>
      <c r="M115" s="47"/>
      <c r="N115" s="47"/>
      <c r="O115" s="47"/>
      <c r="P115" s="47"/>
      <c r="Q115" s="47"/>
      <c r="R115" s="47"/>
      <c r="S115" s="7"/>
    </row>
    <row r="116" spans="2:19" ht="21" customHeight="1">
      <c r="B116" s="48" t="str">
        <f>IFERROR(INDEX(Game_Plan[Category],MATCH(Audience_Reach[[#This Row],[Campaign]],Game_Plan[Campaign],0)),"")</f>
        <v/>
      </c>
      <c r="C116" s="48" t="str">
        <f>IFERROR(INDEX(Game_Plan[Range],MATCH(Audience_Reach[[#This Row],[Campaign]],Game_Plan[Campaign],0)),"")</f>
        <v/>
      </c>
      <c r="D116" s="48" t="str" cm="1">
        <f t="array" ref="D116">IFERROR(INDEX(_xlfn.UNIQUE(Game_Plan[Campaign]),ROW()-ROW(Game_Plan[#Headers])),"")</f>
        <v/>
      </c>
      <c r="E116" s="47"/>
      <c r="F116" s="47"/>
      <c r="G116" s="47"/>
      <c r="H116" s="47"/>
      <c r="I116" s="47"/>
      <c r="J116" s="47"/>
      <c r="K116" s="47"/>
      <c r="L116" s="47"/>
      <c r="M116" s="47"/>
      <c r="N116" s="47"/>
      <c r="O116" s="47"/>
      <c r="P116" s="47"/>
      <c r="Q116" s="47"/>
      <c r="R116" s="47"/>
      <c r="S116" s="7"/>
    </row>
    <row r="117" spans="2:19" ht="21" customHeight="1">
      <c r="B117" s="48" t="str">
        <f>IFERROR(INDEX(Game_Plan[Category],MATCH(Audience_Reach[[#This Row],[Campaign]],Game_Plan[Campaign],0)),"")</f>
        <v/>
      </c>
      <c r="C117" s="48" t="str">
        <f>IFERROR(INDEX(Game_Plan[Range],MATCH(Audience_Reach[[#This Row],[Campaign]],Game_Plan[Campaign],0)),"")</f>
        <v/>
      </c>
      <c r="D117" s="48" t="str" cm="1">
        <f t="array" ref="D117">IFERROR(INDEX(_xlfn.UNIQUE(Game_Plan[Campaign]),ROW()-ROW(Game_Plan[#Headers])),"")</f>
        <v/>
      </c>
      <c r="E117" s="47"/>
      <c r="F117" s="47"/>
      <c r="G117" s="47"/>
      <c r="H117" s="47"/>
      <c r="I117" s="47"/>
      <c r="J117" s="47"/>
      <c r="K117" s="47"/>
      <c r="L117" s="47"/>
      <c r="M117" s="47"/>
      <c r="N117" s="47"/>
      <c r="O117" s="47"/>
      <c r="P117" s="47"/>
      <c r="Q117" s="47"/>
      <c r="R117" s="47"/>
      <c r="S117" s="7"/>
    </row>
    <row r="118" spans="2:19" ht="21" customHeight="1">
      <c r="B118" s="48" t="str">
        <f>IFERROR(INDEX(Game_Plan[Category],MATCH(Audience_Reach[[#This Row],[Campaign]],Game_Plan[Campaign],0)),"")</f>
        <v/>
      </c>
      <c r="C118" s="48" t="str">
        <f>IFERROR(INDEX(Game_Plan[Range],MATCH(Audience_Reach[[#This Row],[Campaign]],Game_Plan[Campaign],0)),"")</f>
        <v/>
      </c>
      <c r="D118" s="48" t="str" cm="1">
        <f t="array" ref="D118">IFERROR(INDEX(_xlfn.UNIQUE(Game_Plan[Campaign]),ROW()-ROW(Game_Plan[#Headers])),"")</f>
        <v/>
      </c>
      <c r="E118" s="47"/>
      <c r="F118" s="47"/>
      <c r="G118" s="47"/>
      <c r="H118" s="47"/>
      <c r="I118" s="47"/>
      <c r="J118" s="47"/>
      <c r="K118" s="47"/>
      <c r="L118" s="47"/>
      <c r="M118" s="47"/>
      <c r="N118" s="47"/>
      <c r="O118" s="47"/>
      <c r="P118" s="47"/>
      <c r="Q118" s="47"/>
      <c r="R118" s="47"/>
      <c r="S118" s="7"/>
    </row>
    <row r="119" spans="2:19" ht="21" customHeight="1">
      <c r="B119" s="48" t="str">
        <f>IFERROR(INDEX(Game_Plan[Category],MATCH(Audience_Reach[[#This Row],[Campaign]],Game_Plan[Campaign],0)),"")</f>
        <v/>
      </c>
      <c r="C119" s="48" t="str">
        <f>IFERROR(INDEX(Game_Plan[Range],MATCH(Audience_Reach[[#This Row],[Campaign]],Game_Plan[Campaign],0)),"")</f>
        <v/>
      </c>
      <c r="D119" s="48" t="str" cm="1">
        <f t="array" ref="D119">IFERROR(INDEX(_xlfn.UNIQUE(Game_Plan[Campaign]),ROW()-ROW(Game_Plan[#Headers])),"")</f>
        <v/>
      </c>
      <c r="E119" s="47"/>
      <c r="F119" s="47"/>
      <c r="G119" s="47"/>
      <c r="H119" s="47"/>
      <c r="I119" s="47"/>
      <c r="J119" s="47"/>
      <c r="K119" s="47"/>
      <c r="L119" s="47"/>
      <c r="M119" s="47"/>
      <c r="N119" s="47"/>
      <c r="O119" s="47"/>
      <c r="P119" s="47"/>
      <c r="Q119" s="47"/>
      <c r="R119" s="47"/>
      <c r="S119" s="7"/>
    </row>
    <row r="120" spans="2:19" ht="21" customHeight="1">
      <c r="B120" s="48" t="str">
        <f>IFERROR(INDEX(Game_Plan[Category],MATCH(Audience_Reach[[#This Row],[Campaign]],Game_Plan[Campaign],0)),"")</f>
        <v/>
      </c>
      <c r="C120" s="48" t="str">
        <f>IFERROR(INDEX(Game_Plan[Range],MATCH(Audience_Reach[[#This Row],[Campaign]],Game_Plan[Campaign],0)),"")</f>
        <v/>
      </c>
      <c r="D120" s="48" t="str" cm="1">
        <f t="array" ref="D120">IFERROR(INDEX(_xlfn.UNIQUE(Game_Plan[Campaign]),ROW()-ROW(Game_Plan[#Headers])),"")</f>
        <v/>
      </c>
      <c r="E120" s="47"/>
      <c r="F120" s="47"/>
      <c r="G120" s="47"/>
      <c r="H120" s="47"/>
      <c r="I120" s="47"/>
      <c r="J120" s="47"/>
      <c r="K120" s="47"/>
      <c r="L120" s="47"/>
      <c r="M120" s="47"/>
      <c r="N120" s="47"/>
      <c r="O120" s="47"/>
      <c r="P120" s="47"/>
      <c r="Q120" s="47"/>
      <c r="R120" s="47"/>
      <c r="S120" s="7"/>
    </row>
    <row r="121" spans="2:19" ht="21" customHeight="1">
      <c r="B121" s="48" t="str">
        <f>IFERROR(INDEX(Game_Plan[Category],MATCH(Audience_Reach[[#This Row],[Campaign]],Game_Plan[Campaign],0)),"")</f>
        <v/>
      </c>
      <c r="C121" s="48" t="str">
        <f>IFERROR(INDEX(Game_Plan[Range],MATCH(Audience_Reach[[#This Row],[Campaign]],Game_Plan[Campaign],0)),"")</f>
        <v/>
      </c>
      <c r="D121" s="48" t="str" cm="1">
        <f t="array" ref="D121">IFERROR(INDEX(_xlfn.UNIQUE(Game_Plan[Campaign]),ROW()-ROW(Game_Plan[#Headers])),"")</f>
        <v/>
      </c>
      <c r="E121" s="47"/>
      <c r="F121" s="47"/>
      <c r="G121" s="47"/>
      <c r="H121" s="47"/>
      <c r="I121" s="47"/>
      <c r="J121" s="47"/>
      <c r="K121" s="47"/>
      <c r="L121" s="47"/>
      <c r="M121" s="47"/>
      <c r="N121" s="47"/>
      <c r="O121" s="47"/>
      <c r="P121" s="47"/>
      <c r="Q121" s="47"/>
      <c r="R121" s="47"/>
      <c r="S121" s="7"/>
    </row>
    <row r="122" spans="2:19" ht="21" customHeight="1">
      <c r="B122" s="48" t="str">
        <f>IFERROR(INDEX(Game_Plan[Category],MATCH(Audience_Reach[[#This Row],[Campaign]],Game_Plan[Campaign],0)),"")</f>
        <v/>
      </c>
      <c r="C122" s="48" t="str">
        <f>IFERROR(INDEX(Game_Plan[Range],MATCH(Audience_Reach[[#This Row],[Campaign]],Game_Plan[Campaign],0)),"")</f>
        <v/>
      </c>
      <c r="D122" s="48" t="str" cm="1">
        <f t="array" ref="D122">IFERROR(INDEX(_xlfn.UNIQUE(Game_Plan[Campaign]),ROW()-ROW(Game_Plan[#Headers])),"")</f>
        <v/>
      </c>
      <c r="E122" s="47"/>
      <c r="F122" s="47"/>
      <c r="G122" s="47"/>
      <c r="H122" s="47"/>
      <c r="I122" s="47"/>
      <c r="J122" s="47"/>
      <c r="K122" s="47"/>
      <c r="L122" s="47"/>
      <c r="M122" s="47"/>
      <c r="N122" s="47"/>
      <c r="O122" s="47"/>
      <c r="P122" s="47"/>
      <c r="Q122" s="47"/>
      <c r="R122" s="47"/>
      <c r="S122" s="7"/>
    </row>
    <row r="123" spans="2:19" ht="21" customHeight="1">
      <c r="B123" s="48" t="str">
        <f>IFERROR(INDEX(Game_Plan[Category],MATCH(Audience_Reach[[#This Row],[Campaign]],Game_Plan[Campaign],0)),"")</f>
        <v/>
      </c>
      <c r="C123" s="48" t="str">
        <f>IFERROR(INDEX(Game_Plan[Range],MATCH(Audience_Reach[[#This Row],[Campaign]],Game_Plan[Campaign],0)),"")</f>
        <v/>
      </c>
      <c r="D123" s="48" t="str" cm="1">
        <f t="array" ref="D123">IFERROR(INDEX(_xlfn.UNIQUE(Game_Plan[Campaign]),ROW()-ROW(Game_Plan[#Headers])),"")</f>
        <v/>
      </c>
      <c r="E123" s="47"/>
      <c r="F123" s="47"/>
      <c r="G123" s="47"/>
      <c r="H123" s="47"/>
      <c r="I123" s="47"/>
      <c r="J123" s="47"/>
      <c r="K123" s="47"/>
      <c r="L123" s="47"/>
      <c r="M123" s="47"/>
      <c r="N123" s="47"/>
      <c r="O123" s="47"/>
      <c r="P123" s="47"/>
      <c r="Q123" s="47"/>
      <c r="R123" s="47"/>
      <c r="S123" s="7"/>
    </row>
    <row r="124" spans="2:19" ht="21" customHeight="1">
      <c r="B124" s="48" t="str">
        <f>IFERROR(INDEX(Game_Plan[Category],MATCH(Audience_Reach[[#This Row],[Campaign]],Game_Plan[Campaign],0)),"")</f>
        <v/>
      </c>
      <c r="C124" s="48" t="str">
        <f>IFERROR(INDEX(Game_Plan[Range],MATCH(Audience_Reach[[#This Row],[Campaign]],Game_Plan[Campaign],0)),"")</f>
        <v/>
      </c>
      <c r="D124" s="48" t="str" cm="1">
        <f t="array" ref="D124">IFERROR(INDEX(_xlfn.UNIQUE(Game_Plan[Campaign]),ROW()-ROW(Game_Plan[#Headers])),"")</f>
        <v/>
      </c>
      <c r="E124" s="47"/>
      <c r="F124" s="47"/>
      <c r="G124" s="47"/>
      <c r="H124" s="47"/>
      <c r="I124" s="47"/>
      <c r="J124" s="47"/>
      <c r="K124" s="47"/>
      <c r="L124" s="47"/>
      <c r="M124" s="47"/>
      <c r="N124" s="47"/>
      <c r="O124" s="47"/>
      <c r="P124" s="47"/>
      <c r="Q124" s="47"/>
      <c r="R124" s="47"/>
      <c r="S124" s="7"/>
    </row>
    <row r="125" spans="2:19" ht="21" customHeight="1">
      <c r="B125" s="48" t="str">
        <f>IFERROR(INDEX(Game_Plan[Category],MATCH(Audience_Reach[[#This Row],[Campaign]],Game_Plan[Campaign],0)),"")</f>
        <v/>
      </c>
      <c r="C125" s="48" t="str">
        <f>IFERROR(INDEX(Game_Plan[Range],MATCH(Audience_Reach[[#This Row],[Campaign]],Game_Plan[Campaign],0)),"")</f>
        <v/>
      </c>
      <c r="D125" s="48" t="str" cm="1">
        <f t="array" ref="D125">IFERROR(INDEX(_xlfn.UNIQUE(Game_Plan[Campaign]),ROW()-ROW(Game_Plan[#Headers])),"")</f>
        <v/>
      </c>
      <c r="E125" s="47"/>
      <c r="F125" s="47"/>
      <c r="G125" s="47"/>
      <c r="H125" s="47"/>
      <c r="I125" s="47"/>
      <c r="J125" s="47"/>
      <c r="K125" s="47"/>
      <c r="L125" s="47"/>
      <c r="M125" s="47"/>
      <c r="N125" s="47"/>
      <c r="O125" s="47"/>
      <c r="P125" s="47"/>
      <c r="Q125" s="47"/>
      <c r="R125" s="47"/>
      <c r="S125" s="7"/>
    </row>
    <row r="126" spans="2:19" ht="21" customHeight="1">
      <c r="B126" s="48" t="str">
        <f>IFERROR(INDEX(Game_Plan[Category],MATCH(Audience_Reach[[#This Row],[Campaign]],Game_Plan[Campaign],0)),"")</f>
        <v/>
      </c>
      <c r="C126" s="48" t="str">
        <f>IFERROR(INDEX(Game_Plan[Range],MATCH(Audience_Reach[[#This Row],[Campaign]],Game_Plan[Campaign],0)),"")</f>
        <v/>
      </c>
      <c r="D126" s="48" t="str" cm="1">
        <f t="array" ref="D126">IFERROR(INDEX(_xlfn.UNIQUE(Game_Plan[Campaign]),ROW()-ROW(Game_Plan[#Headers])),"")</f>
        <v/>
      </c>
      <c r="E126" s="47"/>
      <c r="F126" s="47"/>
      <c r="G126" s="47"/>
      <c r="H126" s="47"/>
      <c r="I126" s="47"/>
      <c r="J126" s="47"/>
      <c r="K126" s="47"/>
      <c r="L126" s="47"/>
      <c r="M126" s="47"/>
      <c r="N126" s="47"/>
      <c r="O126" s="47"/>
      <c r="P126" s="47"/>
      <c r="Q126" s="47"/>
      <c r="R126" s="47"/>
      <c r="S126" s="7"/>
    </row>
    <row r="127" spans="2:19" ht="21" customHeight="1">
      <c r="B127" s="48" t="str">
        <f>IFERROR(INDEX(Game_Plan[Category],MATCH(Audience_Reach[[#This Row],[Campaign]],Game_Plan[Campaign],0)),"")</f>
        <v/>
      </c>
      <c r="C127" s="48" t="str">
        <f>IFERROR(INDEX(Game_Plan[Range],MATCH(Audience_Reach[[#This Row],[Campaign]],Game_Plan[Campaign],0)),"")</f>
        <v/>
      </c>
      <c r="D127" s="48" t="str" cm="1">
        <f t="array" ref="D127">IFERROR(INDEX(_xlfn.UNIQUE(Game_Plan[Campaign]),ROW()-ROW(Game_Plan[#Headers])),"")</f>
        <v/>
      </c>
      <c r="E127" s="47"/>
      <c r="F127" s="47"/>
      <c r="G127" s="47"/>
      <c r="H127" s="47"/>
      <c r="I127" s="47"/>
      <c r="J127" s="47"/>
      <c r="K127" s="47"/>
      <c r="L127" s="47"/>
      <c r="M127" s="47"/>
      <c r="N127" s="47"/>
      <c r="O127" s="47"/>
      <c r="P127" s="47"/>
      <c r="Q127" s="47"/>
      <c r="R127" s="47"/>
      <c r="S127" s="7"/>
    </row>
    <row r="128" spans="2:19" ht="21" customHeight="1">
      <c r="B128" s="48" t="str">
        <f>IFERROR(INDEX(Game_Plan[Category],MATCH(Audience_Reach[[#This Row],[Campaign]],Game_Plan[Campaign],0)),"")</f>
        <v/>
      </c>
      <c r="C128" s="48" t="str">
        <f>IFERROR(INDEX(Game_Plan[Range],MATCH(Audience_Reach[[#This Row],[Campaign]],Game_Plan[Campaign],0)),"")</f>
        <v/>
      </c>
      <c r="D128" s="48" t="str" cm="1">
        <f t="array" ref="D128">IFERROR(INDEX(_xlfn.UNIQUE(Game_Plan[Campaign]),ROW()-ROW(Game_Plan[#Headers])),"")</f>
        <v/>
      </c>
      <c r="E128" s="47"/>
      <c r="F128" s="47"/>
      <c r="G128" s="47"/>
      <c r="H128" s="47"/>
      <c r="I128" s="47"/>
      <c r="J128" s="47"/>
      <c r="K128" s="47"/>
      <c r="L128" s="47"/>
      <c r="M128" s="47"/>
      <c r="N128" s="47"/>
      <c r="O128" s="47"/>
      <c r="P128" s="47"/>
      <c r="Q128" s="47"/>
      <c r="R128" s="47"/>
      <c r="S128" s="7"/>
    </row>
    <row r="129" spans="2:19" ht="21" customHeight="1">
      <c r="B129" s="48" t="str">
        <f>IFERROR(INDEX(Game_Plan[Category],MATCH(Audience_Reach[[#This Row],[Campaign]],Game_Plan[Campaign],0)),"")</f>
        <v/>
      </c>
      <c r="C129" s="48" t="str">
        <f>IFERROR(INDEX(Game_Plan[Range],MATCH(Audience_Reach[[#This Row],[Campaign]],Game_Plan[Campaign],0)),"")</f>
        <v/>
      </c>
      <c r="D129" s="48" t="str" cm="1">
        <f t="array" ref="D129">IFERROR(INDEX(_xlfn.UNIQUE(Game_Plan[Campaign]),ROW()-ROW(Game_Plan[#Headers])),"")</f>
        <v/>
      </c>
      <c r="E129" s="47"/>
      <c r="F129" s="47"/>
      <c r="G129" s="47"/>
      <c r="H129" s="47"/>
      <c r="I129" s="47"/>
      <c r="J129" s="47"/>
      <c r="K129" s="47"/>
      <c r="L129" s="47"/>
      <c r="M129" s="47"/>
      <c r="N129" s="47"/>
      <c r="O129" s="47"/>
      <c r="P129" s="47"/>
      <c r="Q129" s="47"/>
      <c r="R129" s="47"/>
      <c r="S129" s="7"/>
    </row>
    <row r="130" spans="2:19" ht="21" customHeight="1">
      <c r="B130" s="48" t="str">
        <f>IFERROR(INDEX(Game_Plan[Category],MATCH(Audience_Reach[[#This Row],[Campaign]],Game_Plan[Campaign],0)),"")</f>
        <v/>
      </c>
      <c r="C130" s="48" t="str">
        <f>IFERROR(INDEX(Game_Plan[Range],MATCH(Audience_Reach[[#This Row],[Campaign]],Game_Plan[Campaign],0)),"")</f>
        <v/>
      </c>
      <c r="D130" s="48" t="str" cm="1">
        <f t="array" ref="D130">IFERROR(INDEX(_xlfn.UNIQUE(Game_Plan[Campaign]),ROW()-ROW(Game_Plan[#Headers])),"")</f>
        <v/>
      </c>
      <c r="E130" s="47"/>
      <c r="F130" s="47"/>
      <c r="G130" s="47"/>
      <c r="H130" s="47"/>
      <c r="I130" s="47"/>
      <c r="J130" s="47"/>
      <c r="K130" s="47"/>
      <c r="L130" s="47"/>
      <c r="M130" s="47"/>
      <c r="N130" s="47"/>
      <c r="O130" s="47"/>
      <c r="P130" s="47"/>
      <c r="Q130" s="47"/>
      <c r="R130" s="47"/>
      <c r="S130" s="7"/>
    </row>
    <row r="131" spans="2:19" ht="21" customHeight="1">
      <c r="B131" s="48" t="str">
        <f>IFERROR(INDEX(Game_Plan[Category],MATCH(Audience_Reach[[#This Row],[Campaign]],Game_Plan[Campaign],0)),"")</f>
        <v/>
      </c>
      <c r="C131" s="48" t="str">
        <f>IFERROR(INDEX(Game_Plan[Range],MATCH(Audience_Reach[[#This Row],[Campaign]],Game_Plan[Campaign],0)),"")</f>
        <v/>
      </c>
      <c r="D131" s="48" t="str" cm="1">
        <f t="array" ref="D131">IFERROR(INDEX(_xlfn.UNIQUE(Game_Plan[Campaign]),ROW()-ROW(Game_Plan[#Headers])),"")</f>
        <v/>
      </c>
      <c r="E131" s="47"/>
      <c r="F131" s="47"/>
      <c r="G131" s="47"/>
      <c r="H131" s="47"/>
      <c r="I131" s="47"/>
      <c r="J131" s="47"/>
      <c r="K131" s="47"/>
      <c r="L131" s="47"/>
      <c r="M131" s="47"/>
      <c r="N131" s="47"/>
      <c r="O131" s="47"/>
      <c r="P131" s="47"/>
      <c r="Q131" s="47"/>
      <c r="R131" s="47"/>
      <c r="S131" s="7"/>
    </row>
    <row r="132" spans="2:19" ht="21" customHeight="1">
      <c r="B132" s="48" t="str">
        <f>IFERROR(INDEX(Game_Plan[Category],MATCH(Audience_Reach[[#This Row],[Campaign]],Game_Plan[Campaign],0)),"")</f>
        <v/>
      </c>
      <c r="C132" s="48" t="str">
        <f>IFERROR(INDEX(Game_Plan[Range],MATCH(Audience_Reach[[#This Row],[Campaign]],Game_Plan[Campaign],0)),"")</f>
        <v/>
      </c>
      <c r="D132" s="48" t="str" cm="1">
        <f t="array" ref="D132">IFERROR(INDEX(_xlfn.UNIQUE(Game_Plan[Campaign]),ROW()-ROW(Game_Plan[#Headers])),"")</f>
        <v/>
      </c>
      <c r="E132" s="47"/>
      <c r="F132" s="47"/>
      <c r="G132" s="47"/>
      <c r="H132" s="47"/>
      <c r="I132" s="47"/>
      <c r="J132" s="47"/>
      <c r="K132" s="47"/>
      <c r="L132" s="47"/>
      <c r="M132" s="47"/>
      <c r="N132" s="47"/>
      <c r="O132" s="47"/>
      <c r="P132" s="47"/>
      <c r="Q132" s="47"/>
      <c r="R132" s="47"/>
      <c r="S132" s="7"/>
    </row>
    <row r="133" spans="2:19" ht="21" customHeight="1">
      <c r="B133" s="48" t="str">
        <f>IFERROR(INDEX(Game_Plan[Category],MATCH(Audience_Reach[[#This Row],[Campaign]],Game_Plan[Campaign],0)),"")</f>
        <v/>
      </c>
      <c r="C133" s="48" t="str">
        <f>IFERROR(INDEX(Game_Plan[Range],MATCH(Audience_Reach[[#This Row],[Campaign]],Game_Plan[Campaign],0)),"")</f>
        <v/>
      </c>
      <c r="D133" s="48" t="str" cm="1">
        <f t="array" ref="D133">IFERROR(INDEX(_xlfn.UNIQUE(Game_Plan[Campaign]),ROW()-ROW(Game_Plan[#Headers])),"")</f>
        <v/>
      </c>
      <c r="E133" s="47"/>
      <c r="F133" s="47"/>
      <c r="G133" s="47"/>
      <c r="H133" s="47"/>
      <c r="I133" s="47"/>
      <c r="J133" s="47"/>
      <c r="K133" s="47"/>
      <c r="L133" s="47"/>
      <c r="M133" s="47"/>
      <c r="N133" s="47"/>
      <c r="O133" s="47"/>
      <c r="P133" s="47"/>
      <c r="Q133" s="47"/>
      <c r="R133" s="47"/>
      <c r="S133" s="7"/>
    </row>
    <row r="134" spans="2:19" ht="21" customHeight="1">
      <c r="B134" s="48" t="str">
        <f>IFERROR(INDEX(Game_Plan[Category],MATCH(Audience_Reach[[#This Row],[Campaign]],Game_Plan[Campaign],0)),"")</f>
        <v/>
      </c>
      <c r="C134" s="48" t="str">
        <f>IFERROR(INDEX(Game_Plan[Range],MATCH(Audience_Reach[[#This Row],[Campaign]],Game_Plan[Campaign],0)),"")</f>
        <v/>
      </c>
      <c r="D134" s="48" t="str" cm="1">
        <f t="array" ref="D134">IFERROR(INDEX(_xlfn.UNIQUE(Game_Plan[Campaign]),ROW()-ROW(Game_Plan[#Headers])),"")</f>
        <v/>
      </c>
      <c r="E134" s="47"/>
      <c r="F134" s="47"/>
      <c r="G134" s="47"/>
      <c r="H134" s="47"/>
      <c r="I134" s="47"/>
      <c r="J134" s="47"/>
      <c r="K134" s="47"/>
      <c r="L134" s="47"/>
      <c r="M134" s="47"/>
      <c r="N134" s="47"/>
      <c r="O134" s="47"/>
      <c r="P134" s="47"/>
      <c r="Q134" s="47"/>
      <c r="R134" s="47"/>
      <c r="S134" s="7"/>
    </row>
    <row r="135" spans="2:19" ht="21" customHeight="1">
      <c r="B135" s="48" t="str">
        <f>IFERROR(INDEX(Game_Plan[Category],MATCH(Audience_Reach[[#This Row],[Campaign]],Game_Plan[Campaign],0)),"")</f>
        <v/>
      </c>
      <c r="C135" s="48" t="str">
        <f>IFERROR(INDEX(Game_Plan[Range],MATCH(Audience_Reach[[#This Row],[Campaign]],Game_Plan[Campaign],0)),"")</f>
        <v/>
      </c>
      <c r="D135" s="48" t="str" cm="1">
        <f t="array" ref="D135">IFERROR(INDEX(_xlfn.UNIQUE(Game_Plan[Campaign]),ROW()-ROW(Game_Plan[#Headers])),"")</f>
        <v/>
      </c>
      <c r="E135" s="47"/>
      <c r="F135" s="47"/>
      <c r="G135" s="47"/>
      <c r="H135" s="47"/>
      <c r="I135" s="47"/>
      <c r="J135" s="47"/>
      <c r="K135" s="47"/>
      <c r="L135" s="47"/>
      <c r="M135" s="47"/>
      <c r="N135" s="47"/>
      <c r="O135" s="47"/>
      <c r="P135" s="47"/>
      <c r="Q135" s="47"/>
      <c r="R135" s="47"/>
      <c r="S135" s="7"/>
    </row>
    <row r="136" spans="2:19" ht="21" customHeight="1">
      <c r="B136" s="48" t="str">
        <f>IFERROR(INDEX(Game_Plan[Category],MATCH(Audience_Reach[[#This Row],[Campaign]],Game_Plan[Campaign],0)),"")</f>
        <v/>
      </c>
      <c r="C136" s="48" t="str">
        <f>IFERROR(INDEX(Game_Plan[Range],MATCH(Audience_Reach[[#This Row],[Campaign]],Game_Plan[Campaign],0)),"")</f>
        <v/>
      </c>
      <c r="D136" s="48" t="str" cm="1">
        <f t="array" ref="D136">IFERROR(INDEX(_xlfn.UNIQUE(Game_Plan[Campaign]),ROW()-ROW(Game_Plan[#Headers])),"")</f>
        <v/>
      </c>
      <c r="E136" s="47"/>
      <c r="F136" s="47"/>
      <c r="G136" s="47"/>
      <c r="H136" s="47"/>
      <c r="I136" s="47"/>
      <c r="J136" s="47"/>
      <c r="K136" s="47"/>
      <c r="L136" s="47"/>
      <c r="M136" s="47"/>
      <c r="N136" s="47"/>
      <c r="O136" s="47"/>
      <c r="P136" s="47"/>
      <c r="Q136" s="47"/>
      <c r="R136" s="47"/>
      <c r="S136" s="7"/>
    </row>
    <row r="137" spans="2:19" ht="21" customHeight="1">
      <c r="B137" s="48" t="str">
        <f>IFERROR(INDEX(Game_Plan[Category],MATCH(Audience_Reach[[#This Row],[Campaign]],Game_Plan[Campaign],0)),"")</f>
        <v/>
      </c>
      <c r="C137" s="48" t="str">
        <f>IFERROR(INDEX(Game_Plan[Range],MATCH(Audience_Reach[[#This Row],[Campaign]],Game_Plan[Campaign],0)),"")</f>
        <v/>
      </c>
      <c r="D137" s="48" t="str" cm="1">
        <f t="array" ref="D137">IFERROR(INDEX(_xlfn.UNIQUE(Game_Plan[Campaign]),ROW()-ROW(Game_Plan[#Headers])),"")</f>
        <v/>
      </c>
      <c r="E137" s="47"/>
      <c r="F137" s="47"/>
      <c r="G137" s="47"/>
      <c r="H137" s="47"/>
      <c r="I137" s="47"/>
      <c r="J137" s="47"/>
      <c r="K137" s="47"/>
      <c r="L137" s="47"/>
      <c r="M137" s="47"/>
      <c r="N137" s="47"/>
      <c r="O137" s="47"/>
      <c r="P137" s="47"/>
      <c r="Q137" s="47"/>
      <c r="R137" s="47"/>
      <c r="S137" s="7"/>
    </row>
    <row r="138" spans="2:19" ht="21" customHeight="1">
      <c r="B138" s="48" t="str">
        <f>IFERROR(INDEX(Game_Plan[Category],MATCH(Audience_Reach[[#This Row],[Campaign]],Game_Plan[Campaign],0)),"")</f>
        <v/>
      </c>
      <c r="C138" s="48" t="str">
        <f>IFERROR(INDEX(Game_Plan[Range],MATCH(Audience_Reach[[#This Row],[Campaign]],Game_Plan[Campaign],0)),"")</f>
        <v/>
      </c>
      <c r="D138" s="48" t="str" cm="1">
        <f t="array" ref="D138">IFERROR(INDEX(_xlfn.UNIQUE(Game_Plan[Campaign]),ROW()-ROW(Game_Plan[#Headers])),"")</f>
        <v/>
      </c>
      <c r="E138" s="47"/>
      <c r="F138" s="47"/>
      <c r="G138" s="47"/>
      <c r="H138" s="47"/>
      <c r="I138" s="47"/>
      <c r="J138" s="47"/>
      <c r="K138" s="47"/>
      <c r="L138" s="47"/>
      <c r="M138" s="47"/>
      <c r="N138" s="47"/>
      <c r="O138" s="47"/>
      <c r="P138" s="47"/>
      <c r="Q138" s="47"/>
      <c r="R138" s="47"/>
      <c r="S138" s="7"/>
    </row>
    <row r="139" spans="2:19" ht="21" customHeight="1">
      <c r="B139" s="48" t="str">
        <f>IFERROR(INDEX(Game_Plan[Category],MATCH(Audience_Reach[[#This Row],[Campaign]],Game_Plan[Campaign],0)),"")</f>
        <v/>
      </c>
      <c r="C139" s="48" t="str">
        <f>IFERROR(INDEX(Game_Plan[Range],MATCH(Audience_Reach[[#This Row],[Campaign]],Game_Plan[Campaign],0)),"")</f>
        <v/>
      </c>
      <c r="D139" s="48" t="str" cm="1">
        <f t="array" ref="D139">IFERROR(INDEX(_xlfn.UNIQUE(Game_Plan[Campaign]),ROW()-ROW(Game_Plan[#Headers])),"")</f>
        <v/>
      </c>
      <c r="E139" s="47"/>
      <c r="F139" s="47"/>
      <c r="G139" s="47"/>
      <c r="H139" s="47"/>
      <c r="I139" s="47"/>
      <c r="J139" s="47"/>
      <c r="K139" s="47"/>
      <c r="L139" s="47"/>
      <c r="M139" s="47"/>
      <c r="N139" s="47"/>
      <c r="O139" s="47"/>
      <c r="P139" s="47"/>
      <c r="Q139" s="47"/>
      <c r="R139" s="47"/>
      <c r="S139" s="7"/>
    </row>
    <row r="140" spans="2:19" ht="21" customHeight="1">
      <c r="B140" s="48" t="str">
        <f>IFERROR(INDEX(Game_Plan[Category],MATCH(Audience_Reach[[#This Row],[Campaign]],Game_Plan[Campaign],0)),"")</f>
        <v/>
      </c>
      <c r="C140" s="48" t="str">
        <f>IFERROR(INDEX(Game_Plan[Range],MATCH(Audience_Reach[[#This Row],[Campaign]],Game_Plan[Campaign],0)),"")</f>
        <v/>
      </c>
      <c r="D140" s="48" t="str" cm="1">
        <f t="array" ref="D140">IFERROR(INDEX(_xlfn.UNIQUE(Game_Plan[Campaign]),ROW()-ROW(Game_Plan[#Headers])),"")</f>
        <v/>
      </c>
      <c r="E140" s="47"/>
      <c r="F140" s="47"/>
      <c r="G140" s="47"/>
      <c r="H140" s="47"/>
      <c r="I140" s="47"/>
      <c r="J140" s="47"/>
      <c r="K140" s="47"/>
      <c r="L140" s="47"/>
      <c r="M140" s="47"/>
      <c r="N140" s="47"/>
      <c r="O140" s="47"/>
      <c r="P140" s="47"/>
      <c r="Q140" s="47"/>
      <c r="R140" s="47"/>
      <c r="S140" s="7"/>
    </row>
    <row r="141" spans="2:19" ht="21" customHeight="1">
      <c r="B141" s="48" t="str">
        <f>IFERROR(INDEX(Game_Plan[Category],MATCH(Audience_Reach[[#This Row],[Campaign]],Game_Plan[Campaign],0)),"")</f>
        <v/>
      </c>
      <c r="C141" s="48" t="str">
        <f>IFERROR(INDEX(Game_Plan[Range],MATCH(Audience_Reach[[#This Row],[Campaign]],Game_Plan[Campaign],0)),"")</f>
        <v/>
      </c>
      <c r="D141" s="48" t="str" cm="1">
        <f t="array" ref="D141">IFERROR(INDEX(_xlfn.UNIQUE(Game_Plan[Campaign]),ROW()-ROW(Game_Plan[#Headers])),"")</f>
        <v/>
      </c>
      <c r="E141" s="47"/>
      <c r="F141" s="47"/>
      <c r="G141" s="47"/>
      <c r="H141" s="47"/>
      <c r="I141" s="47"/>
      <c r="J141" s="47"/>
      <c r="K141" s="47"/>
      <c r="L141" s="47"/>
      <c r="M141" s="47"/>
      <c r="N141" s="47"/>
      <c r="O141" s="47"/>
      <c r="P141" s="47"/>
      <c r="Q141" s="47"/>
      <c r="R141" s="47"/>
      <c r="S141" s="7"/>
    </row>
    <row r="142" spans="2:19" ht="21" customHeight="1">
      <c r="B142" s="48" t="str">
        <f>IFERROR(INDEX(Game_Plan[Category],MATCH(Audience_Reach[[#This Row],[Campaign]],Game_Plan[Campaign],0)),"")</f>
        <v/>
      </c>
      <c r="C142" s="48" t="str">
        <f>IFERROR(INDEX(Game_Plan[Range],MATCH(Audience_Reach[[#This Row],[Campaign]],Game_Plan[Campaign],0)),"")</f>
        <v/>
      </c>
      <c r="D142" s="48" t="str" cm="1">
        <f t="array" ref="D142">IFERROR(INDEX(_xlfn.UNIQUE(Game_Plan[Campaign]),ROW()-ROW(Game_Plan[#Headers])),"")</f>
        <v/>
      </c>
      <c r="E142" s="47"/>
      <c r="F142" s="47"/>
      <c r="G142" s="47"/>
      <c r="H142" s="47"/>
      <c r="I142" s="47"/>
      <c r="J142" s="47"/>
      <c r="K142" s="47"/>
      <c r="L142" s="47"/>
      <c r="M142" s="47"/>
      <c r="N142" s="47"/>
      <c r="O142" s="47"/>
      <c r="P142" s="47"/>
      <c r="Q142" s="47"/>
      <c r="R142" s="47"/>
      <c r="S142" s="7"/>
    </row>
    <row r="143" spans="2:19" ht="21" customHeight="1">
      <c r="B143" s="48" t="str">
        <f>IFERROR(INDEX(Game_Plan[Category],MATCH(Audience_Reach[[#This Row],[Campaign]],Game_Plan[Campaign],0)),"")</f>
        <v/>
      </c>
      <c r="C143" s="48" t="str">
        <f>IFERROR(INDEX(Game_Plan[Range],MATCH(Audience_Reach[[#This Row],[Campaign]],Game_Plan[Campaign],0)),"")</f>
        <v/>
      </c>
      <c r="D143" s="48" t="str" cm="1">
        <f t="array" ref="D143">IFERROR(INDEX(_xlfn.UNIQUE(Game_Plan[Campaign]),ROW()-ROW(Game_Plan[#Headers])),"")</f>
        <v/>
      </c>
      <c r="E143" s="47"/>
      <c r="F143" s="47"/>
      <c r="G143" s="47"/>
      <c r="H143" s="47"/>
      <c r="I143" s="47"/>
      <c r="J143" s="47"/>
      <c r="K143" s="47"/>
      <c r="L143" s="47"/>
      <c r="M143" s="47"/>
      <c r="N143" s="47"/>
      <c r="O143" s="47"/>
      <c r="P143" s="47"/>
      <c r="Q143" s="47"/>
      <c r="R143" s="47"/>
      <c r="S143" s="7"/>
    </row>
    <row r="144" spans="2:19" ht="21" customHeight="1">
      <c r="B144" s="48" t="str">
        <f>IFERROR(INDEX(Game_Plan[Category],MATCH(Audience_Reach[[#This Row],[Campaign]],Game_Plan[Campaign],0)),"")</f>
        <v/>
      </c>
      <c r="C144" s="48" t="str">
        <f>IFERROR(INDEX(Game_Plan[Range],MATCH(Audience_Reach[[#This Row],[Campaign]],Game_Plan[Campaign],0)),"")</f>
        <v/>
      </c>
      <c r="D144" s="48" t="str" cm="1">
        <f t="array" ref="D144">IFERROR(INDEX(_xlfn.UNIQUE(Game_Plan[Campaign]),ROW()-ROW(Game_Plan[#Headers])),"")</f>
        <v/>
      </c>
      <c r="E144" s="47"/>
      <c r="F144" s="47"/>
      <c r="G144" s="47"/>
      <c r="H144" s="47"/>
      <c r="I144" s="47"/>
      <c r="J144" s="47"/>
      <c r="K144" s="47"/>
      <c r="L144" s="47"/>
      <c r="M144" s="47"/>
      <c r="N144" s="47"/>
      <c r="O144" s="47"/>
      <c r="P144" s="47"/>
      <c r="Q144" s="47"/>
      <c r="R144" s="47"/>
      <c r="S144" s="7"/>
    </row>
    <row r="145" spans="2:19" ht="21" customHeight="1">
      <c r="B145" s="48" t="str">
        <f>IFERROR(INDEX(Game_Plan[Category],MATCH(Audience_Reach[[#This Row],[Campaign]],Game_Plan[Campaign],0)),"")</f>
        <v/>
      </c>
      <c r="C145" s="48" t="str">
        <f>IFERROR(INDEX(Game_Plan[Range],MATCH(Audience_Reach[[#This Row],[Campaign]],Game_Plan[Campaign],0)),"")</f>
        <v/>
      </c>
      <c r="D145" s="48" t="str" cm="1">
        <f t="array" ref="D145">IFERROR(INDEX(_xlfn.UNIQUE(Game_Plan[Campaign]),ROW()-ROW(Game_Plan[#Headers])),"")</f>
        <v/>
      </c>
      <c r="E145" s="47"/>
      <c r="F145" s="47"/>
      <c r="G145" s="47"/>
      <c r="H145" s="47"/>
      <c r="I145" s="47"/>
      <c r="J145" s="47"/>
      <c r="K145" s="47"/>
      <c r="L145" s="47"/>
      <c r="M145" s="47"/>
      <c r="N145" s="47"/>
      <c r="O145" s="47"/>
      <c r="P145" s="47"/>
      <c r="Q145" s="47"/>
      <c r="R145" s="47"/>
      <c r="S145" s="7"/>
    </row>
    <row r="146" spans="2:19" ht="21" customHeight="1">
      <c r="B146" s="48" t="str">
        <f>IFERROR(INDEX(Game_Plan[Category],MATCH(Audience_Reach[[#This Row],[Campaign]],Game_Plan[Campaign],0)),"")</f>
        <v/>
      </c>
      <c r="C146" s="48" t="str">
        <f>IFERROR(INDEX(Game_Plan[Range],MATCH(Audience_Reach[[#This Row],[Campaign]],Game_Plan[Campaign],0)),"")</f>
        <v/>
      </c>
      <c r="D146" s="48" t="str" cm="1">
        <f t="array" ref="D146">IFERROR(INDEX(_xlfn.UNIQUE(Game_Plan[Campaign]),ROW()-ROW(Game_Plan[#Headers])),"")</f>
        <v/>
      </c>
      <c r="E146" s="47"/>
      <c r="F146" s="47"/>
      <c r="G146" s="47"/>
      <c r="H146" s="47"/>
      <c r="I146" s="47"/>
      <c r="J146" s="47"/>
      <c r="K146" s="47"/>
      <c r="L146" s="47"/>
      <c r="M146" s="47"/>
      <c r="N146" s="47"/>
      <c r="O146" s="47"/>
      <c r="P146" s="47"/>
      <c r="Q146" s="47"/>
      <c r="R146" s="47"/>
      <c r="S146" s="7"/>
    </row>
    <row r="147" spans="2:19" ht="21" customHeight="1">
      <c r="B147" s="48" t="str">
        <f>IFERROR(INDEX(Game_Plan[Category],MATCH(Audience_Reach[[#This Row],[Campaign]],Game_Plan[Campaign],0)),"")</f>
        <v/>
      </c>
      <c r="C147" s="48" t="str">
        <f>IFERROR(INDEX(Game_Plan[Range],MATCH(Audience_Reach[[#This Row],[Campaign]],Game_Plan[Campaign],0)),"")</f>
        <v/>
      </c>
      <c r="D147" s="48" t="str" cm="1">
        <f t="array" ref="D147">IFERROR(INDEX(_xlfn.UNIQUE(Game_Plan[Campaign]),ROW()-ROW(Game_Plan[#Headers])),"")</f>
        <v/>
      </c>
      <c r="E147" s="47"/>
      <c r="F147" s="47"/>
      <c r="G147" s="47"/>
      <c r="H147" s="47"/>
      <c r="I147" s="47"/>
      <c r="J147" s="47"/>
      <c r="K147" s="47"/>
      <c r="L147" s="47"/>
      <c r="M147" s="47"/>
      <c r="N147" s="47"/>
      <c r="O147" s="47"/>
      <c r="P147" s="47"/>
      <c r="Q147" s="47"/>
      <c r="R147" s="47"/>
      <c r="S147" s="7"/>
    </row>
    <row r="148" spans="2:19" ht="21" customHeight="1">
      <c r="B148" s="48" t="str">
        <f>IFERROR(INDEX(Game_Plan[Category],MATCH(Audience_Reach[[#This Row],[Campaign]],Game_Plan[Campaign],0)),"")</f>
        <v/>
      </c>
      <c r="C148" s="48" t="str">
        <f>IFERROR(INDEX(Game_Plan[Range],MATCH(Audience_Reach[[#This Row],[Campaign]],Game_Plan[Campaign],0)),"")</f>
        <v/>
      </c>
      <c r="D148" s="48" t="str" cm="1">
        <f t="array" ref="D148">IFERROR(INDEX(_xlfn.UNIQUE(Game_Plan[Campaign]),ROW()-ROW(Game_Plan[#Headers])),"")</f>
        <v/>
      </c>
      <c r="E148" s="47"/>
      <c r="F148" s="47"/>
      <c r="G148" s="47"/>
      <c r="H148" s="47"/>
      <c r="I148" s="47"/>
      <c r="J148" s="47"/>
      <c r="K148" s="47"/>
      <c r="L148" s="47"/>
      <c r="M148" s="47"/>
      <c r="N148" s="47"/>
      <c r="O148" s="47"/>
      <c r="P148" s="47"/>
      <c r="Q148" s="47"/>
      <c r="R148" s="47"/>
      <c r="S148" s="7"/>
    </row>
    <row r="149" spans="2:19" ht="21" customHeight="1">
      <c r="B149" s="48" t="str">
        <f>IFERROR(INDEX(Game_Plan[Category],MATCH(Audience_Reach[[#This Row],[Campaign]],Game_Plan[Campaign],0)),"")</f>
        <v/>
      </c>
      <c r="C149" s="48" t="str">
        <f>IFERROR(INDEX(Game_Plan[Range],MATCH(Audience_Reach[[#This Row],[Campaign]],Game_Plan[Campaign],0)),"")</f>
        <v/>
      </c>
      <c r="D149" s="48" t="str" cm="1">
        <f t="array" ref="D149">IFERROR(INDEX(_xlfn.UNIQUE(Game_Plan[Campaign]),ROW()-ROW(Game_Plan[#Headers])),"")</f>
        <v/>
      </c>
      <c r="E149" s="47"/>
      <c r="F149" s="47"/>
      <c r="G149" s="47"/>
      <c r="H149" s="47"/>
      <c r="I149" s="47"/>
      <c r="J149" s="47"/>
      <c r="K149" s="47"/>
      <c r="L149" s="47"/>
      <c r="M149" s="47"/>
      <c r="N149" s="47"/>
      <c r="O149" s="47"/>
      <c r="P149" s="47"/>
      <c r="Q149" s="47"/>
      <c r="R149" s="47"/>
      <c r="S149" s="7"/>
    </row>
    <row r="150" spans="2:19" ht="21" customHeight="1">
      <c r="B150" s="48" t="str">
        <f>IFERROR(INDEX(Game_Plan[Category],MATCH(Audience_Reach[[#This Row],[Campaign]],Game_Plan[Campaign],0)),"")</f>
        <v/>
      </c>
      <c r="C150" s="48" t="str">
        <f>IFERROR(INDEX(Game_Plan[Range],MATCH(Audience_Reach[[#This Row],[Campaign]],Game_Plan[Campaign],0)),"")</f>
        <v/>
      </c>
      <c r="D150" s="48" t="str" cm="1">
        <f t="array" ref="D150">IFERROR(INDEX(_xlfn.UNIQUE(Game_Plan[Campaign]),ROW()-ROW(Game_Plan[#Headers])),"")</f>
        <v/>
      </c>
      <c r="E150" s="47"/>
      <c r="F150" s="47"/>
      <c r="G150" s="47"/>
      <c r="H150" s="47"/>
      <c r="I150" s="47"/>
      <c r="J150" s="47"/>
      <c r="K150" s="47"/>
      <c r="L150" s="47"/>
      <c r="M150" s="47"/>
      <c r="N150" s="47"/>
      <c r="O150" s="47"/>
      <c r="P150" s="47"/>
      <c r="Q150" s="47"/>
      <c r="R150" s="47"/>
      <c r="S150" s="7"/>
    </row>
    <row r="151" spans="2:19" ht="21" customHeight="1">
      <c r="B151" s="48" t="str">
        <f>IFERROR(INDEX(Game_Plan[Category],MATCH(Audience_Reach[[#This Row],[Campaign]],Game_Plan[Campaign],0)),"")</f>
        <v/>
      </c>
      <c r="C151" s="48" t="str">
        <f>IFERROR(INDEX(Game_Plan[Range],MATCH(Audience_Reach[[#This Row],[Campaign]],Game_Plan[Campaign],0)),"")</f>
        <v/>
      </c>
      <c r="D151" s="48" t="str" cm="1">
        <f t="array" ref="D151">IFERROR(INDEX(_xlfn.UNIQUE(Game_Plan[Campaign]),ROW()-ROW(Game_Plan[#Headers])),"")</f>
        <v/>
      </c>
      <c r="E151" s="47"/>
      <c r="F151" s="47"/>
      <c r="G151" s="47"/>
      <c r="H151" s="47"/>
      <c r="I151" s="47"/>
      <c r="J151" s="47"/>
      <c r="K151" s="47"/>
      <c r="L151" s="47"/>
      <c r="M151" s="47"/>
      <c r="N151" s="47"/>
      <c r="O151" s="47"/>
      <c r="P151" s="47"/>
      <c r="Q151" s="47"/>
      <c r="R151" s="47"/>
      <c r="S151" s="7"/>
    </row>
    <row r="152" spans="2:19" ht="21" customHeight="1">
      <c r="B152" s="48" t="str">
        <f>IFERROR(INDEX(Game_Plan[Category],MATCH(Audience_Reach[[#This Row],[Campaign]],Game_Plan[Campaign],0)),"")</f>
        <v/>
      </c>
      <c r="C152" s="48" t="str">
        <f>IFERROR(INDEX(Game_Plan[Range],MATCH(Audience_Reach[[#This Row],[Campaign]],Game_Plan[Campaign],0)),"")</f>
        <v/>
      </c>
      <c r="D152" s="48" t="str" cm="1">
        <f t="array" ref="D152">IFERROR(INDEX(_xlfn.UNIQUE(Game_Plan[Campaign]),ROW()-ROW(Game_Plan[#Headers])),"")</f>
        <v/>
      </c>
      <c r="E152" s="47"/>
      <c r="F152" s="47"/>
      <c r="G152" s="47"/>
      <c r="H152" s="47"/>
      <c r="I152" s="47"/>
      <c r="J152" s="47"/>
      <c r="K152" s="47"/>
      <c r="L152" s="47"/>
      <c r="M152" s="47"/>
      <c r="N152" s="47"/>
      <c r="O152" s="47"/>
      <c r="P152" s="47"/>
      <c r="Q152" s="47"/>
      <c r="R152" s="47"/>
      <c r="S152" s="7"/>
    </row>
    <row r="153" spans="2:19" ht="21" customHeight="1">
      <c r="B153" s="48" t="str">
        <f>IFERROR(INDEX(Game_Plan[Category],MATCH(Audience_Reach[[#This Row],[Campaign]],Game_Plan[Campaign],0)),"")</f>
        <v/>
      </c>
      <c r="C153" s="48" t="str">
        <f>IFERROR(INDEX(Game_Plan[Range],MATCH(Audience_Reach[[#This Row],[Campaign]],Game_Plan[Campaign],0)),"")</f>
        <v/>
      </c>
      <c r="D153" s="48" t="str" cm="1">
        <f t="array" ref="D153">IFERROR(INDEX(_xlfn.UNIQUE(Game_Plan[Campaign]),ROW()-ROW(Game_Plan[#Headers])),"")</f>
        <v/>
      </c>
      <c r="E153" s="47"/>
      <c r="F153" s="47"/>
      <c r="G153" s="47"/>
      <c r="H153" s="47"/>
      <c r="I153" s="47"/>
      <c r="J153" s="47"/>
      <c r="K153" s="47"/>
      <c r="L153" s="47"/>
      <c r="M153" s="47"/>
      <c r="N153" s="47"/>
      <c r="O153" s="47"/>
      <c r="P153" s="47"/>
      <c r="Q153" s="47"/>
      <c r="R153" s="47"/>
      <c r="S153" s="7"/>
    </row>
    <row r="154" spans="2:19" ht="21" customHeight="1">
      <c r="B154" s="48" t="str">
        <f>IFERROR(INDEX(Game_Plan[Category],MATCH(Audience_Reach[[#This Row],[Campaign]],Game_Plan[Campaign],0)),"")</f>
        <v/>
      </c>
      <c r="C154" s="48" t="str">
        <f>IFERROR(INDEX(Game_Plan[Range],MATCH(Audience_Reach[[#This Row],[Campaign]],Game_Plan[Campaign],0)),"")</f>
        <v/>
      </c>
      <c r="D154" s="48" t="str" cm="1">
        <f t="array" ref="D154">IFERROR(INDEX(_xlfn.UNIQUE(Game_Plan[Campaign]),ROW()-ROW(Game_Plan[#Headers])),"")</f>
        <v/>
      </c>
      <c r="E154" s="47"/>
      <c r="F154" s="47"/>
      <c r="G154" s="47"/>
      <c r="H154" s="47"/>
      <c r="I154" s="47"/>
      <c r="J154" s="47"/>
      <c r="K154" s="47"/>
      <c r="L154" s="47"/>
      <c r="M154" s="47"/>
      <c r="N154" s="47"/>
      <c r="O154" s="47"/>
      <c r="P154" s="47"/>
      <c r="Q154" s="47"/>
      <c r="R154" s="47"/>
      <c r="S154" s="7"/>
    </row>
    <row r="155" spans="2:19" ht="21" customHeight="1">
      <c r="B155" s="48" t="str">
        <f>IFERROR(INDEX(Game_Plan[Category],MATCH(Audience_Reach[[#This Row],[Campaign]],Game_Plan[Campaign],0)),"")</f>
        <v/>
      </c>
      <c r="C155" s="48" t="str">
        <f>IFERROR(INDEX(Game_Plan[Range],MATCH(Audience_Reach[[#This Row],[Campaign]],Game_Plan[Campaign],0)),"")</f>
        <v/>
      </c>
      <c r="D155" s="48" t="str" cm="1">
        <f t="array" ref="D155">IFERROR(INDEX(_xlfn.UNIQUE(Game_Plan[Campaign]),ROW()-ROW(Game_Plan[#Headers])),"")</f>
        <v/>
      </c>
      <c r="E155" s="47"/>
      <c r="F155" s="47"/>
      <c r="G155" s="47"/>
      <c r="H155" s="47"/>
      <c r="I155" s="47"/>
      <c r="J155" s="47"/>
      <c r="K155" s="47"/>
      <c r="L155" s="47"/>
      <c r="M155" s="47"/>
      <c r="N155" s="47"/>
      <c r="O155" s="47"/>
      <c r="P155" s="47"/>
      <c r="Q155" s="47"/>
      <c r="R155" s="47"/>
      <c r="S155" s="7"/>
    </row>
    <row r="156" spans="2:19" ht="21" customHeight="1">
      <c r="B156" s="48" t="str">
        <f>IFERROR(INDEX(Game_Plan[Category],MATCH(Audience_Reach[[#This Row],[Campaign]],Game_Plan[Campaign],0)),"")</f>
        <v/>
      </c>
      <c r="C156" s="48" t="str">
        <f>IFERROR(INDEX(Game_Plan[Range],MATCH(Audience_Reach[[#This Row],[Campaign]],Game_Plan[Campaign],0)),"")</f>
        <v/>
      </c>
      <c r="D156" s="48" t="str" cm="1">
        <f t="array" ref="D156">IFERROR(INDEX(_xlfn.UNIQUE(Game_Plan[Campaign]),ROW()-ROW(Game_Plan[#Headers])),"")</f>
        <v/>
      </c>
      <c r="E156" s="47"/>
      <c r="F156" s="47"/>
      <c r="G156" s="47"/>
      <c r="H156" s="47"/>
      <c r="I156" s="47"/>
      <c r="J156" s="47"/>
      <c r="K156" s="47"/>
      <c r="L156" s="47"/>
      <c r="M156" s="47"/>
      <c r="N156" s="47"/>
      <c r="O156" s="47"/>
      <c r="P156" s="47"/>
      <c r="Q156" s="47"/>
      <c r="R156" s="47"/>
      <c r="S156" s="7"/>
    </row>
    <row r="157" spans="2:19" ht="21" customHeight="1">
      <c r="B157" s="48" t="str">
        <f>IFERROR(INDEX(Game_Plan[Category],MATCH(Audience_Reach[[#This Row],[Campaign]],Game_Plan[Campaign],0)),"")</f>
        <v/>
      </c>
      <c r="C157" s="48" t="str">
        <f>IFERROR(INDEX(Game_Plan[Range],MATCH(Audience_Reach[[#This Row],[Campaign]],Game_Plan[Campaign],0)),"")</f>
        <v/>
      </c>
      <c r="D157" s="48" t="str" cm="1">
        <f t="array" ref="D157">IFERROR(INDEX(_xlfn.UNIQUE(Game_Plan[Campaign]),ROW()-ROW(Game_Plan[#Headers])),"")</f>
        <v/>
      </c>
      <c r="E157" s="47"/>
      <c r="F157" s="47"/>
      <c r="G157" s="47"/>
      <c r="H157" s="47"/>
      <c r="I157" s="47"/>
      <c r="J157" s="47"/>
      <c r="K157" s="47"/>
      <c r="L157" s="47"/>
      <c r="M157" s="47"/>
      <c r="N157" s="47"/>
      <c r="O157" s="47"/>
      <c r="P157" s="47"/>
      <c r="Q157" s="47"/>
      <c r="R157" s="47"/>
      <c r="S157" s="7"/>
    </row>
    <row r="158" spans="2:19" ht="21" customHeight="1">
      <c r="B158" s="48" t="str">
        <f>IFERROR(INDEX(Game_Plan[Category],MATCH(Audience_Reach[[#This Row],[Campaign]],Game_Plan[Campaign],0)),"")</f>
        <v/>
      </c>
      <c r="C158" s="48" t="str">
        <f>IFERROR(INDEX(Game_Plan[Range],MATCH(Audience_Reach[[#This Row],[Campaign]],Game_Plan[Campaign],0)),"")</f>
        <v/>
      </c>
      <c r="D158" s="48" t="str" cm="1">
        <f t="array" ref="D158">IFERROR(INDEX(_xlfn.UNIQUE(Game_Plan[Campaign]),ROW()-ROW(Game_Plan[#Headers])),"")</f>
        <v/>
      </c>
      <c r="E158" s="47"/>
      <c r="F158" s="47"/>
      <c r="G158" s="47"/>
      <c r="H158" s="47"/>
      <c r="I158" s="47"/>
      <c r="J158" s="47"/>
      <c r="K158" s="47"/>
      <c r="L158" s="47"/>
      <c r="M158" s="47"/>
      <c r="N158" s="47"/>
      <c r="O158" s="47"/>
      <c r="P158" s="47"/>
      <c r="Q158" s="47"/>
      <c r="R158" s="47"/>
      <c r="S158" s="7"/>
    </row>
    <row r="159" spans="2:19" ht="21" customHeight="1">
      <c r="B159" s="48" t="str">
        <f>IFERROR(INDEX(Game_Plan[Category],MATCH(Audience_Reach[[#This Row],[Campaign]],Game_Plan[Campaign],0)),"")</f>
        <v/>
      </c>
      <c r="C159" s="48" t="str">
        <f>IFERROR(INDEX(Game_Plan[Range],MATCH(Audience_Reach[[#This Row],[Campaign]],Game_Plan[Campaign],0)),"")</f>
        <v/>
      </c>
      <c r="D159" s="48" t="str" cm="1">
        <f t="array" ref="D159">IFERROR(INDEX(_xlfn.UNIQUE(Game_Plan[Campaign]),ROW()-ROW(Game_Plan[#Headers])),"")</f>
        <v/>
      </c>
      <c r="E159" s="47"/>
      <c r="F159" s="47"/>
      <c r="G159" s="47"/>
      <c r="H159" s="47"/>
      <c r="I159" s="47"/>
      <c r="J159" s="47"/>
      <c r="K159" s="47"/>
      <c r="L159" s="47"/>
      <c r="M159" s="47"/>
      <c r="N159" s="47"/>
      <c r="O159" s="47"/>
      <c r="P159" s="47"/>
      <c r="Q159" s="47"/>
      <c r="R159" s="47"/>
      <c r="S159" s="7"/>
    </row>
    <row r="160" spans="2:19" ht="21" customHeight="1">
      <c r="B160" s="48" t="str">
        <f>IFERROR(INDEX(Game_Plan[Category],MATCH(Audience_Reach[[#This Row],[Campaign]],Game_Plan[Campaign],0)),"")</f>
        <v/>
      </c>
      <c r="C160" s="48" t="str">
        <f>IFERROR(INDEX(Game_Plan[Range],MATCH(Audience_Reach[[#This Row],[Campaign]],Game_Plan[Campaign],0)),"")</f>
        <v/>
      </c>
      <c r="D160" s="48" t="str" cm="1">
        <f t="array" ref="D160">IFERROR(INDEX(_xlfn.UNIQUE(Game_Plan[Campaign]),ROW()-ROW(Game_Plan[#Headers])),"")</f>
        <v/>
      </c>
      <c r="E160" s="47"/>
      <c r="F160" s="47"/>
      <c r="G160" s="47"/>
      <c r="H160" s="47"/>
      <c r="I160" s="47"/>
      <c r="J160" s="47"/>
      <c r="K160" s="47"/>
      <c r="L160" s="47"/>
      <c r="M160" s="47"/>
      <c r="N160" s="47"/>
      <c r="O160" s="47"/>
      <c r="P160" s="47"/>
      <c r="Q160" s="47"/>
      <c r="R160" s="47"/>
      <c r="S160" s="7"/>
    </row>
    <row r="161" spans="2:19" ht="21" customHeight="1">
      <c r="B161" s="48" t="str">
        <f>IFERROR(INDEX(Game_Plan[Category],MATCH(Audience_Reach[[#This Row],[Campaign]],Game_Plan[Campaign],0)),"")</f>
        <v/>
      </c>
      <c r="C161" s="48" t="str">
        <f>IFERROR(INDEX(Game_Plan[Range],MATCH(Audience_Reach[[#This Row],[Campaign]],Game_Plan[Campaign],0)),"")</f>
        <v/>
      </c>
      <c r="D161" s="48" t="str" cm="1">
        <f t="array" ref="D161">IFERROR(INDEX(_xlfn.UNIQUE(Game_Plan[Campaign]),ROW()-ROW(Game_Plan[#Headers])),"")</f>
        <v/>
      </c>
      <c r="E161" s="47"/>
      <c r="F161" s="47"/>
      <c r="G161" s="47"/>
      <c r="H161" s="47"/>
      <c r="I161" s="47"/>
      <c r="J161" s="47"/>
      <c r="K161" s="47"/>
      <c r="L161" s="47"/>
      <c r="M161" s="47"/>
      <c r="N161" s="47"/>
      <c r="O161" s="47"/>
      <c r="P161" s="47"/>
      <c r="Q161" s="47"/>
      <c r="R161" s="47"/>
      <c r="S161" s="7"/>
    </row>
    <row r="162" spans="2:19" ht="21" customHeight="1">
      <c r="B162" s="48" t="str">
        <f>IFERROR(INDEX(Game_Plan[Category],MATCH(Audience_Reach[[#This Row],[Campaign]],Game_Plan[Campaign],0)),"")</f>
        <v/>
      </c>
      <c r="C162" s="48" t="str">
        <f>IFERROR(INDEX(Game_Plan[Range],MATCH(Audience_Reach[[#This Row],[Campaign]],Game_Plan[Campaign],0)),"")</f>
        <v/>
      </c>
      <c r="D162" s="48" t="str" cm="1">
        <f t="array" ref="D162">IFERROR(INDEX(_xlfn.UNIQUE(Game_Plan[Campaign]),ROW()-ROW(Game_Plan[#Headers])),"")</f>
        <v/>
      </c>
      <c r="E162" s="47"/>
      <c r="F162" s="47"/>
      <c r="G162" s="47"/>
      <c r="H162" s="47"/>
      <c r="I162" s="47"/>
      <c r="J162" s="47"/>
      <c r="K162" s="47"/>
      <c r="L162" s="47"/>
      <c r="M162" s="47"/>
      <c r="N162" s="47"/>
      <c r="O162" s="47"/>
      <c r="P162" s="47"/>
      <c r="Q162" s="47"/>
      <c r="R162" s="47"/>
      <c r="S162" s="7"/>
    </row>
    <row r="163" spans="2:19" ht="21" customHeight="1">
      <c r="B163" s="48" t="str">
        <f>IFERROR(INDEX(Game_Plan[Category],MATCH(Audience_Reach[[#This Row],[Campaign]],Game_Plan[Campaign],0)),"")</f>
        <v/>
      </c>
      <c r="C163" s="48" t="str">
        <f>IFERROR(INDEX(Game_Plan[Range],MATCH(Audience_Reach[[#This Row],[Campaign]],Game_Plan[Campaign],0)),"")</f>
        <v/>
      </c>
      <c r="D163" s="48" t="str" cm="1">
        <f t="array" ref="D163">IFERROR(INDEX(_xlfn.UNIQUE(Game_Plan[Campaign]),ROW()-ROW(Game_Plan[#Headers])),"")</f>
        <v/>
      </c>
      <c r="E163" s="47"/>
      <c r="F163" s="47"/>
      <c r="G163" s="47"/>
      <c r="H163" s="47"/>
      <c r="I163" s="47"/>
      <c r="J163" s="47"/>
      <c r="K163" s="47"/>
      <c r="L163" s="47"/>
      <c r="M163" s="47"/>
      <c r="N163" s="47"/>
      <c r="O163" s="47"/>
      <c r="P163" s="47"/>
      <c r="Q163" s="47"/>
      <c r="R163" s="47"/>
      <c r="S163" s="7"/>
    </row>
    <row r="164" spans="2:19" ht="21" customHeight="1">
      <c r="B164" s="48" t="str">
        <f>IFERROR(INDEX(Game_Plan[Category],MATCH(Audience_Reach[[#This Row],[Campaign]],Game_Plan[Campaign],0)),"")</f>
        <v/>
      </c>
      <c r="C164" s="48" t="str">
        <f>IFERROR(INDEX(Game_Plan[Range],MATCH(Audience_Reach[[#This Row],[Campaign]],Game_Plan[Campaign],0)),"")</f>
        <v/>
      </c>
      <c r="D164" s="48" t="str" cm="1">
        <f t="array" ref="D164">IFERROR(INDEX(_xlfn.UNIQUE(Game_Plan[Campaign]),ROW()-ROW(Game_Plan[#Headers])),"")</f>
        <v/>
      </c>
      <c r="E164" s="47"/>
      <c r="F164" s="47"/>
      <c r="G164" s="47"/>
      <c r="H164" s="47"/>
      <c r="I164" s="47"/>
      <c r="J164" s="47"/>
      <c r="K164" s="47"/>
      <c r="L164" s="47"/>
      <c r="M164" s="47"/>
      <c r="N164" s="47"/>
      <c r="O164" s="47"/>
      <c r="P164" s="47"/>
      <c r="Q164" s="47"/>
      <c r="R164" s="47"/>
      <c r="S164" s="7"/>
    </row>
    <row r="165" spans="2:19" ht="21" customHeight="1">
      <c r="B165" s="48" t="str">
        <f>IFERROR(INDEX(Game_Plan[Category],MATCH(Audience_Reach[[#This Row],[Campaign]],Game_Plan[Campaign],0)),"")</f>
        <v/>
      </c>
      <c r="C165" s="48" t="str">
        <f>IFERROR(INDEX(Game_Plan[Range],MATCH(Audience_Reach[[#This Row],[Campaign]],Game_Plan[Campaign],0)),"")</f>
        <v/>
      </c>
      <c r="D165" s="48" t="str" cm="1">
        <f t="array" ref="D165">IFERROR(INDEX(_xlfn.UNIQUE(Game_Plan[Campaign]),ROW()-ROW(Game_Plan[#Headers])),"")</f>
        <v/>
      </c>
      <c r="E165" s="47"/>
      <c r="F165" s="47"/>
      <c r="G165" s="47"/>
      <c r="H165" s="47"/>
      <c r="I165" s="47"/>
      <c r="J165" s="47"/>
      <c r="K165" s="47"/>
      <c r="L165" s="47"/>
      <c r="M165" s="47"/>
      <c r="N165" s="47"/>
      <c r="O165" s="47"/>
      <c r="P165" s="47"/>
      <c r="Q165" s="47"/>
      <c r="R165" s="47"/>
      <c r="S165" s="7"/>
    </row>
    <row r="166" spans="2:19" ht="21" customHeight="1">
      <c r="B166" s="48" t="str">
        <f>IFERROR(INDEX(Game_Plan[Category],MATCH(Audience_Reach[[#This Row],[Campaign]],Game_Plan[Campaign],0)),"")</f>
        <v/>
      </c>
      <c r="C166" s="48" t="str">
        <f>IFERROR(INDEX(Game_Plan[Range],MATCH(Audience_Reach[[#This Row],[Campaign]],Game_Plan[Campaign],0)),"")</f>
        <v/>
      </c>
      <c r="D166" s="48" t="str" cm="1">
        <f t="array" ref="D166">IFERROR(INDEX(_xlfn.UNIQUE(Game_Plan[Campaign]),ROW()-ROW(Game_Plan[#Headers])),"")</f>
        <v/>
      </c>
      <c r="E166" s="47"/>
      <c r="F166" s="47"/>
      <c r="G166" s="47"/>
      <c r="H166" s="47"/>
      <c r="I166" s="47"/>
      <c r="J166" s="47"/>
      <c r="K166" s="47"/>
      <c r="L166" s="47"/>
      <c r="M166" s="47"/>
      <c r="N166" s="47"/>
      <c r="O166" s="47"/>
      <c r="P166" s="47"/>
      <c r="Q166" s="47"/>
      <c r="R166" s="47"/>
      <c r="S166" s="7"/>
    </row>
    <row r="167" spans="2:19" ht="21" customHeight="1">
      <c r="B167" s="48" t="str">
        <f>IFERROR(INDEX(Game_Plan[Category],MATCH(Audience_Reach[[#This Row],[Campaign]],Game_Plan[Campaign],0)),"")</f>
        <v/>
      </c>
      <c r="C167" s="48" t="str">
        <f>IFERROR(INDEX(Game_Plan[Range],MATCH(Audience_Reach[[#This Row],[Campaign]],Game_Plan[Campaign],0)),"")</f>
        <v/>
      </c>
      <c r="D167" s="48" t="str" cm="1">
        <f t="array" ref="D167">IFERROR(INDEX(_xlfn.UNIQUE(Game_Plan[Campaign]),ROW()-ROW(Game_Plan[#Headers])),"")</f>
        <v/>
      </c>
      <c r="E167" s="47"/>
      <c r="F167" s="47"/>
      <c r="G167" s="47"/>
      <c r="H167" s="47"/>
      <c r="I167" s="47"/>
      <c r="J167" s="47"/>
      <c r="K167" s="47"/>
      <c r="L167" s="47"/>
      <c r="M167" s="47"/>
      <c r="N167" s="47"/>
      <c r="O167" s="47"/>
      <c r="P167" s="47"/>
      <c r="Q167" s="47"/>
      <c r="R167" s="47"/>
      <c r="S167" s="7"/>
    </row>
    <row r="168" spans="2:19" ht="21" customHeight="1">
      <c r="B168" s="48" t="str">
        <f>IFERROR(INDEX(Game_Plan[Category],MATCH(Audience_Reach[[#This Row],[Campaign]],Game_Plan[Campaign],0)),"")</f>
        <v/>
      </c>
      <c r="C168" s="48" t="str">
        <f>IFERROR(INDEX(Game_Plan[Range],MATCH(Audience_Reach[[#This Row],[Campaign]],Game_Plan[Campaign],0)),"")</f>
        <v/>
      </c>
      <c r="D168" s="48" t="str" cm="1">
        <f t="array" ref="D168">IFERROR(INDEX(_xlfn.UNIQUE(Game_Plan[Campaign]),ROW()-ROW(Game_Plan[#Headers])),"")</f>
        <v/>
      </c>
      <c r="E168" s="47"/>
      <c r="F168" s="47"/>
      <c r="G168" s="47"/>
      <c r="H168" s="47"/>
      <c r="I168" s="47"/>
      <c r="J168" s="47"/>
      <c r="K168" s="47"/>
      <c r="L168" s="47"/>
      <c r="M168" s="47"/>
      <c r="N168" s="47"/>
      <c r="O168" s="47"/>
      <c r="P168" s="47"/>
      <c r="Q168" s="47"/>
      <c r="R168" s="47"/>
      <c r="S168" s="7"/>
    </row>
    <row r="169" spans="2:19" ht="21" customHeight="1">
      <c r="B169" s="48" t="str">
        <f>IFERROR(INDEX(Game_Plan[Category],MATCH(Audience_Reach[[#This Row],[Campaign]],Game_Plan[Campaign],0)),"")</f>
        <v/>
      </c>
      <c r="C169" s="48" t="str">
        <f>IFERROR(INDEX(Game_Plan[Range],MATCH(Audience_Reach[[#This Row],[Campaign]],Game_Plan[Campaign],0)),"")</f>
        <v/>
      </c>
      <c r="D169" s="48" t="str" cm="1">
        <f t="array" ref="D169">IFERROR(INDEX(_xlfn.UNIQUE(Game_Plan[Campaign]),ROW()-ROW(Game_Plan[#Headers])),"")</f>
        <v/>
      </c>
      <c r="E169" s="47"/>
      <c r="F169" s="47"/>
      <c r="G169" s="47"/>
      <c r="H169" s="47"/>
      <c r="I169" s="47"/>
      <c r="J169" s="47"/>
      <c r="K169" s="47"/>
      <c r="L169" s="47"/>
      <c r="M169" s="47"/>
      <c r="N169" s="47"/>
      <c r="O169" s="47"/>
      <c r="P169" s="47"/>
      <c r="Q169" s="47"/>
      <c r="R169" s="47"/>
      <c r="S169" s="7"/>
    </row>
    <row r="170" spans="2:19" ht="21" customHeight="1">
      <c r="B170" s="48" t="str">
        <f>IFERROR(INDEX(Game_Plan[Category],MATCH(Audience_Reach[[#This Row],[Campaign]],Game_Plan[Campaign],0)),"")</f>
        <v/>
      </c>
      <c r="C170" s="48" t="str">
        <f>IFERROR(INDEX(Game_Plan[Range],MATCH(Audience_Reach[[#This Row],[Campaign]],Game_Plan[Campaign],0)),"")</f>
        <v/>
      </c>
      <c r="D170" s="48" t="str" cm="1">
        <f t="array" ref="D170">IFERROR(INDEX(_xlfn.UNIQUE(Game_Plan[Campaign]),ROW()-ROW(Game_Plan[#Headers])),"")</f>
        <v/>
      </c>
      <c r="E170" s="47"/>
      <c r="F170" s="47"/>
      <c r="G170" s="47"/>
      <c r="H170" s="47"/>
      <c r="I170" s="47"/>
      <c r="J170" s="47"/>
      <c r="K170" s="47"/>
      <c r="L170" s="47"/>
      <c r="M170" s="47"/>
      <c r="N170" s="47"/>
      <c r="O170" s="47"/>
      <c r="P170" s="47"/>
      <c r="Q170" s="47"/>
      <c r="R170" s="47"/>
      <c r="S170" s="7"/>
    </row>
    <row r="171" spans="2:19" ht="21" customHeight="1">
      <c r="B171" s="48" t="str">
        <f>IFERROR(INDEX(Game_Plan[Category],MATCH(Audience_Reach[[#This Row],[Campaign]],Game_Plan[Campaign],0)),"")</f>
        <v/>
      </c>
      <c r="C171" s="48" t="str">
        <f>IFERROR(INDEX(Game_Plan[Range],MATCH(Audience_Reach[[#This Row],[Campaign]],Game_Plan[Campaign],0)),"")</f>
        <v/>
      </c>
      <c r="D171" s="48" t="str" cm="1">
        <f t="array" ref="D171">IFERROR(INDEX(_xlfn.UNIQUE(Game_Plan[Campaign]),ROW()-ROW(Game_Plan[#Headers])),"")</f>
        <v/>
      </c>
      <c r="E171" s="47"/>
      <c r="F171" s="47"/>
      <c r="G171" s="47"/>
      <c r="H171" s="47"/>
      <c r="I171" s="47"/>
      <c r="J171" s="47"/>
      <c r="K171" s="47"/>
      <c r="L171" s="47"/>
      <c r="M171" s="47"/>
      <c r="N171" s="47"/>
      <c r="O171" s="47"/>
      <c r="P171" s="47"/>
      <c r="Q171" s="47"/>
      <c r="R171" s="47"/>
      <c r="S171" s="7"/>
    </row>
    <row r="172" spans="2:19" ht="21" customHeight="1">
      <c r="B172" s="48" t="str">
        <f>IFERROR(INDEX(Game_Plan[Category],MATCH(Audience_Reach[[#This Row],[Campaign]],Game_Plan[Campaign],0)),"")</f>
        <v/>
      </c>
      <c r="C172" s="48" t="str">
        <f>IFERROR(INDEX(Game_Plan[Range],MATCH(Audience_Reach[[#This Row],[Campaign]],Game_Plan[Campaign],0)),"")</f>
        <v/>
      </c>
      <c r="D172" s="48" t="str" cm="1">
        <f t="array" ref="D172">IFERROR(INDEX(_xlfn.UNIQUE(Game_Plan[Campaign]),ROW()-ROW(Game_Plan[#Headers])),"")</f>
        <v/>
      </c>
      <c r="E172" s="47"/>
      <c r="F172" s="47"/>
      <c r="G172" s="47"/>
      <c r="H172" s="47"/>
      <c r="I172" s="47"/>
      <c r="J172" s="47"/>
      <c r="K172" s="47"/>
      <c r="L172" s="47"/>
      <c r="M172" s="47"/>
      <c r="N172" s="47"/>
      <c r="O172" s="47"/>
      <c r="P172" s="47"/>
      <c r="Q172" s="47"/>
      <c r="R172" s="47"/>
      <c r="S172" s="7"/>
    </row>
    <row r="173" spans="2:19" ht="21" customHeight="1">
      <c r="B173" s="48" t="str">
        <f>IFERROR(INDEX(Game_Plan[Category],MATCH(Audience_Reach[[#This Row],[Campaign]],Game_Plan[Campaign],0)),"")</f>
        <v/>
      </c>
      <c r="C173" s="48" t="str">
        <f>IFERROR(INDEX(Game_Plan[Range],MATCH(Audience_Reach[[#This Row],[Campaign]],Game_Plan[Campaign],0)),"")</f>
        <v/>
      </c>
      <c r="D173" s="48" t="str" cm="1">
        <f t="array" ref="D173">IFERROR(INDEX(_xlfn.UNIQUE(Game_Plan[Campaign]),ROW()-ROW(Game_Plan[#Headers])),"")</f>
        <v/>
      </c>
      <c r="E173" s="47"/>
      <c r="F173" s="47"/>
      <c r="G173" s="47"/>
      <c r="H173" s="47"/>
      <c r="I173" s="47"/>
      <c r="J173" s="47"/>
      <c r="K173" s="47"/>
      <c r="L173" s="47"/>
      <c r="M173" s="47"/>
      <c r="N173" s="47"/>
      <c r="O173" s="47"/>
      <c r="P173" s="47"/>
      <c r="Q173" s="47"/>
      <c r="R173" s="47"/>
      <c r="S173" s="7"/>
    </row>
    <row r="174" spans="2:19" ht="21" customHeight="1">
      <c r="B174" s="48" t="str">
        <f>IFERROR(INDEX(Game_Plan[Category],MATCH(Audience_Reach[[#This Row],[Campaign]],Game_Plan[Campaign],0)),"")</f>
        <v/>
      </c>
      <c r="C174" s="48" t="str">
        <f>IFERROR(INDEX(Game_Plan[Range],MATCH(Audience_Reach[[#This Row],[Campaign]],Game_Plan[Campaign],0)),"")</f>
        <v/>
      </c>
      <c r="D174" s="48" t="str" cm="1">
        <f t="array" ref="D174">IFERROR(INDEX(_xlfn.UNIQUE(Game_Plan[Campaign]),ROW()-ROW(Game_Plan[#Headers])),"")</f>
        <v/>
      </c>
      <c r="E174" s="47"/>
      <c r="F174" s="47"/>
      <c r="G174" s="47"/>
      <c r="H174" s="47"/>
      <c r="I174" s="47"/>
      <c r="J174" s="47"/>
      <c r="K174" s="47"/>
      <c r="L174" s="47"/>
      <c r="M174" s="47"/>
      <c r="N174" s="47"/>
      <c r="O174" s="47"/>
      <c r="P174" s="47"/>
      <c r="Q174" s="47"/>
      <c r="R174" s="47"/>
      <c r="S174" s="7"/>
    </row>
    <row r="175" spans="2:19" ht="21" customHeight="1">
      <c r="B175" s="48" t="str">
        <f>IFERROR(INDEX(Game_Plan[Category],MATCH(Audience_Reach[[#This Row],[Campaign]],Game_Plan[Campaign],0)),"")</f>
        <v/>
      </c>
      <c r="C175" s="48" t="str">
        <f>IFERROR(INDEX(Game_Plan[Range],MATCH(Audience_Reach[[#This Row],[Campaign]],Game_Plan[Campaign],0)),"")</f>
        <v/>
      </c>
      <c r="D175" s="48" t="str" cm="1">
        <f t="array" ref="D175">IFERROR(INDEX(_xlfn.UNIQUE(Game_Plan[Campaign]),ROW()-ROW(Game_Plan[#Headers])),"")</f>
        <v/>
      </c>
      <c r="E175" s="47"/>
      <c r="F175" s="47"/>
      <c r="G175" s="47"/>
      <c r="H175" s="47"/>
      <c r="I175" s="47"/>
      <c r="J175" s="47"/>
      <c r="K175" s="47"/>
      <c r="L175" s="47"/>
      <c r="M175" s="47"/>
      <c r="N175" s="47"/>
      <c r="O175" s="47"/>
      <c r="P175" s="47"/>
      <c r="Q175" s="47"/>
      <c r="R175" s="47"/>
      <c r="S175" s="7"/>
    </row>
    <row r="176" spans="2:19" ht="21" customHeight="1">
      <c r="B176" s="48" t="str">
        <f>IFERROR(INDEX(Game_Plan[Category],MATCH(Audience_Reach[[#This Row],[Campaign]],Game_Plan[Campaign],0)),"")</f>
        <v/>
      </c>
      <c r="C176" s="48" t="str">
        <f>IFERROR(INDEX(Game_Plan[Range],MATCH(Audience_Reach[[#This Row],[Campaign]],Game_Plan[Campaign],0)),"")</f>
        <v/>
      </c>
      <c r="D176" s="48" t="str" cm="1">
        <f t="array" ref="D176">IFERROR(INDEX(_xlfn.UNIQUE(Game_Plan[Campaign]),ROW()-ROW(Game_Plan[#Headers])),"")</f>
        <v/>
      </c>
      <c r="E176" s="47"/>
      <c r="F176" s="47"/>
      <c r="G176" s="47"/>
      <c r="H176" s="47"/>
      <c r="I176" s="47"/>
      <c r="J176" s="47"/>
      <c r="K176" s="47"/>
      <c r="L176" s="47"/>
      <c r="M176" s="47"/>
      <c r="N176" s="47"/>
      <c r="O176" s="47"/>
      <c r="P176" s="47"/>
      <c r="Q176" s="47"/>
      <c r="R176" s="47"/>
      <c r="S176" s="7"/>
    </row>
    <row r="177" spans="2:19" ht="21" customHeight="1">
      <c r="B177" s="48" t="str">
        <f>IFERROR(INDEX(Game_Plan[Category],MATCH(Audience_Reach[[#This Row],[Campaign]],Game_Plan[Campaign],0)),"")</f>
        <v/>
      </c>
      <c r="C177" s="48" t="str">
        <f>IFERROR(INDEX(Game_Plan[Range],MATCH(Audience_Reach[[#This Row],[Campaign]],Game_Plan[Campaign],0)),"")</f>
        <v/>
      </c>
      <c r="D177" s="48" t="str" cm="1">
        <f t="array" ref="D177">IFERROR(INDEX(_xlfn.UNIQUE(Game_Plan[Campaign]),ROW()-ROW(Game_Plan[#Headers])),"")</f>
        <v/>
      </c>
      <c r="E177" s="47"/>
      <c r="F177" s="47"/>
      <c r="G177" s="47"/>
      <c r="H177" s="47"/>
      <c r="I177" s="47"/>
      <c r="J177" s="47"/>
      <c r="K177" s="47"/>
      <c r="L177" s="47"/>
      <c r="M177" s="47"/>
      <c r="N177" s="47"/>
      <c r="O177" s="47"/>
      <c r="P177" s="47"/>
      <c r="Q177" s="47"/>
      <c r="R177" s="47"/>
      <c r="S177" s="7"/>
    </row>
    <row r="178" spans="2:19" ht="21" customHeight="1">
      <c r="B178" s="48" t="str">
        <f>IFERROR(INDEX(Game_Plan[Category],MATCH(Audience_Reach[[#This Row],[Campaign]],Game_Plan[Campaign],0)),"")</f>
        <v/>
      </c>
      <c r="C178" s="48" t="str">
        <f>IFERROR(INDEX(Game_Plan[Range],MATCH(Audience_Reach[[#This Row],[Campaign]],Game_Plan[Campaign],0)),"")</f>
        <v/>
      </c>
      <c r="D178" s="48" t="str" cm="1">
        <f t="array" ref="D178">IFERROR(INDEX(_xlfn.UNIQUE(Game_Plan[Campaign]),ROW()-ROW(Game_Plan[#Headers])),"")</f>
        <v/>
      </c>
      <c r="E178" s="47"/>
      <c r="F178" s="47"/>
      <c r="G178" s="47"/>
      <c r="H178" s="47"/>
      <c r="I178" s="47"/>
      <c r="J178" s="47"/>
      <c r="K178" s="47"/>
      <c r="L178" s="47"/>
      <c r="M178" s="47"/>
      <c r="N178" s="47"/>
      <c r="O178" s="47"/>
      <c r="P178" s="47"/>
      <c r="Q178" s="47"/>
      <c r="R178" s="47"/>
      <c r="S178" s="7"/>
    </row>
    <row r="179" spans="2:19" ht="21" customHeight="1">
      <c r="B179" s="48" t="str">
        <f>IFERROR(INDEX(Game_Plan[Category],MATCH(Audience_Reach[[#This Row],[Campaign]],Game_Plan[Campaign],0)),"")</f>
        <v/>
      </c>
      <c r="C179" s="48" t="str">
        <f>IFERROR(INDEX(Game_Plan[Range],MATCH(Audience_Reach[[#This Row],[Campaign]],Game_Plan[Campaign],0)),"")</f>
        <v/>
      </c>
      <c r="D179" s="48" t="str" cm="1">
        <f t="array" ref="D179">IFERROR(INDEX(_xlfn.UNIQUE(Game_Plan[Campaign]),ROW()-ROW(Game_Plan[#Headers])),"")</f>
        <v/>
      </c>
      <c r="E179" s="47"/>
      <c r="F179" s="47"/>
      <c r="G179" s="47"/>
      <c r="H179" s="47"/>
      <c r="I179" s="47"/>
      <c r="J179" s="47"/>
      <c r="K179" s="47"/>
      <c r="L179" s="47"/>
      <c r="M179" s="47"/>
      <c r="N179" s="47"/>
      <c r="O179" s="47"/>
      <c r="P179" s="47"/>
      <c r="Q179" s="47"/>
      <c r="R179" s="47"/>
      <c r="S179" s="7"/>
    </row>
    <row r="180" spans="2:19" ht="21" customHeight="1">
      <c r="B180" s="48" t="str">
        <f>IFERROR(INDEX(Game_Plan[Category],MATCH(Audience_Reach[[#This Row],[Campaign]],Game_Plan[Campaign],0)),"")</f>
        <v/>
      </c>
      <c r="C180" s="48" t="str">
        <f>IFERROR(INDEX(Game_Plan[Range],MATCH(Audience_Reach[[#This Row],[Campaign]],Game_Plan[Campaign],0)),"")</f>
        <v/>
      </c>
      <c r="D180" s="48" t="str" cm="1">
        <f t="array" ref="D180">IFERROR(INDEX(_xlfn.UNIQUE(Game_Plan[Campaign]),ROW()-ROW(Game_Plan[#Headers])),"")</f>
        <v/>
      </c>
      <c r="E180" s="47"/>
      <c r="F180" s="47"/>
      <c r="G180" s="47"/>
      <c r="H180" s="47"/>
      <c r="I180" s="47"/>
      <c r="J180" s="47"/>
      <c r="K180" s="47"/>
      <c r="L180" s="47"/>
      <c r="M180" s="47"/>
      <c r="N180" s="47"/>
      <c r="O180" s="47"/>
      <c r="P180" s="47"/>
      <c r="Q180" s="47"/>
      <c r="R180" s="47"/>
      <c r="S180" s="7"/>
    </row>
    <row r="181" spans="2:19" ht="21" customHeight="1">
      <c r="B181" s="48" t="str">
        <f>IFERROR(INDEX(Game_Plan[Category],MATCH(Audience_Reach[[#This Row],[Campaign]],Game_Plan[Campaign],0)),"")</f>
        <v/>
      </c>
      <c r="C181" s="48" t="str">
        <f>IFERROR(INDEX(Game_Plan[Range],MATCH(Audience_Reach[[#This Row],[Campaign]],Game_Plan[Campaign],0)),"")</f>
        <v/>
      </c>
      <c r="D181" s="48" t="str" cm="1">
        <f t="array" ref="D181">IFERROR(INDEX(_xlfn.UNIQUE(Game_Plan[Campaign]),ROW()-ROW(Game_Plan[#Headers])),"")</f>
        <v/>
      </c>
      <c r="E181" s="47"/>
      <c r="F181" s="47"/>
      <c r="G181" s="47"/>
      <c r="H181" s="47"/>
      <c r="I181" s="47"/>
      <c r="J181" s="47"/>
      <c r="K181" s="47"/>
      <c r="L181" s="47"/>
      <c r="M181" s="47"/>
      <c r="N181" s="47"/>
      <c r="O181" s="47"/>
      <c r="P181" s="47"/>
      <c r="Q181" s="47"/>
      <c r="R181" s="47"/>
      <c r="S181" s="7"/>
    </row>
    <row r="182" spans="2:19" ht="21" customHeight="1">
      <c r="B182" s="48" t="str">
        <f>IFERROR(INDEX(Game_Plan[Category],MATCH(Audience_Reach[[#This Row],[Campaign]],Game_Plan[Campaign],0)),"")</f>
        <v/>
      </c>
      <c r="C182" s="48" t="str">
        <f>IFERROR(INDEX(Game_Plan[Range],MATCH(Audience_Reach[[#This Row],[Campaign]],Game_Plan[Campaign],0)),"")</f>
        <v/>
      </c>
      <c r="D182" s="48" t="str" cm="1">
        <f t="array" ref="D182">IFERROR(INDEX(_xlfn.UNIQUE(Game_Plan[Campaign]),ROW()-ROW(Game_Plan[#Headers])),"")</f>
        <v/>
      </c>
      <c r="E182" s="47"/>
      <c r="F182" s="47"/>
      <c r="G182" s="47"/>
      <c r="H182" s="47"/>
      <c r="I182" s="47"/>
      <c r="J182" s="47"/>
      <c r="K182" s="47"/>
      <c r="L182" s="47"/>
      <c r="M182" s="47"/>
      <c r="N182" s="47"/>
      <c r="O182" s="47"/>
      <c r="P182" s="47"/>
      <c r="Q182" s="47"/>
      <c r="R182" s="47"/>
      <c r="S182" s="7"/>
    </row>
    <row r="183" spans="2:19" ht="21" customHeight="1">
      <c r="B183" s="48" t="str">
        <f>IFERROR(INDEX(Game_Plan[Category],MATCH(Audience_Reach[[#This Row],[Campaign]],Game_Plan[Campaign],0)),"")</f>
        <v/>
      </c>
      <c r="C183" s="48" t="str">
        <f>IFERROR(INDEX(Game_Plan[Range],MATCH(Audience_Reach[[#This Row],[Campaign]],Game_Plan[Campaign],0)),"")</f>
        <v/>
      </c>
      <c r="D183" s="48" t="str" cm="1">
        <f t="array" ref="D183">IFERROR(INDEX(_xlfn.UNIQUE(Game_Plan[Campaign]),ROW()-ROW(Game_Plan[#Headers])),"")</f>
        <v/>
      </c>
      <c r="E183" s="47"/>
      <c r="F183" s="47"/>
      <c r="G183" s="47"/>
      <c r="H183" s="47"/>
      <c r="I183" s="47"/>
      <c r="J183" s="47"/>
      <c r="K183" s="47"/>
      <c r="L183" s="47"/>
      <c r="M183" s="47"/>
      <c r="N183" s="47"/>
      <c r="O183" s="47"/>
      <c r="P183" s="47"/>
      <c r="Q183" s="47"/>
      <c r="R183" s="47"/>
      <c r="S183" s="7"/>
    </row>
    <row r="184" spans="2:19" ht="21" customHeight="1">
      <c r="B184" s="48" t="str">
        <f>IFERROR(INDEX(Game_Plan[Category],MATCH(Audience_Reach[[#This Row],[Campaign]],Game_Plan[Campaign],0)),"")</f>
        <v/>
      </c>
      <c r="C184" s="48" t="str">
        <f>IFERROR(INDEX(Game_Plan[Range],MATCH(Audience_Reach[[#This Row],[Campaign]],Game_Plan[Campaign],0)),"")</f>
        <v/>
      </c>
      <c r="D184" s="48" t="str" cm="1">
        <f t="array" ref="D184">IFERROR(INDEX(_xlfn.UNIQUE(Game_Plan[Campaign]),ROW()-ROW(Game_Plan[#Headers])),"")</f>
        <v/>
      </c>
      <c r="E184" s="47"/>
      <c r="F184" s="47"/>
      <c r="G184" s="47"/>
      <c r="H184" s="47"/>
      <c r="I184" s="47"/>
      <c r="J184" s="47"/>
      <c r="K184" s="47"/>
      <c r="L184" s="47"/>
      <c r="M184" s="47"/>
      <c r="N184" s="47"/>
      <c r="O184" s="47"/>
      <c r="P184" s="47"/>
      <c r="Q184" s="47"/>
      <c r="R184" s="47"/>
      <c r="S184" s="7"/>
    </row>
    <row r="185" spans="2:19" ht="21" customHeight="1">
      <c r="B185" s="48" t="str">
        <f>IFERROR(INDEX(Game_Plan[Category],MATCH(Audience_Reach[[#This Row],[Campaign]],Game_Plan[Campaign],0)),"")</f>
        <v/>
      </c>
      <c r="C185" s="48" t="str">
        <f>IFERROR(INDEX(Game_Plan[Range],MATCH(Audience_Reach[[#This Row],[Campaign]],Game_Plan[Campaign],0)),"")</f>
        <v/>
      </c>
      <c r="D185" s="48" t="str" cm="1">
        <f t="array" ref="D185">IFERROR(INDEX(_xlfn.UNIQUE(Game_Plan[Campaign]),ROW()-ROW(Game_Plan[#Headers])),"")</f>
        <v/>
      </c>
      <c r="E185" s="47"/>
      <c r="F185" s="47"/>
      <c r="G185" s="47"/>
      <c r="H185" s="47"/>
      <c r="I185" s="47"/>
      <c r="J185" s="47"/>
      <c r="K185" s="47"/>
      <c r="L185" s="47"/>
      <c r="M185" s="47"/>
      <c r="N185" s="47"/>
      <c r="O185" s="47"/>
      <c r="P185" s="47"/>
      <c r="Q185" s="47"/>
      <c r="R185" s="47"/>
      <c r="S185" s="7"/>
    </row>
    <row r="186" spans="2:19" ht="21" customHeight="1">
      <c r="B186" s="48" t="str">
        <f>IFERROR(INDEX(Game_Plan[Category],MATCH(Audience_Reach[[#This Row],[Campaign]],Game_Plan[Campaign],0)),"")</f>
        <v/>
      </c>
      <c r="C186" s="48" t="str">
        <f>IFERROR(INDEX(Game_Plan[Range],MATCH(Audience_Reach[[#This Row],[Campaign]],Game_Plan[Campaign],0)),"")</f>
        <v/>
      </c>
      <c r="D186" s="48" t="str" cm="1">
        <f t="array" ref="D186">IFERROR(INDEX(_xlfn.UNIQUE(Game_Plan[Campaign]),ROW()-ROW(Game_Plan[#Headers])),"")</f>
        <v/>
      </c>
      <c r="E186" s="47"/>
      <c r="F186" s="47"/>
      <c r="G186" s="47"/>
      <c r="H186" s="47"/>
      <c r="I186" s="47"/>
      <c r="J186" s="47"/>
      <c r="K186" s="47"/>
      <c r="L186" s="47"/>
      <c r="M186" s="47"/>
      <c r="N186" s="47"/>
      <c r="O186" s="47"/>
      <c r="P186" s="47"/>
      <c r="Q186" s="47"/>
      <c r="R186" s="47"/>
      <c r="S186" s="7"/>
    </row>
    <row r="187" spans="2:19" ht="21" customHeight="1">
      <c r="B187" s="48" t="str">
        <f>IFERROR(INDEX(Game_Plan[Category],MATCH(Audience_Reach[[#This Row],[Campaign]],Game_Plan[Campaign],0)),"")</f>
        <v/>
      </c>
      <c r="C187" s="48" t="str">
        <f>IFERROR(INDEX(Game_Plan[Range],MATCH(Audience_Reach[[#This Row],[Campaign]],Game_Plan[Campaign],0)),"")</f>
        <v/>
      </c>
      <c r="D187" s="48" t="str" cm="1">
        <f t="array" ref="D187">IFERROR(INDEX(_xlfn.UNIQUE(Game_Plan[Campaign]),ROW()-ROW(Game_Plan[#Headers])),"")</f>
        <v/>
      </c>
      <c r="E187" s="47"/>
      <c r="F187" s="47"/>
      <c r="G187" s="47"/>
      <c r="H187" s="47"/>
      <c r="I187" s="47"/>
      <c r="J187" s="47"/>
      <c r="K187" s="47"/>
      <c r="L187" s="47"/>
      <c r="M187" s="47"/>
      <c r="N187" s="47"/>
      <c r="O187" s="47"/>
      <c r="P187" s="47"/>
      <c r="Q187" s="47"/>
      <c r="R187" s="47"/>
      <c r="S187" s="7"/>
    </row>
    <row r="188" spans="2:19" ht="21" customHeight="1">
      <c r="B188" s="48" t="str">
        <f>IFERROR(INDEX(Game_Plan[Category],MATCH(Audience_Reach[[#This Row],[Campaign]],Game_Plan[Campaign],0)),"")</f>
        <v/>
      </c>
      <c r="C188" s="48" t="str">
        <f>IFERROR(INDEX(Game_Plan[Range],MATCH(Audience_Reach[[#This Row],[Campaign]],Game_Plan[Campaign],0)),"")</f>
        <v/>
      </c>
      <c r="D188" s="48" t="str" cm="1">
        <f t="array" ref="D188">IFERROR(INDEX(_xlfn.UNIQUE(Game_Plan[Campaign]),ROW()-ROW(Game_Plan[#Headers])),"")</f>
        <v/>
      </c>
      <c r="E188" s="47"/>
      <c r="F188" s="47"/>
      <c r="G188" s="47"/>
      <c r="H188" s="47"/>
      <c r="I188" s="47"/>
      <c r="J188" s="47"/>
      <c r="K188" s="47"/>
      <c r="L188" s="47"/>
      <c r="M188" s="47"/>
      <c r="N188" s="47"/>
      <c r="O188" s="47"/>
      <c r="P188" s="47"/>
      <c r="Q188" s="47"/>
      <c r="R188" s="47"/>
      <c r="S188" s="7"/>
    </row>
    <row r="189" spans="2:19" ht="21" customHeight="1">
      <c r="B189" s="48" t="str">
        <f>IFERROR(INDEX(Game_Plan[Category],MATCH(Audience_Reach[[#This Row],[Campaign]],Game_Plan[Campaign],0)),"")</f>
        <v/>
      </c>
      <c r="C189" s="48" t="str">
        <f>IFERROR(INDEX(Game_Plan[Range],MATCH(Audience_Reach[[#This Row],[Campaign]],Game_Plan[Campaign],0)),"")</f>
        <v/>
      </c>
      <c r="D189" s="48" t="str" cm="1">
        <f t="array" ref="D189">IFERROR(INDEX(_xlfn.UNIQUE(Game_Plan[Campaign]),ROW()-ROW(Game_Plan[#Headers])),"")</f>
        <v/>
      </c>
      <c r="E189" s="47"/>
      <c r="F189" s="47"/>
      <c r="G189" s="47"/>
      <c r="H189" s="47"/>
      <c r="I189" s="47"/>
      <c r="J189" s="47"/>
      <c r="K189" s="47"/>
      <c r="L189" s="47"/>
      <c r="M189" s="47"/>
      <c r="N189" s="47"/>
      <c r="O189" s="47"/>
      <c r="P189" s="47"/>
      <c r="Q189" s="47"/>
      <c r="R189" s="47"/>
      <c r="S189" s="7"/>
    </row>
    <row r="190" spans="2:19" ht="21" customHeight="1">
      <c r="B190" s="48" t="str">
        <f>IFERROR(INDEX(Game_Plan[Category],MATCH(Audience_Reach[[#This Row],[Campaign]],Game_Plan[Campaign],0)),"")</f>
        <v/>
      </c>
      <c r="C190" s="48" t="str">
        <f>IFERROR(INDEX(Game_Plan[Range],MATCH(Audience_Reach[[#This Row],[Campaign]],Game_Plan[Campaign],0)),"")</f>
        <v/>
      </c>
      <c r="D190" s="48" t="str" cm="1">
        <f t="array" ref="D190">IFERROR(INDEX(_xlfn.UNIQUE(Game_Plan[Campaign]),ROW()-ROW(Game_Plan[#Headers])),"")</f>
        <v/>
      </c>
      <c r="E190" s="47"/>
      <c r="F190" s="47"/>
      <c r="G190" s="47"/>
      <c r="H190" s="47"/>
      <c r="I190" s="47"/>
      <c r="J190" s="47"/>
      <c r="K190" s="47"/>
      <c r="L190" s="47"/>
      <c r="M190" s="47"/>
      <c r="N190" s="47"/>
      <c r="O190" s="47"/>
      <c r="P190" s="47"/>
      <c r="Q190" s="47"/>
      <c r="R190" s="47"/>
      <c r="S190" s="7"/>
    </row>
    <row r="191" spans="2:19" ht="21" customHeight="1">
      <c r="B191" s="48" t="str">
        <f>IFERROR(INDEX(Game_Plan[Category],MATCH(Audience_Reach[[#This Row],[Campaign]],Game_Plan[Campaign],0)),"")</f>
        <v/>
      </c>
      <c r="C191" s="48" t="str">
        <f>IFERROR(INDEX(Game_Plan[Range],MATCH(Audience_Reach[[#This Row],[Campaign]],Game_Plan[Campaign],0)),"")</f>
        <v/>
      </c>
      <c r="D191" s="48" t="str" cm="1">
        <f t="array" ref="D191">IFERROR(INDEX(_xlfn.UNIQUE(Game_Plan[Campaign]),ROW()-ROW(Game_Plan[#Headers])),"")</f>
        <v/>
      </c>
      <c r="E191" s="47"/>
      <c r="F191" s="47"/>
      <c r="G191" s="47"/>
      <c r="H191" s="47"/>
      <c r="I191" s="47"/>
      <c r="J191" s="47"/>
      <c r="K191" s="47"/>
      <c r="L191" s="47"/>
      <c r="M191" s="47"/>
      <c r="N191" s="47"/>
      <c r="O191" s="47"/>
      <c r="P191" s="47"/>
      <c r="Q191" s="47"/>
      <c r="R191" s="47"/>
      <c r="S191" s="7"/>
    </row>
    <row r="192" spans="2:19" ht="21" customHeight="1">
      <c r="B192" s="48" t="str">
        <f>IFERROR(INDEX(Game_Plan[Category],MATCH(Audience_Reach[[#This Row],[Campaign]],Game_Plan[Campaign],0)),"")</f>
        <v/>
      </c>
      <c r="C192" s="48" t="str">
        <f>IFERROR(INDEX(Game_Plan[Range],MATCH(Audience_Reach[[#This Row],[Campaign]],Game_Plan[Campaign],0)),"")</f>
        <v/>
      </c>
      <c r="D192" s="48" t="str" cm="1">
        <f t="array" ref="D192">IFERROR(INDEX(_xlfn.UNIQUE(Game_Plan[Campaign]),ROW()-ROW(Game_Plan[#Headers])),"")</f>
        <v/>
      </c>
      <c r="E192" s="47"/>
      <c r="F192" s="47"/>
      <c r="G192" s="47"/>
      <c r="H192" s="47"/>
      <c r="I192" s="47"/>
      <c r="J192" s="47"/>
      <c r="K192" s="47"/>
      <c r="L192" s="47"/>
      <c r="M192" s="47"/>
      <c r="N192" s="47"/>
      <c r="O192" s="47"/>
      <c r="P192" s="47"/>
      <c r="Q192" s="47"/>
      <c r="R192" s="47"/>
      <c r="S192" s="7"/>
    </row>
    <row r="193" spans="2:19" ht="21" customHeight="1">
      <c r="B193" s="48" t="str">
        <f>IFERROR(INDEX(Game_Plan[Category],MATCH(Audience_Reach[[#This Row],[Campaign]],Game_Plan[Campaign],0)),"")</f>
        <v/>
      </c>
      <c r="C193" s="48" t="str">
        <f>IFERROR(INDEX(Game_Plan[Range],MATCH(Audience_Reach[[#This Row],[Campaign]],Game_Plan[Campaign],0)),"")</f>
        <v/>
      </c>
      <c r="D193" s="48" t="str" cm="1">
        <f t="array" ref="D193">IFERROR(INDEX(_xlfn.UNIQUE(Game_Plan[Campaign]),ROW()-ROW(Game_Plan[#Headers])),"")</f>
        <v/>
      </c>
      <c r="E193" s="47"/>
      <c r="F193" s="47"/>
      <c r="G193" s="47"/>
      <c r="H193" s="47"/>
      <c r="I193" s="47"/>
      <c r="J193" s="47"/>
      <c r="K193" s="47"/>
      <c r="L193" s="47"/>
      <c r="M193" s="47"/>
      <c r="N193" s="47"/>
      <c r="O193" s="47"/>
      <c r="P193" s="47"/>
      <c r="Q193" s="47"/>
      <c r="R193" s="47"/>
      <c r="S193" s="7"/>
    </row>
    <row r="194" spans="2:19" ht="21" customHeight="1">
      <c r="B194" s="48" t="str">
        <f>IFERROR(INDEX(Game_Plan[Category],MATCH(Audience_Reach[[#This Row],[Campaign]],Game_Plan[Campaign],0)),"")</f>
        <v/>
      </c>
      <c r="C194" s="48" t="str">
        <f>IFERROR(INDEX(Game_Plan[Range],MATCH(Audience_Reach[[#This Row],[Campaign]],Game_Plan[Campaign],0)),"")</f>
        <v/>
      </c>
      <c r="D194" s="48" t="str" cm="1">
        <f t="array" ref="D194">IFERROR(INDEX(_xlfn.UNIQUE(Game_Plan[Campaign]),ROW()-ROW(Game_Plan[#Headers])),"")</f>
        <v/>
      </c>
      <c r="E194" s="47"/>
      <c r="F194" s="47"/>
      <c r="G194" s="47"/>
      <c r="H194" s="47"/>
      <c r="I194" s="47"/>
      <c r="J194" s="47"/>
      <c r="K194" s="47"/>
      <c r="L194" s="47"/>
      <c r="M194" s="47"/>
      <c r="N194" s="47"/>
      <c r="O194" s="47"/>
      <c r="P194" s="47"/>
      <c r="Q194" s="47"/>
      <c r="R194" s="47"/>
      <c r="S194" s="7"/>
    </row>
    <row r="195" spans="2:19" ht="21" customHeight="1">
      <c r="B195" s="48" t="str">
        <f>IFERROR(INDEX(Game_Plan[Category],MATCH(Audience_Reach[[#This Row],[Campaign]],Game_Plan[Campaign],0)),"")</f>
        <v/>
      </c>
      <c r="C195" s="48" t="str">
        <f>IFERROR(INDEX(Game_Plan[Range],MATCH(Audience_Reach[[#This Row],[Campaign]],Game_Plan[Campaign],0)),"")</f>
        <v/>
      </c>
      <c r="D195" s="48" t="str" cm="1">
        <f t="array" ref="D195">IFERROR(INDEX(_xlfn.UNIQUE(Game_Plan[Campaign]),ROW()-ROW(Game_Plan[#Headers])),"")</f>
        <v/>
      </c>
      <c r="E195" s="47"/>
      <c r="F195" s="47"/>
      <c r="G195" s="47"/>
      <c r="H195" s="47"/>
      <c r="I195" s="47"/>
      <c r="J195" s="47"/>
      <c r="K195" s="47"/>
      <c r="L195" s="47"/>
      <c r="M195" s="47"/>
      <c r="N195" s="47"/>
      <c r="O195" s="47"/>
      <c r="P195" s="47"/>
      <c r="Q195" s="47"/>
      <c r="R195" s="47"/>
      <c r="S195" s="7"/>
    </row>
    <row r="196" spans="2:19" ht="21" customHeight="1">
      <c r="B196" s="48" t="str">
        <f>IFERROR(INDEX(Game_Plan[Category],MATCH(Audience_Reach[[#This Row],[Campaign]],Game_Plan[Campaign],0)),"")</f>
        <v/>
      </c>
      <c r="C196" s="48" t="str">
        <f>IFERROR(INDEX(Game_Plan[Range],MATCH(Audience_Reach[[#This Row],[Campaign]],Game_Plan[Campaign],0)),"")</f>
        <v/>
      </c>
      <c r="D196" s="48" t="str" cm="1">
        <f t="array" ref="D196">IFERROR(INDEX(_xlfn.UNIQUE(Game_Plan[Campaign]),ROW()-ROW(Game_Plan[#Headers])),"")</f>
        <v/>
      </c>
      <c r="E196" s="47"/>
      <c r="F196" s="47"/>
      <c r="G196" s="47"/>
      <c r="H196" s="47"/>
      <c r="I196" s="47"/>
      <c r="J196" s="47"/>
      <c r="K196" s="47"/>
      <c r="L196" s="47"/>
      <c r="M196" s="47"/>
      <c r="N196" s="47"/>
      <c r="O196" s="47"/>
      <c r="P196" s="47"/>
      <c r="Q196" s="47"/>
      <c r="R196" s="47"/>
      <c r="S196" s="7"/>
    </row>
    <row r="197" spans="2:19" ht="21" customHeight="1">
      <c r="B197" s="48" t="str">
        <f>IFERROR(INDEX(Game_Plan[Category],MATCH(Audience_Reach[[#This Row],[Campaign]],Game_Plan[Campaign],0)),"")</f>
        <v/>
      </c>
      <c r="C197" s="48" t="str">
        <f>IFERROR(INDEX(Game_Plan[Range],MATCH(Audience_Reach[[#This Row],[Campaign]],Game_Plan[Campaign],0)),"")</f>
        <v/>
      </c>
      <c r="D197" s="48" t="str" cm="1">
        <f t="array" ref="D197">IFERROR(INDEX(_xlfn.UNIQUE(Game_Plan[Campaign]),ROW()-ROW(Game_Plan[#Headers])),"")</f>
        <v/>
      </c>
      <c r="E197" s="47"/>
      <c r="F197" s="47"/>
      <c r="G197" s="47"/>
      <c r="H197" s="47"/>
      <c r="I197" s="47"/>
      <c r="J197" s="47"/>
      <c r="K197" s="47"/>
      <c r="L197" s="47"/>
      <c r="M197" s="47"/>
      <c r="N197" s="47"/>
      <c r="O197" s="47"/>
      <c r="P197" s="47"/>
      <c r="Q197" s="47"/>
      <c r="R197" s="47"/>
      <c r="S197" s="7"/>
    </row>
    <row r="198" spans="2:19" ht="21" customHeight="1">
      <c r="B198" s="48" t="str">
        <f>IFERROR(INDEX(Game_Plan[Category],MATCH(Audience_Reach[[#This Row],[Campaign]],Game_Plan[Campaign],0)),"")</f>
        <v/>
      </c>
      <c r="C198" s="48" t="str">
        <f>IFERROR(INDEX(Game_Plan[Range],MATCH(Audience_Reach[[#This Row],[Campaign]],Game_Plan[Campaign],0)),"")</f>
        <v/>
      </c>
      <c r="D198" s="48" t="str" cm="1">
        <f t="array" ref="D198">IFERROR(INDEX(_xlfn.UNIQUE(Game_Plan[Campaign]),ROW()-ROW(Game_Plan[#Headers])),"")</f>
        <v/>
      </c>
      <c r="E198" s="47"/>
      <c r="F198" s="47"/>
      <c r="G198" s="47"/>
      <c r="H198" s="47"/>
      <c r="I198" s="47"/>
      <c r="J198" s="47"/>
      <c r="K198" s="47"/>
      <c r="L198" s="47"/>
      <c r="M198" s="47"/>
      <c r="N198" s="47"/>
      <c r="O198" s="47"/>
      <c r="P198" s="47"/>
      <c r="Q198" s="47"/>
      <c r="R198" s="47"/>
      <c r="S198" s="7"/>
    </row>
    <row r="199" spans="2:19" ht="21" customHeight="1">
      <c r="B199" s="48" t="str">
        <f>IFERROR(INDEX(Game_Plan[Category],MATCH(Audience_Reach[[#This Row],[Campaign]],Game_Plan[Campaign],0)),"")</f>
        <v/>
      </c>
      <c r="C199" s="48" t="str">
        <f>IFERROR(INDEX(Game_Plan[Range],MATCH(Audience_Reach[[#This Row],[Campaign]],Game_Plan[Campaign],0)),"")</f>
        <v/>
      </c>
      <c r="D199" s="48" t="str" cm="1">
        <f t="array" ref="D199">IFERROR(INDEX(_xlfn.UNIQUE(Game_Plan[Campaign]),ROW()-ROW(Game_Plan[#Headers])),"")</f>
        <v/>
      </c>
      <c r="E199" s="47"/>
      <c r="F199" s="47"/>
      <c r="G199" s="47"/>
      <c r="H199" s="47"/>
      <c r="I199" s="47"/>
      <c r="J199" s="47"/>
      <c r="K199" s="47"/>
      <c r="L199" s="47"/>
      <c r="M199" s="47"/>
      <c r="N199" s="47"/>
      <c r="O199" s="47"/>
      <c r="P199" s="47"/>
      <c r="Q199" s="47"/>
      <c r="R199" s="47"/>
      <c r="S199" s="7"/>
    </row>
    <row r="200" spans="2:19" ht="21" customHeight="1">
      <c r="B200" s="48" t="str">
        <f>IFERROR(INDEX(Game_Plan[Category],MATCH(Audience_Reach[[#This Row],[Campaign]],Game_Plan[Campaign],0)),"")</f>
        <v/>
      </c>
      <c r="C200" s="48" t="str">
        <f>IFERROR(INDEX(Game_Plan[Range],MATCH(Audience_Reach[[#This Row],[Campaign]],Game_Plan[Campaign],0)),"")</f>
        <v/>
      </c>
      <c r="D200" s="48" t="str" cm="1">
        <f t="array" ref="D200">IFERROR(INDEX(_xlfn.UNIQUE(Game_Plan[Campaign]),ROW()-ROW(Game_Plan[#Headers])),"")</f>
        <v/>
      </c>
      <c r="E200" s="47"/>
      <c r="F200" s="47"/>
      <c r="G200" s="47"/>
      <c r="H200" s="47"/>
      <c r="I200" s="47"/>
      <c r="J200" s="47"/>
      <c r="K200" s="47"/>
      <c r="L200" s="47"/>
      <c r="M200" s="47"/>
      <c r="N200" s="47"/>
      <c r="O200" s="47"/>
      <c r="P200" s="47"/>
      <c r="Q200" s="47"/>
      <c r="R200" s="47"/>
      <c r="S200" s="7"/>
    </row>
    <row r="201" spans="2:19" ht="21" customHeight="1">
      <c r="B201" s="48" t="str">
        <f>IFERROR(INDEX(Game_Plan[Category],MATCH(Audience_Reach[[#This Row],[Campaign]],Game_Plan[Campaign],0)),"")</f>
        <v/>
      </c>
      <c r="C201" s="48" t="str">
        <f>IFERROR(INDEX(Game_Plan[Range],MATCH(Audience_Reach[[#This Row],[Campaign]],Game_Plan[Campaign],0)),"")</f>
        <v/>
      </c>
      <c r="D201" s="48" t="str" cm="1">
        <f t="array" ref="D201">IFERROR(INDEX(_xlfn.UNIQUE(Game_Plan[Campaign]),ROW()-ROW(Game_Plan[#Headers])),"")</f>
        <v/>
      </c>
      <c r="E201" s="47"/>
      <c r="F201" s="47"/>
      <c r="G201" s="47"/>
      <c r="H201" s="47"/>
      <c r="I201" s="47"/>
      <c r="J201" s="47"/>
      <c r="K201" s="47"/>
      <c r="L201" s="47"/>
      <c r="M201" s="47"/>
      <c r="N201" s="47"/>
      <c r="O201" s="47"/>
      <c r="P201" s="47"/>
      <c r="Q201" s="47"/>
      <c r="R201" s="47"/>
      <c r="S201" s="7"/>
    </row>
    <row r="202" spans="2:19" ht="21" customHeight="1">
      <c r="B202" s="48" t="str">
        <f>IFERROR(INDEX(Game_Plan[Category],MATCH(Audience_Reach[[#This Row],[Campaign]],Game_Plan[Campaign],0)),"")</f>
        <v/>
      </c>
      <c r="C202" s="48" t="str">
        <f>IFERROR(INDEX(Game_Plan[Range],MATCH(Audience_Reach[[#This Row],[Campaign]],Game_Plan[Campaign],0)),"")</f>
        <v/>
      </c>
      <c r="D202" s="48" t="str" cm="1">
        <f t="array" ref="D202">IFERROR(INDEX(_xlfn.UNIQUE(Game_Plan[Campaign]),ROW()-ROW(Game_Plan[#Headers])),"")</f>
        <v/>
      </c>
      <c r="E202" s="47"/>
      <c r="F202" s="47"/>
      <c r="G202" s="47"/>
      <c r="H202" s="47"/>
      <c r="I202" s="47"/>
      <c r="J202" s="47"/>
      <c r="K202" s="47"/>
      <c r="L202" s="47"/>
      <c r="M202" s="47"/>
      <c r="N202" s="47"/>
      <c r="O202" s="47"/>
      <c r="P202" s="47"/>
      <c r="Q202" s="47"/>
      <c r="R202" s="47"/>
      <c r="S202" s="7"/>
    </row>
    <row r="203" spans="2:19" ht="21" customHeight="1">
      <c r="B203" s="48" t="str">
        <f>IFERROR(INDEX(Game_Plan[Category],MATCH(Audience_Reach[[#This Row],[Campaign]],Game_Plan[Campaign],0)),"")</f>
        <v/>
      </c>
      <c r="C203" s="48" t="str">
        <f>IFERROR(INDEX(Game_Plan[Range],MATCH(Audience_Reach[[#This Row],[Campaign]],Game_Plan[Campaign],0)),"")</f>
        <v/>
      </c>
      <c r="D203" s="48" t="str" cm="1">
        <f t="array" ref="D203">IFERROR(INDEX(_xlfn.UNIQUE(Game_Plan[Campaign]),ROW()-ROW(Game_Plan[#Headers])),"")</f>
        <v/>
      </c>
      <c r="E203" s="47"/>
      <c r="F203" s="47"/>
      <c r="G203" s="47"/>
      <c r="H203" s="47"/>
      <c r="I203" s="47"/>
      <c r="J203" s="47"/>
      <c r="K203" s="47"/>
      <c r="L203" s="47"/>
      <c r="M203" s="47"/>
      <c r="N203" s="47"/>
      <c r="O203" s="47"/>
      <c r="P203" s="47"/>
      <c r="Q203" s="47"/>
      <c r="R203" s="47"/>
      <c r="S203" s="7"/>
    </row>
    <row r="204" spans="2:19" ht="21" customHeight="1">
      <c r="B204" s="48" t="str">
        <f>IFERROR(INDEX(Game_Plan[Category],MATCH(Audience_Reach[[#This Row],[Campaign]],Game_Plan[Campaign],0)),"")</f>
        <v/>
      </c>
      <c r="C204" s="48" t="str">
        <f>IFERROR(INDEX(Game_Plan[Range],MATCH(Audience_Reach[[#This Row],[Campaign]],Game_Plan[Campaign],0)),"")</f>
        <v/>
      </c>
      <c r="D204" s="48" t="str" cm="1">
        <f t="array" ref="D204">IFERROR(INDEX(_xlfn.UNIQUE(Game_Plan[Campaign]),ROW()-ROW(Game_Plan[#Headers])),"")</f>
        <v/>
      </c>
      <c r="E204" s="47"/>
      <c r="F204" s="47"/>
      <c r="G204" s="47"/>
      <c r="H204" s="47"/>
      <c r="I204" s="47"/>
      <c r="J204" s="47"/>
      <c r="K204" s="47"/>
      <c r="L204" s="47"/>
      <c r="M204" s="47"/>
      <c r="N204" s="47"/>
      <c r="O204" s="47"/>
      <c r="P204" s="47"/>
      <c r="Q204" s="47"/>
      <c r="R204" s="47"/>
      <c r="S204" s="7"/>
    </row>
    <row r="205" spans="2:19" ht="21" customHeight="1">
      <c r="B205" s="48" t="str">
        <f>IFERROR(INDEX(Game_Plan[Category],MATCH(Audience_Reach[[#This Row],[Campaign]],Game_Plan[Campaign],0)),"")</f>
        <v/>
      </c>
      <c r="C205" s="48" t="str">
        <f>IFERROR(INDEX(Game_Plan[Range],MATCH(Audience_Reach[[#This Row],[Campaign]],Game_Plan[Campaign],0)),"")</f>
        <v/>
      </c>
      <c r="D205" s="48" t="str" cm="1">
        <f t="array" ref="D205">IFERROR(INDEX(_xlfn.UNIQUE(Game_Plan[Campaign]),ROW()-ROW(Game_Plan[#Headers])),"")</f>
        <v/>
      </c>
      <c r="E205" s="47"/>
      <c r="F205" s="47"/>
      <c r="G205" s="47"/>
      <c r="H205" s="47"/>
      <c r="I205" s="47"/>
      <c r="J205" s="47"/>
      <c r="K205" s="47"/>
      <c r="L205" s="47"/>
      <c r="M205" s="47"/>
      <c r="N205" s="47"/>
      <c r="O205" s="47"/>
      <c r="P205" s="47"/>
      <c r="Q205" s="47"/>
      <c r="R205" s="47"/>
      <c r="S205" s="7"/>
    </row>
    <row r="206" spans="2:19" ht="21" customHeight="1">
      <c r="B206" s="48" t="str">
        <f>IFERROR(INDEX(Game_Plan[Category],MATCH(Audience_Reach[[#This Row],[Campaign]],Game_Plan[Campaign],0)),"")</f>
        <v/>
      </c>
      <c r="C206" s="48" t="str">
        <f>IFERROR(INDEX(Game_Plan[Range],MATCH(Audience_Reach[[#This Row],[Campaign]],Game_Plan[Campaign],0)),"")</f>
        <v/>
      </c>
      <c r="D206" s="48" t="str" cm="1">
        <f t="array" ref="D206">IFERROR(INDEX(_xlfn.UNIQUE(Game_Plan[Campaign]),ROW()-ROW(Game_Plan[#Headers])),"")</f>
        <v/>
      </c>
      <c r="E206" s="47"/>
      <c r="F206" s="47"/>
      <c r="G206" s="47"/>
      <c r="H206" s="47"/>
      <c r="I206" s="47"/>
      <c r="J206" s="47"/>
      <c r="K206" s="47"/>
      <c r="L206" s="47"/>
      <c r="M206" s="47"/>
      <c r="N206" s="47"/>
      <c r="O206" s="47"/>
      <c r="P206" s="47"/>
      <c r="Q206" s="47"/>
      <c r="R206" s="47"/>
      <c r="S206" s="7"/>
    </row>
    <row r="207" spans="2:19" ht="21" customHeight="1">
      <c r="B207" s="48" t="str">
        <f>IFERROR(INDEX(Game_Plan[Category],MATCH(Audience_Reach[[#This Row],[Campaign]],Game_Plan[Campaign],0)),"")</f>
        <v/>
      </c>
      <c r="C207" s="48" t="str">
        <f>IFERROR(INDEX(Game_Plan[Range],MATCH(Audience_Reach[[#This Row],[Campaign]],Game_Plan[Campaign],0)),"")</f>
        <v/>
      </c>
      <c r="D207" s="48" t="str" cm="1">
        <f t="array" ref="D207">IFERROR(INDEX(_xlfn.UNIQUE(Game_Plan[Campaign]),ROW()-ROW(Game_Plan[#Headers])),"")</f>
        <v/>
      </c>
      <c r="E207" s="47"/>
      <c r="F207" s="47"/>
      <c r="G207" s="47"/>
      <c r="H207" s="47"/>
      <c r="I207" s="47"/>
      <c r="J207" s="47"/>
      <c r="K207" s="47"/>
      <c r="L207" s="47"/>
      <c r="M207" s="47"/>
      <c r="N207" s="47"/>
      <c r="O207" s="47"/>
      <c r="P207" s="47"/>
      <c r="Q207" s="47"/>
      <c r="R207" s="47"/>
      <c r="S207" s="7"/>
    </row>
    <row r="208" spans="2:19" ht="21" customHeight="1">
      <c r="B208" s="48" t="str">
        <f>IFERROR(INDEX(Game_Plan[Category],MATCH(Audience_Reach[[#This Row],[Campaign]],Game_Plan[Campaign],0)),"")</f>
        <v/>
      </c>
      <c r="C208" s="48" t="str">
        <f>IFERROR(INDEX(Game_Plan[Range],MATCH(Audience_Reach[[#This Row],[Campaign]],Game_Plan[Campaign],0)),"")</f>
        <v/>
      </c>
      <c r="D208" s="48" t="str" cm="1">
        <f t="array" ref="D208">IFERROR(INDEX(_xlfn.UNIQUE(Game_Plan[Campaign]),ROW()-ROW(Game_Plan[#Headers])),"")</f>
        <v/>
      </c>
      <c r="E208" s="47"/>
      <c r="F208" s="47"/>
      <c r="G208" s="47"/>
      <c r="H208" s="47"/>
      <c r="I208" s="47"/>
      <c r="J208" s="47"/>
      <c r="K208" s="47"/>
      <c r="L208" s="47"/>
      <c r="M208" s="47"/>
      <c r="N208" s="47"/>
      <c r="O208" s="47"/>
      <c r="P208" s="47"/>
      <c r="Q208" s="47"/>
      <c r="R208" s="47"/>
      <c r="S208" s="7"/>
    </row>
    <row r="209" spans="2:19" ht="21" customHeight="1">
      <c r="B209" s="48" t="str">
        <f>IFERROR(INDEX(Game_Plan[Category],MATCH(Audience_Reach[[#This Row],[Campaign]],Game_Plan[Campaign],0)),"")</f>
        <v/>
      </c>
      <c r="C209" s="48" t="str">
        <f>IFERROR(INDEX(Game_Plan[Range],MATCH(Audience_Reach[[#This Row],[Campaign]],Game_Plan[Campaign],0)),"")</f>
        <v/>
      </c>
      <c r="D209" s="48" t="str" cm="1">
        <f t="array" ref="D209">IFERROR(INDEX(_xlfn.UNIQUE(Game_Plan[Campaign]),ROW()-ROW(Game_Plan[#Headers])),"")</f>
        <v/>
      </c>
      <c r="E209" s="47"/>
      <c r="F209" s="47"/>
      <c r="G209" s="47"/>
      <c r="H209" s="47"/>
      <c r="I209" s="47"/>
      <c r="J209" s="47"/>
      <c r="K209" s="47"/>
      <c r="L209" s="47"/>
      <c r="M209" s="47"/>
      <c r="N209" s="47"/>
      <c r="O209" s="47"/>
      <c r="P209" s="47"/>
      <c r="Q209" s="47"/>
      <c r="R209" s="47"/>
      <c r="S209" s="7"/>
    </row>
    <row r="210" spans="2:19" ht="21" customHeight="1">
      <c r="B210" s="48" t="str">
        <f>IFERROR(INDEX(Game_Plan[Category],MATCH(Audience_Reach[[#This Row],[Campaign]],Game_Plan[Campaign],0)),"")</f>
        <v/>
      </c>
      <c r="C210" s="48" t="str">
        <f>IFERROR(INDEX(Game_Plan[Range],MATCH(Audience_Reach[[#This Row],[Campaign]],Game_Plan[Campaign],0)),"")</f>
        <v/>
      </c>
      <c r="D210" s="48" t="str" cm="1">
        <f t="array" ref="D210">IFERROR(INDEX(_xlfn.UNIQUE(Game_Plan[Campaign]),ROW()-ROW(Game_Plan[#Headers])),"")</f>
        <v/>
      </c>
      <c r="E210" s="47"/>
      <c r="F210" s="47"/>
      <c r="G210" s="47"/>
      <c r="H210" s="47"/>
      <c r="I210" s="47"/>
      <c r="J210" s="47"/>
      <c r="K210" s="47"/>
      <c r="L210" s="47"/>
      <c r="M210" s="47"/>
      <c r="N210" s="47"/>
      <c r="O210" s="47"/>
      <c r="P210" s="47"/>
      <c r="Q210" s="47"/>
      <c r="R210" s="47"/>
      <c r="S210" s="7"/>
    </row>
    <row r="211" spans="2:19" ht="21" customHeight="1">
      <c r="B211" s="48" t="str">
        <f>IFERROR(INDEX(Game_Plan[Category],MATCH(Audience_Reach[[#This Row],[Campaign]],Game_Plan[Campaign],0)),"")</f>
        <v/>
      </c>
      <c r="C211" s="48" t="str">
        <f>IFERROR(INDEX(Game_Plan[Range],MATCH(Audience_Reach[[#This Row],[Campaign]],Game_Plan[Campaign],0)),"")</f>
        <v/>
      </c>
      <c r="D211" s="48" t="str" cm="1">
        <f t="array" ref="D211">IFERROR(INDEX(_xlfn.UNIQUE(Game_Plan[Campaign]),ROW()-ROW(Game_Plan[#Headers])),"")</f>
        <v/>
      </c>
      <c r="E211" s="47"/>
      <c r="F211" s="47"/>
      <c r="G211" s="47"/>
      <c r="H211" s="47"/>
      <c r="I211" s="47"/>
      <c r="J211" s="47"/>
      <c r="K211" s="47"/>
      <c r="L211" s="47"/>
      <c r="M211" s="47"/>
      <c r="N211" s="47"/>
      <c r="O211" s="47"/>
      <c r="P211" s="47"/>
      <c r="Q211" s="47"/>
      <c r="R211" s="47"/>
      <c r="S211" s="7"/>
    </row>
    <row r="212" spans="2:19" ht="21" customHeight="1">
      <c r="B212" s="48" t="str">
        <f>IFERROR(INDEX(Game_Plan[Category],MATCH(Audience_Reach[[#This Row],[Campaign]],Game_Plan[Campaign],0)),"")</f>
        <v/>
      </c>
      <c r="C212" s="48" t="str">
        <f>IFERROR(INDEX(Game_Plan[Range],MATCH(Audience_Reach[[#This Row],[Campaign]],Game_Plan[Campaign],0)),"")</f>
        <v/>
      </c>
      <c r="D212" s="48" t="str" cm="1">
        <f t="array" ref="D212">IFERROR(INDEX(_xlfn.UNIQUE(Game_Plan[Campaign]),ROW()-ROW(Game_Plan[#Headers])),"")</f>
        <v/>
      </c>
      <c r="E212" s="47"/>
      <c r="F212" s="47"/>
      <c r="G212" s="47"/>
      <c r="H212" s="47"/>
      <c r="I212" s="47"/>
      <c r="J212" s="47"/>
      <c r="K212" s="47"/>
      <c r="L212" s="47"/>
      <c r="M212" s="47"/>
      <c r="N212" s="47"/>
      <c r="O212" s="47"/>
      <c r="P212" s="47"/>
      <c r="Q212" s="47"/>
      <c r="R212" s="47"/>
      <c r="S212" s="7"/>
    </row>
    <row r="213" spans="2:19" ht="21" customHeight="1">
      <c r="B213" s="48" t="str">
        <f>IFERROR(INDEX(Game_Plan[Category],MATCH(Audience_Reach[[#This Row],[Campaign]],Game_Plan[Campaign],0)),"")</f>
        <v/>
      </c>
      <c r="C213" s="48" t="str">
        <f>IFERROR(INDEX(Game_Plan[Range],MATCH(Audience_Reach[[#This Row],[Campaign]],Game_Plan[Campaign],0)),"")</f>
        <v/>
      </c>
      <c r="D213" s="48" t="str" cm="1">
        <f t="array" ref="D213">IFERROR(INDEX(_xlfn.UNIQUE(Game_Plan[Campaign]),ROW()-ROW(Game_Plan[#Headers])),"")</f>
        <v/>
      </c>
      <c r="E213" s="47"/>
      <c r="F213" s="47"/>
      <c r="G213" s="47"/>
      <c r="H213" s="47"/>
      <c r="I213" s="47"/>
      <c r="J213" s="47"/>
      <c r="K213" s="47"/>
      <c r="L213" s="47"/>
      <c r="M213" s="47"/>
      <c r="N213" s="47"/>
      <c r="O213" s="47"/>
      <c r="P213" s="47"/>
      <c r="Q213" s="47"/>
      <c r="R213" s="47"/>
      <c r="S213" s="7"/>
    </row>
    <row r="214" spans="2:19" ht="21" customHeight="1">
      <c r="B214" s="48" t="str">
        <f>IFERROR(INDEX(Game_Plan[Category],MATCH(Audience_Reach[[#This Row],[Campaign]],Game_Plan[Campaign],0)),"")</f>
        <v/>
      </c>
      <c r="C214" s="59" t="str">
        <f>IFERROR(INDEX(Game_Plan[Range],MATCH(Audience_Reach[[#This Row],[Campaign]],Game_Plan[Campaign],0)),"")</f>
        <v/>
      </c>
      <c r="D214" s="59" t="str" cm="1">
        <f t="array" ref="D214">IFERROR(INDEX(_xlfn.UNIQUE(Game_Plan[Campaign]),ROW()-ROW(Game_Plan[#Headers])),"")</f>
        <v/>
      </c>
      <c r="E214" s="19"/>
      <c r="F214" s="19"/>
      <c r="G214" s="19"/>
      <c r="H214" s="20"/>
      <c r="I214" s="20"/>
      <c r="J214" s="20"/>
      <c r="K214" s="20"/>
      <c r="L214" s="20"/>
      <c r="M214" s="20"/>
      <c r="N214" s="20"/>
      <c r="O214" s="20"/>
      <c r="P214" s="20"/>
      <c r="Q214" s="20"/>
      <c r="R214" s="20"/>
      <c r="S214" s="7"/>
    </row>
    <row r="215" spans="2:19" ht="21" customHeight="1">
      <c r="B215" s="48" t="str">
        <f>IFERROR(INDEX(Game_Plan[Category],MATCH(Audience_Reach[[#This Row],[Campaign]],Game_Plan[Campaign],0)),"")</f>
        <v/>
      </c>
      <c r="C215" s="59" t="str">
        <f>IFERROR(INDEX(Game_Plan[Range],MATCH(Audience_Reach[[#This Row],[Campaign]],Game_Plan[Campaign],0)),"")</f>
        <v/>
      </c>
      <c r="D215" s="59" t="str" cm="1">
        <f t="array" ref="D215">IFERROR(INDEX(_xlfn.UNIQUE(Game_Plan[Campaign]),ROW()-ROW(Game_Plan[#Headers])),"")</f>
        <v/>
      </c>
      <c r="E215" s="19"/>
      <c r="F215" s="19"/>
      <c r="G215" s="19"/>
      <c r="H215" s="20"/>
      <c r="I215" s="20"/>
      <c r="J215" s="20"/>
      <c r="K215" s="20"/>
      <c r="L215" s="20"/>
      <c r="M215" s="20"/>
      <c r="N215" s="20"/>
      <c r="O215" s="20"/>
      <c r="P215" s="20"/>
      <c r="Q215" s="20"/>
      <c r="R215" s="20"/>
      <c r="S215" s="7"/>
    </row>
    <row r="216" spans="2:19" ht="21" customHeight="1">
      <c r="B216" s="48" t="str">
        <f>IFERROR(INDEX(Game_Plan[Category],MATCH(Audience_Reach[[#This Row],[Campaign]],Game_Plan[Campaign],0)),"")</f>
        <v/>
      </c>
      <c r="C216" s="59" t="str">
        <f>IFERROR(INDEX(Game_Plan[Range],MATCH(Audience_Reach[[#This Row],[Campaign]],Game_Plan[Campaign],0)),"")</f>
        <v/>
      </c>
      <c r="D216" s="59" t="str" cm="1">
        <f t="array" ref="D216">IFERROR(INDEX(_xlfn.UNIQUE(Game_Plan[Campaign]),ROW()-ROW(Game_Plan[#Headers])),"")</f>
        <v/>
      </c>
      <c r="E216" s="19"/>
      <c r="F216" s="19"/>
      <c r="G216" s="19"/>
      <c r="H216" s="20"/>
      <c r="I216" s="20"/>
      <c r="J216" s="20"/>
      <c r="K216" s="20"/>
      <c r="L216" s="20"/>
      <c r="M216" s="20"/>
      <c r="N216" s="20"/>
      <c r="O216" s="20"/>
      <c r="P216" s="20"/>
      <c r="Q216" s="20"/>
      <c r="R216" s="20"/>
      <c r="S216" s="7"/>
    </row>
    <row r="217" spans="2:19" ht="21" customHeight="1">
      <c r="B217" s="48" t="str">
        <f>IFERROR(INDEX(Game_Plan[Category],MATCH(Audience_Reach[[#This Row],[Campaign]],Game_Plan[Campaign],0)),"")</f>
        <v/>
      </c>
      <c r="C217" s="59" t="str">
        <f>IFERROR(INDEX(Game_Plan[Range],MATCH(Audience_Reach[[#This Row],[Campaign]],Game_Plan[Campaign],0)),"")</f>
        <v/>
      </c>
      <c r="D217" s="59" t="str" cm="1">
        <f t="array" ref="D217">IFERROR(INDEX(_xlfn.UNIQUE(Game_Plan[Campaign]),ROW()-ROW(Game_Plan[#Headers])),"")</f>
        <v/>
      </c>
      <c r="E217" s="19"/>
      <c r="F217" s="19"/>
      <c r="G217" s="19"/>
      <c r="H217" s="20"/>
      <c r="I217" s="20"/>
      <c r="J217" s="20"/>
      <c r="K217" s="20"/>
      <c r="L217" s="20"/>
      <c r="M217" s="20"/>
      <c r="N217" s="20"/>
      <c r="O217" s="20"/>
      <c r="P217" s="20"/>
      <c r="Q217" s="20"/>
      <c r="R217" s="20"/>
      <c r="S217" s="7"/>
    </row>
    <row r="218" spans="2:19" ht="21" customHeight="1">
      <c r="B218" s="48" t="str">
        <f>IFERROR(INDEX(Game_Plan[Category],MATCH(Audience_Reach[[#This Row],[Campaign]],Game_Plan[Campaign],0)),"")</f>
        <v/>
      </c>
      <c r="C218" s="59" t="str">
        <f>IFERROR(INDEX(Game_Plan[Range],MATCH(Audience_Reach[[#This Row],[Campaign]],Game_Plan[Campaign],0)),"")</f>
        <v/>
      </c>
      <c r="D218" s="59" t="str" cm="1">
        <f t="array" ref="D218">IFERROR(INDEX(_xlfn.UNIQUE(Game_Plan[Campaign]),ROW()-ROW(Game_Plan[#Headers])),"")</f>
        <v/>
      </c>
      <c r="E218" s="19"/>
      <c r="F218" s="19"/>
      <c r="G218" s="19"/>
      <c r="H218" s="20"/>
      <c r="I218" s="20"/>
      <c r="J218" s="20"/>
      <c r="K218" s="20"/>
      <c r="L218" s="20"/>
      <c r="M218" s="20"/>
      <c r="N218" s="20"/>
      <c r="O218" s="20"/>
      <c r="P218" s="20"/>
      <c r="Q218" s="20"/>
      <c r="R218" s="20"/>
      <c r="S218" s="7"/>
    </row>
    <row r="219" spans="2:19" ht="21" customHeight="1">
      <c r="B219" s="48" t="str">
        <f>IFERROR(INDEX(Game_Plan[Category],MATCH(Audience_Reach[[#This Row],[Campaign]],Game_Plan[Campaign],0)),"")</f>
        <v/>
      </c>
      <c r="C219" s="59" t="str">
        <f>IFERROR(INDEX(Game_Plan[Range],MATCH(Audience_Reach[[#This Row],[Campaign]],Game_Plan[Campaign],0)),"")</f>
        <v/>
      </c>
      <c r="D219" s="59" t="str" cm="1">
        <f t="array" ref="D219">IFERROR(INDEX(_xlfn.UNIQUE(Game_Plan[Campaign]),ROW()-ROW(Game_Plan[#Headers])),"")</f>
        <v/>
      </c>
      <c r="E219" s="19"/>
      <c r="F219" s="19"/>
      <c r="G219" s="19"/>
      <c r="H219" s="20"/>
      <c r="I219" s="20"/>
      <c r="J219" s="20"/>
      <c r="K219" s="20"/>
      <c r="L219" s="20"/>
      <c r="M219" s="20"/>
      <c r="N219" s="20"/>
      <c r="O219" s="20"/>
      <c r="P219" s="20"/>
      <c r="Q219" s="20"/>
      <c r="R219" s="20"/>
      <c r="S219" s="7"/>
    </row>
    <row r="220" spans="2:19" ht="21" customHeight="1">
      <c r="B220" s="48" t="str">
        <f>IFERROR(INDEX(Game_Plan[Category],MATCH(Audience_Reach[[#This Row],[Campaign]],Game_Plan[Campaign],0)),"")</f>
        <v/>
      </c>
      <c r="C220" s="59" t="str">
        <f>IFERROR(INDEX(Game_Plan[Range],MATCH(Audience_Reach[[#This Row],[Campaign]],Game_Plan[Campaign],0)),"")</f>
        <v/>
      </c>
      <c r="D220" s="59" t="str" cm="1">
        <f t="array" ref="D220">IFERROR(INDEX(_xlfn.UNIQUE(Game_Plan[Campaign]),ROW()-ROW(Game_Plan[#Headers])),"")</f>
        <v/>
      </c>
      <c r="E220" s="19"/>
      <c r="F220" s="19"/>
      <c r="G220" s="19"/>
      <c r="H220" s="20"/>
      <c r="I220" s="20"/>
      <c r="J220" s="20"/>
      <c r="K220" s="20"/>
      <c r="L220" s="20"/>
      <c r="M220" s="20"/>
      <c r="N220" s="20"/>
      <c r="O220" s="20"/>
      <c r="P220" s="20"/>
      <c r="Q220" s="20"/>
      <c r="R220" s="20"/>
      <c r="S220" s="7"/>
    </row>
    <row r="221" spans="2:19" ht="21" customHeight="1">
      <c r="B221" s="48" t="str">
        <f>IFERROR(INDEX(Game_Plan[Category],MATCH(Audience_Reach[[#This Row],[Campaign]],Game_Plan[Campaign],0)),"")</f>
        <v/>
      </c>
      <c r="C221" s="59" t="str">
        <f>IFERROR(INDEX(Game_Plan[Range],MATCH(Audience_Reach[[#This Row],[Campaign]],Game_Plan[Campaign],0)),"")</f>
        <v/>
      </c>
      <c r="D221" s="59" t="str" cm="1">
        <f t="array" ref="D221">IFERROR(INDEX(_xlfn.UNIQUE(Game_Plan[Campaign]),ROW()-ROW(Game_Plan[#Headers])),"")</f>
        <v/>
      </c>
      <c r="E221" s="19"/>
      <c r="F221" s="19"/>
      <c r="G221" s="19"/>
      <c r="H221" s="20"/>
      <c r="I221" s="20"/>
      <c r="J221" s="20"/>
      <c r="K221" s="20"/>
      <c r="L221" s="20"/>
      <c r="M221" s="20"/>
      <c r="N221" s="20"/>
      <c r="O221" s="20"/>
      <c r="P221" s="20"/>
      <c r="Q221" s="20"/>
      <c r="R221" s="20"/>
      <c r="S221" s="7"/>
    </row>
    <row r="222" spans="2:19" ht="21" customHeight="1">
      <c r="B222" s="48" t="str">
        <f>IFERROR(INDEX(Game_Plan[Category],MATCH(Audience_Reach[[#This Row],[Campaign]],Game_Plan[Campaign],0)),"")</f>
        <v/>
      </c>
      <c r="C222" s="59" t="str">
        <f>IFERROR(INDEX(Game_Plan[Range],MATCH(Audience_Reach[[#This Row],[Campaign]],Game_Plan[Campaign],0)),"")</f>
        <v/>
      </c>
      <c r="D222" s="59" t="str" cm="1">
        <f t="array" ref="D222">IFERROR(INDEX(_xlfn.UNIQUE(Game_Plan[Campaign]),ROW()-ROW(Game_Plan[#Headers])),"")</f>
        <v/>
      </c>
      <c r="E222" s="19"/>
      <c r="F222" s="19"/>
      <c r="G222" s="19"/>
      <c r="H222" s="20"/>
      <c r="I222" s="20"/>
      <c r="J222" s="20"/>
      <c r="K222" s="20"/>
      <c r="L222" s="20"/>
      <c r="M222" s="20"/>
      <c r="N222" s="20"/>
      <c r="O222" s="20"/>
      <c r="P222" s="20"/>
      <c r="Q222" s="20"/>
      <c r="R222" s="20"/>
      <c r="S222" s="7"/>
    </row>
    <row r="223" spans="2:19" ht="21" customHeight="1">
      <c r="B223" s="48" t="str">
        <f>IFERROR(INDEX(Game_Plan[Category],MATCH(Audience_Reach[[#This Row],[Campaign]],Game_Plan[Campaign],0)),"")</f>
        <v/>
      </c>
      <c r="C223" s="59" t="str">
        <f>IFERROR(INDEX(Game_Plan[Range],MATCH(Audience_Reach[[#This Row],[Campaign]],Game_Plan[Campaign],0)),"")</f>
        <v/>
      </c>
      <c r="D223" s="59" t="str" cm="1">
        <f t="array" ref="D223">IFERROR(INDEX(_xlfn.UNIQUE(Game_Plan[Campaign]),ROW()-ROW(Game_Plan[#Headers])),"")</f>
        <v/>
      </c>
      <c r="E223" s="19"/>
      <c r="F223" s="19"/>
      <c r="G223" s="19"/>
      <c r="H223" s="20"/>
      <c r="I223" s="20"/>
      <c r="J223" s="20"/>
      <c r="K223" s="20"/>
      <c r="L223" s="20"/>
      <c r="M223" s="20"/>
      <c r="N223" s="20"/>
      <c r="O223" s="20"/>
      <c r="P223" s="20"/>
      <c r="Q223" s="20"/>
      <c r="R223" s="20"/>
      <c r="S223" s="7"/>
    </row>
    <row r="224" spans="2:19" ht="21" customHeight="1">
      <c r="B224" s="48" t="str">
        <f>IFERROR(INDEX(Game_Plan[Category],MATCH(Audience_Reach[[#This Row],[Campaign]],Game_Plan[Campaign],0)),"")</f>
        <v/>
      </c>
      <c r="C224" s="59" t="str">
        <f>IFERROR(INDEX(Game_Plan[Range],MATCH(Audience_Reach[[#This Row],[Campaign]],Game_Plan[Campaign],0)),"")</f>
        <v/>
      </c>
      <c r="D224" s="59" t="str" cm="1">
        <f t="array" ref="D224">IFERROR(INDEX(_xlfn.UNIQUE(Game_Plan[Campaign]),ROW()-ROW(Game_Plan[#Headers])),"")</f>
        <v/>
      </c>
      <c r="E224" s="19"/>
      <c r="F224" s="19"/>
      <c r="G224" s="19"/>
      <c r="H224" s="20"/>
      <c r="I224" s="20"/>
      <c r="J224" s="20"/>
      <c r="K224" s="20"/>
      <c r="L224" s="20"/>
      <c r="M224" s="20"/>
      <c r="N224" s="20"/>
      <c r="O224" s="20"/>
      <c r="P224" s="20"/>
      <c r="Q224" s="20"/>
      <c r="R224" s="20"/>
      <c r="S224" s="7"/>
    </row>
    <row r="225" spans="2:19" ht="21" customHeight="1">
      <c r="B225" s="48" t="str">
        <f>IFERROR(INDEX(Game_Plan[Category],MATCH(Audience_Reach[[#This Row],[Campaign]],Game_Plan[Campaign],0)),"")</f>
        <v/>
      </c>
      <c r="C225" s="59" t="str">
        <f>IFERROR(INDEX(Game_Plan[Range],MATCH(Audience_Reach[[#This Row],[Campaign]],Game_Plan[Campaign],0)),"")</f>
        <v/>
      </c>
      <c r="D225" s="59" t="str" cm="1">
        <f t="array" ref="D225">IFERROR(INDEX(_xlfn.UNIQUE(Game_Plan[Campaign]),ROW()-ROW(Game_Plan[#Headers])),"")</f>
        <v/>
      </c>
      <c r="E225" s="19"/>
      <c r="F225" s="19"/>
      <c r="G225" s="19"/>
      <c r="H225" s="20"/>
      <c r="I225" s="20"/>
      <c r="J225" s="20"/>
      <c r="K225" s="20"/>
      <c r="L225" s="20"/>
      <c r="M225" s="20"/>
      <c r="N225" s="20"/>
      <c r="O225" s="20"/>
      <c r="P225" s="20"/>
      <c r="Q225" s="20"/>
      <c r="R225" s="20"/>
      <c r="S225" s="7"/>
    </row>
    <row r="226" spans="2:19" ht="21" customHeight="1">
      <c r="B226" s="48" t="str">
        <f>IFERROR(INDEX(Game_Plan[Category],MATCH(Audience_Reach[[#This Row],[Campaign]],Game_Plan[Campaign],0)),"")</f>
        <v/>
      </c>
      <c r="C226" s="59" t="str">
        <f>IFERROR(INDEX(Game_Plan[Range],MATCH(Audience_Reach[[#This Row],[Campaign]],Game_Plan[Campaign],0)),"")</f>
        <v/>
      </c>
      <c r="D226" s="59" t="str" cm="1">
        <f t="array" ref="D226">IFERROR(INDEX(_xlfn.UNIQUE(Game_Plan[Campaign]),ROW()-ROW(Game_Plan[#Headers])),"")</f>
        <v/>
      </c>
      <c r="E226" s="19"/>
      <c r="F226" s="19"/>
      <c r="G226" s="19"/>
      <c r="H226" s="20"/>
      <c r="I226" s="20"/>
      <c r="J226" s="20"/>
      <c r="K226" s="20"/>
      <c r="L226" s="20"/>
      <c r="M226" s="20"/>
      <c r="N226" s="20"/>
      <c r="O226" s="20"/>
      <c r="P226" s="20"/>
      <c r="Q226" s="20"/>
      <c r="R226" s="20"/>
      <c r="S226" s="7"/>
    </row>
    <row r="227" spans="2:19" ht="21" customHeight="1">
      <c r="B227" s="48" t="str">
        <f>IFERROR(INDEX(Game_Plan[Category],MATCH(Audience_Reach[[#This Row],[Campaign]],Game_Plan[Campaign],0)),"")</f>
        <v/>
      </c>
      <c r="C227" s="59" t="str">
        <f>IFERROR(INDEX(Game_Plan[Range],MATCH(Audience_Reach[[#This Row],[Campaign]],Game_Plan[Campaign],0)),"")</f>
        <v/>
      </c>
      <c r="D227" s="59" t="str" cm="1">
        <f t="array" ref="D227">IFERROR(INDEX(_xlfn.UNIQUE(Game_Plan[Campaign]),ROW()-ROW(Game_Plan[#Headers])),"")</f>
        <v/>
      </c>
      <c r="E227" s="19"/>
      <c r="F227" s="19"/>
      <c r="G227" s="19"/>
      <c r="H227" s="20"/>
      <c r="I227" s="20"/>
      <c r="J227" s="20"/>
      <c r="K227" s="20"/>
      <c r="L227" s="20"/>
      <c r="M227" s="20"/>
      <c r="N227" s="20"/>
      <c r="O227" s="20"/>
      <c r="P227" s="20"/>
      <c r="Q227" s="20"/>
      <c r="R227" s="20"/>
      <c r="S227" s="7"/>
    </row>
    <row r="228" spans="2:19" ht="21" customHeight="1">
      <c r="B228" s="48" t="str">
        <f>IFERROR(INDEX(Game_Plan[Category],MATCH(Audience_Reach[[#This Row],[Campaign]],Game_Plan[Campaign],0)),"")</f>
        <v/>
      </c>
      <c r="C228" s="59" t="str">
        <f>IFERROR(INDEX(Game_Plan[Range],MATCH(Audience_Reach[[#This Row],[Campaign]],Game_Plan[Campaign],0)),"")</f>
        <v/>
      </c>
      <c r="D228" s="59" t="str" cm="1">
        <f t="array" ref="D228">IFERROR(INDEX(_xlfn.UNIQUE(Game_Plan[Campaign]),ROW()-ROW(Game_Plan[#Headers])),"")</f>
        <v/>
      </c>
      <c r="E228" s="19"/>
      <c r="F228" s="19"/>
      <c r="G228" s="19"/>
      <c r="H228" s="20"/>
      <c r="I228" s="20"/>
      <c r="J228" s="20"/>
      <c r="K228" s="20"/>
      <c r="L228" s="20"/>
      <c r="M228" s="20"/>
      <c r="N228" s="20"/>
      <c r="O228" s="20"/>
      <c r="P228" s="20"/>
      <c r="Q228" s="20"/>
      <c r="R228" s="20"/>
      <c r="S228" s="7"/>
    </row>
    <row r="229" spans="2:19" ht="21" customHeight="1">
      <c r="B229" s="48" t="str">
        <f>IFERROR(INDEX(Game_Plan[Category],MATCH(Audience_Reach[[#This Row],[Campaign]],Game_Plan[Campaign],0)),"")</f>
        <v/>
      </c>
      <c r="C229" s="59" t="str">
        <f>IFERROR(INDEX(Game_Plan[Range],MATCH(Audience_Reach[[#This Row],[Campaign]],Game_Plan[Campaign],0)),"")</f>
        <v/>
      </c>
      <c r="D229" s="59" t="str" cm="1">
        <f t="array" ref="D229">IFERROR(INDEX(_xlfn.UNIQUE(Game_Plan[Campaign]),ROW()-ROW(Game_Plan[#Headers])),"")</f>
        <v/>
      </c>
      <c r="E229" s="19"/>
      <c r="F229" s="19"/>
      <c r="G229" s="19"/>
      <c r="H229" s="20"/>
      <c r="I229" s="20"/>
      <c r="J229" s="20"/>
      <c r="K229" s="20"/>
      <c r="L229" s="20"/>
      <c r="M229" s="20"/>
      <c r="N229" s="20"/>
      <c r="O229" s="20"/>
      <c r="P229" s="20"/>
      <c r="Q229" s="20"/>
      <c r="R229" s="20"/>
      <c r="S229" s="7"/>
    </row>
    <row r="230" spans="2:19" ht="21" customHeight="1">
      <c r="B230" s="48" t="str">
        <f>IFERROR(INDEX(Game_Plan[Category],MATCH(Audience_Reach[[#This Row],[Campaign]],Game_Plan[Campaign],0)),"")</f>
        <v/>
      </c>
      <c r="C230" s="59" t="str">
        <f>IFERROR(INDEX(Game_Plan[Range],MATCH(Audience_Reach[[#This Row],[Campaign]],Game_Plan[Campaign],0)),"")</f>
        <v/>
      </c>
      <c r="D230" s="59" t="str" cm="1">
        <f t="array" ref="D230">IFERROR(INDEX(_xlfn.UNIQUE(Game_Plan[Campaign]),ROW()-ROW(Game_Plan[#Headers])),"")</f>
        <v/>
      </c>
      <c r="E230" s="19"/>
      <c r="F230" s="19"/>
      <c r="G230" s="19"/>
      <c r="H230" s="20"/>
      <c r="I230" s="20"/>
      <c r="J230" s="20"/>
      <c r="K230" s="20"/>
      <c r="L230" s="20"/>
      <c r="M230" s="20"/>
      <c r="N230" s="20"/>
      <c r="O230" s="20"/>
      <c r="P230" s="20"/>
      <c r="Q230" s="20"/>
      <c r="R230" s="20"/>
      <c r="S230" s="7"/>
    </row>
    <row r="231" spans="2:19" ht="21" customHeight="1">
      <c r="B231" s="48" t="str">
        <f>IFERROR(INDEX(Game_Plan[Category],MATCH(Audience_Reach[[#This Row],[Campaign]],Game_Plan[Campaign],0)),"")</f>
        <v/>
      </c>
      <c r="C231" s="59" t="str">
        <f>IFERROR(INDEX(Game_Plan[Range],MATCH(Audience_Reach[[#This Row],[Campaign]],Game_Plan[Campaign],0)),"")</f>
        <v/>
      </c>
      <c r="D231" s="59" t="str" cm="1">
        <f t="array" ref="D231">IFERROR(INDEX(_xlfn.UNIQUE(Game_Plan[Campaign]),ROW()-ROW(Game_Plan[#Headers])),"")</f>
        <v/>
      </c>
      <c r="E231" s="19"/>
      <c r="F231" s="19"/>
      <c r="G231" s="19"/>
      <c r="H231" s="20"/>
      <c r="I231" s="20"/>
      <c r="J231" s="20"/>
      <c r="K231" s="20"/>
      <c r="L231" s="20"/>
      <c r="M231" s="20"/>
      <c r="N231" s="20"/>
      <c r="O231" s="20"/>
      <c r="P231" s="20"/>
      <c r="Q231" s="20"/>
      <c r="R231" s="20"/>
      <c r="S231" s="7"/>
    </row>
    <row r="232" spans="2:19" ht="21" customHeight="1">
      <c r="B232" s="48" t="str">
        <f>IFERROR(INDEX(Game_Plan[Category],MATCH(Audience_Reach[[#This Row],[Campaign]],Game_Plan[Campaign],0)),"")</f>
        <v/>
      </c>
      <c r="C232" s="59" t="str">
        <f>IFERROR(INDEX(Game_Plan[Range],MATCH(Audience_Reach[[#This Row],[Campaign]],Game_Plan[Campaign],0)),"")</f>
        <v/>
      </c>
      <c r="D232" s="59" t="str" cm="1">
        <f t="array" ref="D232">IFERROR(INDEX(_xlfn.UNIQUE(Game_Plan[Campaign]),ROW()-ROW(Game_Plan[#Headers])),"")</f>
        <v/>
      </c>
      <c r="E232" s="19"/>
      <c r="F232" s="19"/>
      <c r="G232" s="19"/>
      <c r="H232" s="20"/>
      <c r="I232" s="20"/>
      <c r="J232" s="20"/>
      <c r="K232" s="20"/>
      <c r="L232" s="20"/>
      <c r="M232" s="20"/>
      <c r="N232" s="20"/>
      <c r="O232" s="20"/>
      <c r="P232" s="20"/>
      <c r="Q232" s="20"/>
      <c r="R232" s="20"/>
      <c r="S232" s="7"/>
    </row>
    <row r="233" spans="2:19" ht="21" customHeight="1">
      <c r="B233" s="48" t="str">
        <f>IFERROR(INDEX(Game_Plan[Category],MATCH(Audience_Reach[[#This Row],[Campaign]],Game_Plan[Campaign],0)),"")</f>
        <v/>
      </c>
      <c r="C233" s="59" t="str">
        <f>IFERROR(INDEX(Game_Plan[Range],MATCH(Audience_Reach[[#This Row],[Campaign]],Game_Plan[Campaign],0)),"")</f>
        <v/>
      </c>
      <c r="D233" s="59" t="str" cm="1">
        <f t="array" ref="D233">IFERROR(INDEX(_xlfn.UNIQUE(Game_Plan[Campaign]),ROW()-ROW(Game_Plan[#Headers])),"")</f>
        <v/>
      </c>
      <c r="E233" s="19"/>
      <c r="F233" s="19"/>
      <c r="G233" s="19"/>
      <c r="H233" s="20"/>
      <c r="I233" s="20"/>
      <c r="J233" s="20"/>
      <c r="K233" s="20"/>
      <c r="L233" s="20"/>
      <c r="M233" s="20"/>
      <c r="N233" s="20"/>
      <c r="O233" s="20"/>
      <c r="P233" s="20"/>
      <c r="Q233" s="20"/>
      <c r="R233" s="20"/>
      <c r="S233" s="7"/>
    </row>
    <row r="234" spans="2:19" ht="21" customHeight="1">
      <c r="B234" s="48" t="str">
        <f>IFERROR(INDEX(Game_Plan[Category],MATCH(Audience_Reach[[#This Row],[Campaign]],Game_Plan[Campaign],0)),"")</f>
        <v/>
      </c>
      <c r="C234" s="59" t="str">
        <f>IFERROR(INDEX(Game_Plan[Range],MATCH(Audience_Reach[[#This Row],[Campaign]],Game_Plan[Campaign],0)),"")</f>
        <v/>
      </c>
      <c r="D234" s="59" t="str" cm="1">
        <f t="array" ref="D234">IFERROR(INDEX(_xlfn.UNIQUE(Game_Plan[Campaign]),ROW()-ROW(Game_Plan[#Headers])),"")</f>
        <v/>
      </c>
      <c r="E234" s="19"/>
      <c r="F234" s="19"/>
      <c r="G234" s="19"/>
      <c r="H234" s="20"/>
      <c r="I234" s="20"/>
      <c r="J234" s="20"/>
      <c r="K234" s="20"/>
      <c r="L234" s="20"/>
      <c r="M234" s="20"/>
      <c r="N234" s="20"/>
      <c r="O234" s="20"/>
      <c r="P234" s="20"/>
      <c r="Q234" s="20"/>
      <c r="R234" s="20"/>
      <c r="S234" s="7"/>
    </row>
    <row r="235" spans="2:19" ht="21" customHeight="1">
      <c r="B235" s="48" t="str">
        <f>IFERROR(INDEX(Game_Plan[Category],MATCH(Audience_Reach[[#This Row],[Campaign]],Game_Plan[Campaign],0)),"")</f>
        <v/>
      </c>
      <c r="C235" s="59" t="str">
        <f>IFERROR(INDEX(Game_Plan[Range],MATCH(Audience_Reach[[#This Row],[Campaign]],Game_Plan[Campaign],0)),"")</f>
        <v/>
      </c>
      <c r="D235" s="59" t="str" cm="1">
        <f t="array" ref="D235">IFERROR(INDEX(_xlfn.UNIQUE(Game_Plan[Campaign]),ROW()-ROW(Game_Plan[#Headers])),"")</f>
        <v/>
      </c>
      <c r="E235" s="19"/>
      <c r="F235" s="19"/>
      <c r="G235" s="19"/>
      <c r="H235" s="20"/>
      <c r="I235" s="20"/>
      <c r="J235" s="20"/>
      <c r="K235" s="20"/>
      <c r="L235" s="20"/>
      <c r="M235" s="20"/>
      <c r="N235" s="20"/>
      <c r="O235" s="20"/>
      <c r="P235" s="20"/>
      <c r="Q235" s="20"/>
      <c r="R235" s="20"/>
      <c r="S235" s="7"/>
    </row>
    <row r="236" spans="2:19" ht="21" customHeight="1">
      <c r="B236" s="48" t="str">
        <f>IFERROR(INDEX(Game_Plan[Category],MATCH(Audience_Reach[[#This Row],[Campaign]],Game_Plan[Campaign],0)),"")</f>
        <v/>
      </c>
      <c r="C236" s="59" t="str">
        <f>IFERROR(INDEX(Game_Plan[Range],MATCH(Audience_Reach[[#This Row],[Campaign]],Game_Plan[Campaign],0)),"")</f>
        <v/>
      </c>
      <c r="D236" s="59" t="str" cm="1">
        <f t="array" ref="D236">IFERROR(INDEX(_xlfn.UNIQUE(Game_Plan[Campaign]),ROW()-ROW(Game_Plan[#Headers])),"")</f>
        <v/>
      </c>
      <c r="E236" s="19"/>
      <c r="F236" s="19"/>
      <c r="G236" s="19"/>
      <c r="H236" s="20"/>
      <c r="I236" s="20"/>
      <c r="J236" s="20"/>
      <c r="K236" s="20"/>
      <c r="L236" s="20"/>
      <c r="M236" s="20"/>
      <c r="N236" s="20"/>
      <c r="O236" s="20"/>
      <c r="P236" s="20"/>
      <c r="Q236" s="20"/>
      <c r="R236" s="20"/>
      <c r="S236" s="7"/>
    </row>
    <row r="237" spans="2:19" ht="21" customHeight="1">
      <c r="B237" s="48" t="str">
        <f>IFERROR(INDEX(Game_Plan[Category],MATCH(Audience_Reach[[#This Row],[Campaign]],Game_Plan[Campaign],0)),"")</f>
        <v/>
      </c>
      <c r="C237" s="59" t="str">
        <f>IFERROR(INDEX(Game_Plan[Range],MATCH(Audience_Reach[[#This Row],[Campaign]],Game_Plan[Campaign],0)),"")</f>
        <v/>
      </c>
      <c r="D237" s="59" t="str" cm="1">
        <f t="array" ref="D237">IFERROR(INDEX(_xlfn.UNIQUE(Game_Plan[Campaign]),ROW()-ROW(Game_Plan[#Headers])),"")</f>
        <v/>
      </c>
      <c r="E237" s="19"/>
      <c r="F237" s="19"/>
      <c r="G237" s="19"/>
      <c r="H237" s="20"/>
      <c r="I237" s="20"/>
      <c r="J237" s="20"/>
      <c r="K237" s="20"/>
      <c r="L237" s="20"/>
      <c r="M237" s="20"/>
      <c r="N237" s="20"/>
      <c r="O237" s="20"/>
      <c r="P237" s="20"/>
      <c r="Q237" s="20"/>
      <c r="R237" s="20"/>
      <c r="S237" s="7"/>
    </row>
    <row r="238" spans="2:19" ht="21" customHeight="1">
      <c r="B238" s="48" t="str">
        <f>IFERROR(INDEX(Game_Plan[Category],MATCH(Audience_Reach[[#This Row],[Campaign]],Game_Plan[Campaign],0)),"")</f>
        <v/>
      </c>
      <c r="C238" s="59" t="str">
        <f>IFERROR(INDEX(Game_Plan[Range],MATCH(Audience_Reach[[#This Row],[Campaign]],Game_Plan[Campaign],0)),"")</f>
        <v/>
      </c>
      <c r="D238" s="59" t="str" cm="1">
        <f t="array" ref="D238">IFERROR(INDEX(_xlfn.UNIQUE(Game_Plan[Campaign]),ROW()-ROW(Game_Plan[#Headers])),"")</f>
        <v/>
      </c>
      <c r="E238" s="19"/>
      <c r="F238" s="19"/>
      <c r="G238" s="19"/>
      <c r="H238" s="20"/>
      <c r="I238" s="20"/>
      <c r="J238" s="20"/>
      <c r="K238" s="20"/>
      <c r="L238" s="20"/>
      <c r="M238" s="20"/>
      <c r="N238" s="20"/>
      <c r="O238" s="20"/>
      <c r="P238" s="20"/>
      <c r="Q238" s="20"/>
      <c r="R238" s="20"/>
      <c r="S238" s="7"/>
    </row>
    <row r="239" spans="2:19" ht="21" customHeight="1">
      <c r="B239" s="48" t="str">
        <f>IFERROR(INDEX(Game_Plan[Category],MATCH(Audience_Reach[[#This Row],[Campaign]],Game_Plan[Campaign],0)),"")</f>
        <v/>
      </c>
      <c r="C239" s="59" t="str">
        <f>IFERROR(INDEX(Game_Plan[Range],MATCH(Audience_Reach[[#This Row],[Campaign]],Game_Plan[Campaign],0)),"")</f>
        <v/>
      </c>
      <c r="D239" s="59" t="str" cm="1">
        <f t="array" ref="D239">IFERROR(INDEX(_xlfn.UNIQUE(Game_Plan[Campaign]),ROW()-ROW(Game_Plan[#Headers])),"")</f>
        <v/>
      </c>
      <c r="E239" s="19"/>
      <c r="F239" s="19"/>
      <c r="G239" s="19"/>
      <c r="H239" s="20"/>
      <c r="I239" s="20"/>
      <c r="J239" s="20"/>
      <c r="K239" s="20"/>
      <c r="L239" s="20"/>
      <c r="M239" s="20"/>
      <c r="N239" s="20"/>
      <c r="O239" s="20"/>
      <c r="P239" s="20"/>
      <c r="Q239" s="20"/>
      <c r="R239" s="20"/>
      <c r="S239" s="7"/>
    </row>
    <row r="240" spans="2:19" ht="21" customHeight="1">
      <c r="B240" s="48" t="str">
        <f>IFERROR(INDEX(Game_Plan[Category],MATCH(Audience_Reach[[#This Row],[Campaign]],Game_Plan[Campaign],0)),"")</f>
        <v/>
      </c>
      <c r="C240" s="59" t="str">
        <f>IFERROR(INDEX(Game_Plan[Range],MATCH(Audience_Reach[[#This Row],[Campaign]],Game_Plan[Campaign],0)),"")</f>
        <v/>
      </c>
      <c r="D240" s="59" t="str" cm="1">
        <f t="array" ref="D240">IFERROR(INDEX(_xlfn.UNIQUE(Game_Plan[Campaign]),ROW()-ROW(Game_Plan[#Headers])),"")</f>
        <v/>
      </c>
      <c r="E240" s="19"/>
      <c r="F240" s="19"/>
      <c r="G240" s="19"/>
      <c r="H240" s="20"/>
      <c r="I240" s="20"/>
      <c r="J240" s="20"/>
      <c r="K240" s="20"/>
      <c r="L240" s="20"/>
      <c r="M240" s="20"/>
      <c r="N240" s="20"/>
      <c r="O240" s="20"/>
      <c r="P240" s="20"/>
      <c r="Q240" s="20"/>
      <c r="R240" s="20"/>
      <c r="S240" s="7"/>
    </row>
    <row r="241" spans="2:19" ht="21" customHeight="1">
      <c r="B241" s="48" t="str">
        <f>IFERROR(INDEX(Game_Plan[Category],MATCH(Audience_Reach[[#This Row],[Campaign]],Game_Plan[Campaign],0)),"")</f>
        <v/>
      </c>
      <c r="C241" s="59" t="str">
        <f>IFERROR(INDEX(Game_Plan[Range],MATCH(Audience_Reach[[#This Row],[Campaign]],Game_Plan[Campaign],0)),"")</f>
        <v/>
      </c>
      <c r="D241" s="59" t="str" cm="1">
        <f t="array" ref="D241">IFERROR(INDEX(_xlfn.UNIQUE(Game_Plan[Campaign]),ROW()-ROW(Game_Plan[#Headers])),"")</f>
        <v/>
      </c>
      <c r="E241" s="19"/>
      <c r="F241" s="19"/>
      <c r="G241" s="19"/>
      <c r="H241" s="20"/>
      <c r="I241" s="20"/>
      <c r="J241" s="20"/>
      <c r="K241" s="20"/>
      <c r="L241" s="20"/>
      <c r="M241" s="20"/>
      <c r="N241" s="20"/>
      <c r="O241" s="20"/>
      <c r="P241" s="20"/>
      <c r="Q241" s="20"/>
      <c r="R241" s="20"/>
      <c r="S241" s="7"/>
    </row>
    <row r="242" spans="2:19" ht="21" customHeight="1">
      <c r="B242" s="48" t="str">
        <f>IFERROR(INDEX(Game_Plan[Category],MATCH(Audience_Reach[[#This Row],[Campaign]],Game_Plan[Campaign],0)),"")</f>
        <v/>
      </c>
      <c r="C242" s="59" t="str">
        <f>IFERROR(INDEX(Game_Plan[Range],MATCH(Audience_Reach[[#This Row],[Campaign]],Game_Plan[Campaign],0)),"")</f>
        <v/>
      </c>
      <c r="D242" s="59" t="str" cm="1">
        <f t="array" ref="D242">IFERROR(INDEX(_xlfn.UNIQUE(Game_Plan[Campaign]),ROW()-ROW(Game_Plan[#Headers])),"")</f>
        <v/>
      </c>
      <c r="E242" s="19"/>
      <c r="F242" s="19"/>
      <c r="G242" s="19"/>
      <c r="H242" s="20"/>
      <c r="I242" s="20"/>
      <c r="J242" s="20"/>
      <c r="K242" s="20"/>
      <c r="L242" s="20"/>
      <c r="M242" s="20"/>
      <c r="N242" s="20"/>
      <c r="O242" s="20"/>
      <c r="P242" s="20"/>
      <c r="Q242" s="20"/>
      <c r="R242" s="20"/>
      <c r="S242" s="7"/>
    </row>
    <row r="243" spans="2:19" ht="21" customHeight="1">
      <c r="B243" s="48" t="str">
        <f>IFERROR(INDEX(Game_Plan[Category],MATCH(Audience_Reach[[#This Row],[Campaign]],Game_Plan[Campaign],0)),"")</f>
        <v/>
      </c>
      <c r="C243" s="59" t="str">
        <f>IFERROR(INDEX(Game_Plan[Range],MATCH(Audience_Reach[[#This Row],[Campaign]],Game_Plan[Campaign],0)),"")</f>
        <v/>
      </c>
      <c r="D243" s="59" t="str" cm="1">
        <f t="array" ref="D243">IFERROR(INDEX(_xlfn.UNIQUE(Game_Plan[Campaign]),ROW()-ROW(Game_Plan[#Headers])),"")</f>
        <v/>
      </c>
      <c r="E243" s="19"/>
      <c r="F243" s="19"/>
      <c r="G243" s="19"/>
      <c r="H243" s="20"/>
      <c r="I243" s="20"/>
      <c r="J243" s="20"/>
      <c r="K243" s="20"/>
      <c r="L243" s="20"/>
      <c r="M243" s="20"/>
      <c r="N243" s="20"/>
      <c r="O243" s="20"/>
      <c r="P243" s="20"/>
      <c r="Q243" s="20"/>
      <c r="R243" s="20"/>
      <c r="S243" s="7"/>
    </row>
    <row r="244" spans="2:19" ht="21" customHeight="1">
      <c r="B244" s="48" t="str">
        <f>IFERROR(INDEX(Game_Plan[Category],MATCH(Audience_Reach[[#This Row],[Campaign]],Game_Plan[Campaign],0)),"")</f>
        <v/>
      </c>
      <c r="C244" s="59" t="str">
        <f>IFERROR(INDEX(Game_Plan[Range],MATCH(Audience_Reach[[#This Row],[Campaign]],Game_Plan[Campaign],0)),"")</f>
        <v/>
      </c>
      <c r="D244" s="59" t="str" cm="1">
        <f t="array" ref="D244">IFERROR(INDEX(_xlfn.UNIQUE(Game_Plan[Campaign]),ROW()-ROW(Game_Plan[#Headers])),"")</f>
        <v/>
      </c>
      <c r="E244" s="19"/>
      <c r="F244" s="19"/>
      <c r="G244" s="19"/>
      <c r="H244" s="20"/>
      <c r="I244" s="20"/>
      <c r="J244" s="20"/>
      <c r="K244" s="20"/>
      <c r="L244" s="20"/>
      <c r="M244" s="20"/>
      <c r="N244" s="20"/>
      <c r="O244" s="20"/>
      <c r="P244" s="20"/>
      <c r="Q244" s="20"/>
      <c r="R244" s="20"/>
      <c r="S244" s="7"/>
    </row>
    <row r="245" spans="2:19" ht="21" customHeight="1">
      <c r="B245" s="48" t="str">
        <f>IFERROR(INDEX(Game_Plan[Category],MATCH(Audience_Reach[[#This Row],[Campaign]],Game_Plan[Campaign],0)),"")</f>
        <v/>
      </c>
      <c r="C245" s="59" t="str">
        <f>IFERROR(INDEX(Game_Plan[Range],MATCH(Audience_Reach[[#This Row],[Campaign]],Game_Plan[Campaign],0)),"")</f>
        <v/>
      </c>
      <c r="D245" s="59" t="str" cm="1">
        <f t="array" ref="D245">IFERROR(INDEX(_xlfn.UNIQUE(Game_Plan[Campaign]),ROW()-ROW(Game_Plan[#Headers])),"")</f>
        <v/>
      </c>
      <c r="E245" s="19"/>
      <c r="F245" s="19"/>
      <c r="G245" s="19"/>
      <c r="H245" s="20"/>
      <c r="I245" s="20"/>
      <c r="J245" s="20"/>
      <c r="K245" s="20"/>
      <c r="L245" s="20"/>
      <c r="M245" s="20"/>
      <c r="N245" s="20"/>
      <c r="O245" s="20"/>
      <c r="P245" s="20"/>
      <c r="Q245" s="20"/>
      <c r="R245" s="20"/>
      <c r="S245" s="7"/>
    </row>
    <row r="246" spans="2:19" ht="21" customHeight="1">
      <c r="B246" s="48" t="str">
        <f>IFERROR(INDEX(Game_Plan[Category],MATCH(Audience_Reach[[#This Row],[Campaign]],Game_Plan[Campaign],0)),"")</f>
        <v/>
      </c>
      <c r="C246" s="59" t="str">
        <f>IFERROR(INDEX(Game_Plan[Range],MATCH(Audience_Reach[[#This Row],[Campaign]],Game_Plan[Campaign],0)),"")</f>
        <v/>
      </c>
      <c r="D246" s="59" t="str" cm="1">
        <f t="array" ref="D246">IFERROR(INDEX(_xlfn.UNIQUE(Game_Plan[Campaign]),ROW()-ROW(Game_Plan[#Headers])),"")</f>
        <v/>
      </c>
      <c r="E246" s="19"/>
      <c r="F246" s="19"/>
      <c r="G246" s="19"/>
      <c r="H246" s="20"/>
      <c r="I246" s="20"/>
      <c r="J246" s="20"/>
      <c r="K246" s="20"/>
      <c r="L246" s="20"/>
      <c r="M246" s="20"/>
      <c r="N246" s="20"/>
      <c r="O246" s="20"/>
      <c r="P246" s="20"/>
      <c r="Q246" s="20"/>
      <c r="R246" s="20"/>
      <c r="S246" s="7"/>
    </row>
    <row r="247" spans="2:19" ht="21" customHeight="1">
      <c r="B247" s="48" t="str">
        <f>IFERROR(INDEX(Game_Plan[Category],MATCH(Audience_Reach[[#This Row],[Campaign]],Game_Plan[Campaign],0)),"")</f>
        <v/>
      </c>
      <c r="C247" s="59" t="str">
        <f>IFERROR(INDEX(Game_Plan[Range],MATCH(Audience_Reach[[#This Row],[Campaign]],Game_Plan[Campaign],0)),"")</f>
        <v/>
      </c>
      <c r="D247" s="59" t="str" cm="1">
        <f t="array" ref="D247">IFERROR(INDEX(_xlfn.UNIQUE(Game_Plan[Campaign]),ROW()-ROW(Game_Plan[#Headers])),"")</f>
        <v/>
      </c>
      <c r="E247" s="19"/>
      <c r="F247" s="19"/>
      <c r="G247" s="19"/>
      <c r="H247" s="20"/>
      <c r="I247" s="20"/>
      <c r="J247" s="20"/>
      <c r="K247" s="20"/>
      <c r="L247" s="20"/>
      <c r="M247" s="20"/>
      <c r="N247" s="20"/>
      <c r="O247" s="20"/>
      <c r="P247" s="20"/>
      <c r="Q247" s="20"/>
      <c r="R247" s="20"/>
      <c r="S247" s="7"/>
    </row>
    <row r="248" spans="2:19" ht="21" customHeight="1">
      <c r="B248" s="48" t="str">
        <f>IFERROR(INDEX(Game_Plan[Category],MATCH(Audience_Reach[[#This Row],[Campaign]],Game_Plan[Campaign],0)),"")</f>
        <v/>
      </c>
      <c r="C248" s="59" t="str">
        <f>IFERROR(INDEX(Game_Plan[Range],MATCH(Audience_Reach[[#This Row],[Campaign]],Game_Plan[Campaign],0)),"")</f>
        <v/>
      </c>
      <c r="D248" s="59" t="str" cm="1">
        <f t="array" ref="D248">IFERROR(INDEX(_xlfn.UNIQUE(Game_Plan[Campaign]),ROW()-ROW(Game_Plan[#Headers])),"")</f>
        <v/>
      </c>
      <c r="E248" s="19"/>
      <c r="F248" s="19"/>
      <c r="G248" s="19"/>
      <c r="H248" s="20"/>
      <c r="I248" s="20"/>
      <c r="J248" s="20"/>
      <c r="K248" s="20"/>
      <c r="L248" s="20"/>
      <c r="M248" s="20"/>
      <c r="N248" s="20"/>
      <c r="O248" s="20"/>
      <c r="P248" s="20"/>
      <c r="Q248" s="20"/>
      <c r="R248" s="20"/>
      <c r="S248" s="7"/>
    </row>
    <row r="249" spans="2:19" ht="21" customHeight="1">
      <c r="B249" s="48" t="str">
        <f>IFERROR(INDEX(Game_Plan[Category],MATCH(Audience_Reach[[#This Row],[Campaign]],Game_Plan[Campaign],0)),"")</f>
        <v/>
      </c>
      <c r="C249" s="59" t="str">
        <f>IFERROR(INDEX(Game_Plan[Range],MATCH(Audience_Reach[[#This Row],[Campaign]],Game_Plan[Campaign],0)),"")</f>
        <v/>
      </c>
      <c r="D249" s="59" t="str" cm="1">
        <f t="array" ref="D249">IFERROR(INDEX(_xlfn.UNIQUE(Game_Plan[Campaign]),ROW()-ROW(Game_Plan[#Headers])),"")</f>
        <v/>
      </c>
      <c r="E249" s="19"/>
      <c r="F249" s="19"/>
      <c r="G249" s="19"/>
      <c r="H249" s="20"/>
      <c r="I249" s="20"/>
      <c r="J249" s="20"/>
      <c r="K249" s="20"/>
      <c r="L249" s="20"/>
      <c r="M249" s="20"/>
      <c r="N249" s="20"/>
      <c r="O249" s="20"/>
      <c r="P249" s="20"/>
      <c r="Q249" s="20"/>
      <c r="R249" s="20"/>
      <c r="S249" s="7"/>
    </row>
    <row r="250" spans="2:19" ht="21" customHeight="1">
      <c r="B250" s="48" t="str">
        <f>IFERROR(INDEX(Game_Plan[Category],MATCH(Audience_Reach[[#This Row],[Campaign]],Game_Plan[Campaign],0)),"")</f>
        <v/>
      </c>
      <c r="C250" s="59" t="str">
        <f>IFERROR(INDEX(Game_Plan[Range],MATCH(Audience_Reach[[#This Row],[Campaign]],Game_Plan[Campaign],0)),"")</f>
        <v/>
      </c>
      <c r="D250" s="59" t="str" cm="1">
        <f t="array" ref="D250">IFERROR(INDEX(_xlfn.UNIQUE(Game_Plan[Campaign]),ROW()-ROW(Game_Plan[#Headers])),"")</f>
        <v/>
      </c>
      <c r="E250" s="19"/>
      <c r="F250" s="19"/>
      <c r="G250" s="19"/>
      <c r="H250" s="20"/>
      <c r="I250" s="20"/>
      <c r="J250" s="20"/>
      <c r="K250" s="20"/>
      <c r="L250" s="20"/>
      <c r="M250" s="20"/>
      <c r="N250" s="20"/>
      <c r="O250" s="20"/>
      <c r="P250" s="20"/>
      <c r="Q250" s="20"/>
      <c r="R250" s="20"/>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defaultColWidth="9.15234375" defaultRowHeight="18.5"/>
  <cols>
    <col min="1" max="1" width="9.15234375" style="3"/>
    <col min="2" max="2" width="20.3828125" style="3" customWidth="1"/>
    <col min="3" max="4" width="14.4609375" style="3" bestFit="1" customWidth="1"/>
    <col min="5" max="5" width="7" style="3" bestFit="1" customWidth="1"/>
    <col min="6" max="7" width="7.15234375" style="3" bestFit="1" customWidth="1"/>
    <col min="8" max="8" width="7" style="3" bestFit="1" customWidth="1"/>
    <col min="9" max="10" width="7.15234375" style="3" bestFit="1" customWidth="1"/>
    <col min="11" max="11" width="4" style="3" bestFit="1" customWidth="1"/>
    <col min="12" max="16384" width="9.15234375" style="3"/>
  </cols>
  <sheetData>
    <row r="3" spans="2:11" ht="37">
      <c r="B3" s="1" t="s">
        <v>427</v>
      </c>
      <c r="C3" s="2" t="s">
        <v>428</v>
      </c>
      <c r="D3" s="2" t="s">
        <v>429</v>
      </c>
      <c r="E3" s="2" t="s">
        <v>430</v>
      </c>
      <c r="F3" s="5" t="s">
        <v>431</v>
      </c>
      <c r="G3" s="5" t="s">
        <v>432</v>
      </c>
      <c r="H3" s="5" t="s">
        <v>430</v>
      </c>
      <c r="I3" s="6" t="s">
        <v>433</v>
      </c>
      <c r="J3" s="6" t="s">
        <v>434</v>
      </c>
      <c r="K3" s="6" t="s">
        <v>435</v>
      </c>
    </row>
    <row r="4" spans="2:11">
      <c r="B4" s="4" t="s">
        <v>436</v>
      </c>
      <c r="C4" s="4">
        <f>SUM(C5:C7)</f>
        <v>0</v>
      </c>
      <c r="D4" s="4">
        <f t="shared" ref="D4" si="0">SUM(D5:D7)</f>
        <v>0</v>
      </c>
      <c r="E4" s="4" t="e">
        <f>D4/C4-1</f>
        <v>#DIV/0!</v>
      </c>
      <c r="F4" s="4">
        <v>0</v>
      </c>
      <c r="G4" s="4">
        <v>0</v>
      </c>
      <c r="H4" s="4" t="e">
        <f>G4/F4</f>
        <v>#DIV/0!</v>
      </c>
      <c r="I4" s="4">
        <v>0</v>
      </c>
      <c r="J4" s="4">
        <v>0</v>
      </c>
      <c r="K4" s="4">
        <f>J4-I4</f>
        <v>0</v>
      </c>
    </row>
    <row r="5" spans="2:11">
      <c r="B5" s="4" t="s">
        <v>437</v>
      </c>
      <c r="C5" s="4"/>
      <c r="D5" s="4"/>
      <c r="E5" s="4"/>
      <c r="F5" s="4"/>
      <c r="G5" s="4"/>
      <c r="H5" s="4"/>
      <c r="I5" s="4"/>
      <c r="J5" s="4"/>
      <c r="K5" s="4"/>
    </row>
    <row r="6" spans="2:11">
      <c r="B6" s="4" t="s">
        <v>437</v>
      </c>
      <c r="C6" s="4"/>
      <c r="D6" s="4"/>
      <c r="E6" s="4"/>
      <c r="F6" s="4"/>
      <c r="G6" s="4"/>
      <c r="H6" s="4"/>
      <c r="I6" s="4"/>
      <c r="J6" s="4"/>
      <c r="K6" s="4"/>
    </row>
    <row r="7" spans="2:11">
      <c r="B7" s="4" t="s">
        <v>437</v>
      </c>
      <c r="C7" s="4"/>
      <c r="D7" s="4"/>
      <c r="E7" s="4"/>
      <c r="F7" s="4"/>
      <c r="G7" s="4"/>
      <c r="H7" s="4"/>
      <c r="I7" s="4"/>
      <c r="J7" s="4"/>
      <c r="K7" s="4"/>
    </row>
    <row r="8" spans="2:11">
      <c r="B8" s="4" t="s">
        <v>438</v>
      </c>
      <c r="C8" s="4">
        <f>SUM(C9:C11)</f>
        <v>0</v>
      </c>
      <c r="D8" s="4">
        <f t="shared" ref="D8" si="1">SUM(D9:D11)</f>
        <v>0</v>
      </c>
      <c r="E8" s="4" t="e">
        <f>D8/C8-1</f>
        <v>#DIV/0!</v>
      </c>
      <c r="F8" s="4">
        <v>0</v>
      </c>
      <c r="G8" s="4">
        <v>0</v>
      </c>
      <c r="H8" s="4" t="e">
        <f>G8/F8</f>
        <v>#DIV/0!</v>
      </c>
      <c r="I8" s="4">
        <v>0</v>
      </c>
      <c r="J8" s="4">
        <v>0</v>
      </c>
      <c r="K8" s="4">
        <f>J8-I8</f>
        <v>0</v>
      </c>
    </row>
    <row r="9" spans="2:11">
      <c r="B9" s="4" t="s">
        <v>437</v>
      </c>
      <c r="C9" s="4"/>
      <c r="D9" s="4"/>
      <c r="E9" s="4"/>
      <c r="F9" s="4"/>
      <c r="G9" s="4"/>
      <c r="H9" s="4"/>
      <c r="I9" s="4"/>
      <c r="J9" s="4"/>
      <c r="K9" s="4"/>
    </row>
    <row r="10" spans="2:11">
      <c r="B10" s="4" t="s">
        <v>437</v>
      </c>
      <c r="C10" s="4"/>
      <c r="D10" s="4"/>
      <c r="E10" s="4"/>
      <c r="F10" s="4"/>
      <c r="G10" s="4"/>
      <c r="H10" s="4"/>
      <c r="I10" s="4"/>
      <c r="J10" s="4"/>
      <c r="K10" s="4"/>
    </row>
    <row r="11" spans="2:11">
      <c r="B11" s="4" t="s">
        <v>437</v>
      </c>
      <c r="C11" s="4"/>
      <c r="D11" s="4"/>
      <c r="E11" s="4"/>
      <c r="F11" s="4"/>
      <c r="G11" s="4"/>
      <c r="H11" s="4"/>
      <c r="I11" s="4"/>
      <c r="J11" s="4"/>
      <c r="K11" s="4"/>
    </row>
    <row r="12" spans="2:11">
      <c r="B12" s="4" t="s">
        <v>439</v>
      </c>
      <c r="C12" s="4">
        <f>SUM(C13:C15)</f>
        <v>0</v>
      </c>
      <c r="D12" s="4">
        <f t="shared" ref="D12" si="2">SUM(D13:D15)</f>
        <v>0</v>
      </c>
      <c r="E12" s="4" t="e">
        <f>D12/C12-1</f>
        <v>#DIV/0!</v>
      </c>
      <c r="F12" s="4">
        <v>0</v>
      </c>
      <c r="G12" s="4">
        <v>0</v>
      </c>
      <c r="H12" s="4" t="e">
        <f>G12/F12</f>
        <v>#DIV/0!</v>
      </c>
      <c r="I12" s="4">
        <v>0</v>
      </c>
      <c r="J12" s="4">
        <v>0</v>
      </c>
      <c r="K12" s="4">
        <f>J12-I12</f>
        <v>0</v>
      </c>
    </row>
    <row r="13" spans="2:11">
      <c r="B13" s="4" t="s">
        <v>437</v>
      </c>
      <c r="C13" s="4"/>
      <c r="D13" s="4"/>
      <c r="E13" s="4"/>
      <c r="F13" s="4"/>
      <c r="G13" s="4"/>
      <c r="H13" s="4"/>
      <c r="I13" s="4"/>
      <c r="J13" s="4"/>
      <c r="K13" s="4"/>
    </row>
    <row r="14" spans="2:11">
      <c r="B14" s="4" t="s">
        <v>437</v>
      </c>
      <c r="C14" s="4"/>
      <c r="D14" s="4"/>
      <c r="E14" s="4"/>
      <c r="F14" s="4"/>
      <c r="G14" s="4"/>
      <c r="H14" s="4"/>
      <c r="I14" s="4"/>
      <c r="J14" s="4"/>
      <c r="K14" s="4"/>
    </row>
    <row r="15" spans="2:11">
      <c r="B15" s="4" t="s">
        <v>437</v>
      </c>
      <c r="C15" s="4"/>
      <c r="D15" s="4"/>
      <c r="E15" s="4"/>
      <c r="F15" s="4"/>
      <c r="G15" s="4"/>
      <c r="H15" s="4"/>
      <c r="I15" s="4"/>
      <c r="J15" s="4"/>
      <c r="K15" s="4"/>
    </row>
    <row r="16" spans="2:11">
      <c r="B16" s="4" t="s">
        <v>440</v>
      </c>
      <c r="C16" s="4">
        <f>SUM(C17:C19)</f>
        <v>0</v>
      </c>
      <c r="D16" s="4">
        <f t="shared" ref="D16" si="3">SUM(D17:D19)</f>
        <v>0</v>
      </c>
      <c r="E16" s="4" t="e">
        <f>D16/C16-1</f>
        <v>#DIV/0!</v>
      </c>
      <c r="F16" s="4">
        <v>0</v>
      </c>
      <c r="G16" s="4">
        <v>0</v>
      </c>
      <c r="H16" s="4" t="e">
        <f>G16/F16</f>
        <v>#DIV/0!</v>
      </c>
      <c r="I16" s="4">
        <v>0</v>
      </c>
      <c r="J16" s="4">
        <v>0</v>
      </c>
      <c r="K16" s="4">
        <f>J16-I16</f>
        <v>0</v>
      </c>
    </row>
    <row r="17" spans="2:11">
      <c r="B17" s="4" t="s">
        <v>437</v>
      </c>
      <c r="C17" s="4"/>
      <c r="D17" s="4"/>
      <c r="E17" s="4"/>
      <c r="F17" s="4"/>
      <c r="G17" s="4"/>
      <c r="H17" s="4"/>
      <c r="I17" s="4"/>
      <c r="J17" s="4"/>
      <c r="K17" s="4"/>
    </row>
    <row r="18" spans="2:11">
      <c r="B18" s="4" t="s">
        <v>437</v>
      </c>
      <c r="C18" s="4"/>
      <c r="D18" s="4"/>
      <c r="E18" s="4"/>
      <c r="F18" s="4"/>
      <c r="G18" s="4"/>
      <c r="H18" s="4"/>
      <c r="I18" s="4"/>
      <c r="J18" s="4"/>
      <c r="K18" s="4"/>
    </row>
    <row r="19" spans="2:11">
      <c r="B19" s="4" t="s">
        <v>437</v>
      </c>
      <c r="C19" s="4"/>
      <c r="D19" s="4"/>
      <c r="E19" s="4"/>
      <c r="F19" s="4"/>
      <c r="G19" s="4"/>
      <c r="H19" s="4"/>
      <c r="I19" s="4"/>
      <c r="J19" s="4"/>
      <c r="K19" s="4"/>
    </row>
    <row r="20" spans="2:11">
      <c r="B20" s="4" t="s">
        <v>441</v>
      </c>
      <c r="C20" s="4">
        <f>SUM(C21:C23)</f>
        <v>0</v>
      </c>
      <c r="D20" s="4">
        <f t="shared" ref="D20" si="4">SUM(D21:D23)</f>
        <v>0</v>
      </c>
      <c r="E20" s="4" t="e">
        <f>D20/C20-1</f>
        <v>#DIV/0!</v>
      </c>
      <c r="F20" s="4">
        <v>0</v>
      </c>
      <c r="G20" s="4">
        <v>0</v>
      </c>
      <c r="H20" s="4" t="e">
        <f>G20/F20</f>
        <v>#DIV/0!</v>
      </c>
      <c r="I20" s="4">
        <v>0</v>
      </c>
      <c r="J20" s="4">
        <v>0</v>
      </c>
      <c r="K20" s="4">
        <f>J20-I20</f>
        <v>0</v>
      </c>
    </row>
    <row r="21" spans="2:11">
      <c r="B21" s="4" t="s">
        <v>437</v>
      </c>
      <c r="C21" s="4"/>
      <c r="D21" s="4"/>
      <c r="E21" s="4"/>
      <c r="F21" s="4"/>
      <c r="G21" s="4"/>
      <c r="H21" s="4"/>
      <c r="I21" s="4"/>
      <c r="J21" s="4"/>
      <c r="K21" s="4"/>
    </row>
    <row r="22" spans="2:11">
      <c r="B22" s="4" t="s">
        <v>437</v>
      </c>
      <c r="C22" s="4"/>
      <c r="D22" s="4"/>
      <c r="E22" s="4"/>
      <c r="F22" s="4"/>
      <c r="G22" s="4"/>
      <c r="H22" s="4"/>
      <c r="I22" s="4"/>
      <c r="J22" s="4"/>
      <c r="K22" s="4"/>
    </row>
    <row r="23" spans="2:11">
      <c r="B23" s="4" t="s">
        <v>437</v>
      </c>
      <c r="C23" s="4"/>
      <c r="D23" s="4"/>
      <c r="E23" s="4"/>
      <c r="F23" s="4"/>
      <c r="G23" s="4"/>
      <c r="H23" s="4"/>
      <c r="I23" s="4"/>
      <c r="J23" s="4"/>
      <c r="K23" s="4"/>
    </row>
    <row r="24" spans="2:11">
      <c r="B24" s="4" t="s">
        <v>138</v>
      </c>
      <c r="C24" s="4">
        <f>SUM(C25:C27)</f>
        <v>0</v>
      </c>
      <c r="D24" s="4">
        <f t="shared" ref="D24" si="5">SUM(D25:D27)</f>
        <v>0</v>
      </c>
      <c r="E24" s="4" t="e">
        <f>D24/C24-1</f>
        <v>#DIV/0!</v>
      </c>
      <c r="F24" s="4">
        <v>0</v>
      </c>
      <c r="G24" s="4">
        <v>0</v>
      </c>
      <c r="H24" s="4" t="e">
        <f>G24/F24</f>
        <v>#DIV/0!</v>
      </c>
      <c r="I24" s="4">
        <v>0</v>
      </c>
      <c r="J24" s="4">
        <v>0</v>
      </c>
      <c r="K24" s="4">
        <f>J24-I24</f>
        <v>0</v>
      </c>
    </row>
    <row r="25" spans="2:11">
      <c r="B25" s="4" t="s">
        <v>437</v>
      </c>
      <c r="C25" s="4"/>
      <c r="D25" s="4"/>
      <c r="E25" s="4"/>
      <c r="F25" s="4"/>
      <c r="G25" s="4"/>
      <c r="H25" s="4"/>
      <c r="I25" s="4"/>
      <c r="J25" s="4"/>
      <c r="K25" s="4"/>
    </row>
    <row r="26" spans="2:11">
      <c r="B26" s="4" t="s">
        <v>437</v>
      </c>
      <c r="C26" s="4"/>
      <c r="D26" s="4"/>
      <c r="E26" s="4"/>
      <c r="F26" s="4"/>
      <c r="G26" s="4"/>
      <c r="H26" s="4"/>
      <c r="I26" s="4"/>
      <c r="J26" s="4"/>
      <c r="K26" s="4"/>
    </row>
    <row r="27" spans="2:11">
      <c r="B27" s="4" t="s">
        <v>437</v>
      </c>
      <c r="C27" s="4"/>
      <c r="D27" s="4"/>
      <c r="E27" s="4"/>
      <c r="F27" s="4"/>
      <c r="G27" s="4"/>
      <c r="H27" s="4"/>
      <c r="I27" s="4"/>
      <c r="J27" s="4"/>
      <c r="K27" s="4"/>
    </row>
    <row r="28" spans="2:11">
      <c r="B28" s="4" t="s">
        <v>442</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E6CBFB-5F45-4E2C-A165-1EAA1EBBC679}">
  <ds:schemaRefs>
    <ds:schemaRef ds:uri="http://schemas.microsoft.com/office/2006/metadata/properties"/>
    <ds:schemaRef ds:uri="http://schemas.microsoft.com/office/infopath/2007/PartnerControls"/>
    <ds:schemaRef ds:uri="fa84d81c-1722-44b5-bb0e-9e3d9c06ed4c"/>
    <ds:schemaRef ds:uri="a33e150b-d324-4614-a48f-ad5ff2c94d05"/>
  </ds:schemaRefs>
</ds:datastoreItem>
</file>

<file path=customXml/itemProps2.xml><?xml version="1.0" encoding="utf-8"?>
<ds:datastoreItem xmlns:ds="http://schemas.openxmlformats.org/officeDocument/2006/customXml" ds:itemID="{2B3C3931-ED5E-41A9-BC70-ACA45150B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84d81c-1722-44b5-bb0e-9e3d9c06ed4c"/>
    <ds:schemaRef ds:uri="a33e150b-d324-4614-a48f-ad5ff2c9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929202-49D4-49A0-A051-A0BC083E7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21</vt:i4>
      </vt:variant>
    </vt:vector>
  </HeadingPairs>
  <TitlesOfParts>
    <vt:vector size="32" baseType="lpstr">
      <vt:lpstr>TUTORIAL</vt:lpstr>
      <vt:lpstr>Opt1 Game Plan Quarterly Split</vt:lpstr>
      <vt:lpstr>DERMA Game Plan Table </vt:lpstr>
      <vt:lpstr>DERMA Reach Sufficiency Tab</vt:lpstr>
      <vt:lpstr>SOV Derma</vt:lpstr>
      <vt:lpstr>TV Diminishing Return</vt:lpstr>
      <vt:lpstr>Digital Diminishing Return</vt:lpstr>
      <vt:lpstr>Derma Std Values</vt:lpstr>
      <vt:lpstr>Media Std Values</vt:lpstr>
      <vt:lpstr>Audience &amp; Reach- blocked</vt:lpstr>
      <vt:lpstr>Business</vt:lpstr>
      <vt:lpstr>'DERMA Game Plan Table '!Campaign_Type</vt:lpstr>
      <vt:lpstr>'DERMA Reach Sufficiency Tab'!Campaign_Type</vt:lpstr>
      <vt:lpstr>'Derma Std Values'!Campaign_Type</vt:lpstr>
      <vt:lpstr>'Digital Diminishing Return'!Campaign_Type</vt:lpstr>
      <vt:lpstr>'SOV Derma'!Campaign_Type</vt:lpstr>
      <vt:lpstr>'TV Diminishing Return'!Campaign_Type</vt:lpstr>
      <vt:lpstr>Campaign_Type</vt:lpstr>
      <vt:lpstr>'DERMA Game Plan Table '!Currencies</vt:lpstr>
      <vt:lpstr>'DERMA Reach Sufficiency Tab'!Currencies</vt:lpstr>
      <vt:lpstr>'Derma Std Values'!Currencies</vt:lpstr>
      <vt:lpstr>'Digital Diminishing Return'!Currencies</vt:lpstr>
      <vt:lpstr>'SOV Derma'!Currencies</vt:lpstr>
      <vt:lpstr>'TV Diminishing Return'!Currencies</vt:lpstr>
      <vt:lpstr>Currencies</vt:lpstr>
      <vt:lpstr>'DERMA Game Plan Table '!Media_Type</vt:lpstr>
      <vt:lpstr>'DERMA Reach Sufficiency Tab'!Media_Type</vt:lpstr>
      <vt:lpstr>'Derma Std Values'!Media_Type</vt:lpstr>
      <vt:lpstr>'Digital Diminishing Return'!Media_Type</vt:lpstr>
      <vt:lpstr>'SOV Derma'!Media_Type</vt:lpstr>
      <vt:lpstr>'TV Diminishing Return'!Media_Type</vt:lpstr>
      <vt:lpstr>Media_Type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Jain, Archana /BDF DXB</cp:lastModifiedBy>
  <cp:revision/>
  <dcterms:created xsi:type="dcterms:W3CDTF">2024-08-29T14:59:13Z</dcterms:created>
  <dcterms:modified xsi:type="dcterms:W3CDTF">2025-08-11T08:02:41Z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