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nga\Desktop\squelette - Copie\"/>
    </mc:Choice>
  </mc:AlternateContent>
  <xr:revisionPtr revIDLastSave="0" documentId="13_ncr:1_{DF7B3813-A8ED-44CB-A0BD-0F94DE05AD31}" xr6:coauthVersionLast="47" xr6:coauthVersionMax="47" xr10:uidLastSave="{00000000-0000-0000-0000-000000000000}"/>
  <bookViews>
    <workbookView xWindow="-120" yWindow="-120" windowWidth="20730" windowHeight="11760" activeTab="6" xr2:uid="{00000000-000D-0000-FFFF-FFFF00000000}"/>
  </bookViews>
  <sheets>
    <sheet name="Feuil1" sheetId="1" r:id="rId1"/>
    <sheet name="Sheet2" sheetId="3" r:id="rId2"/>
    <sheet name="Sheet1" sheetId="2" r:id="rId3"/>
    <sheet name="Xcoord" sheetId="4" r:id="rId4"/>
    <sheet name="Ycoord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5" l="1"/>
  <c r="F18" i="5"/>
  <c r="D17" i="5"/>
  <c r="D16" i="5"/>
  <c r="G17" i="4"/>
  <c r="F17" i="4"/>
  <c r="D16" i="4"/>
  <c r="D15" i="4"/>
  <c r="C15" i="4"/>
  <c r="C16" i="5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</calcChain>
</file>

<file path=xl/sharedStrings.xml><?xml version="1.0" encoding="utf-8"?>
<sst xmlns="http://schemas.openxmlformats.org/spreadsheetml/2006/main" count="991" uniqueCount="306">
  <si>
    <t>Résidence C</t>
  </si>
  <si>
    <t>Résidence D</t>
  </si>
  <si>
    <t>Le Galilée</t>
  </si>
  <si>
    <t>La Rotonde</t>
  </si>
  <si>
    <t>Humanités</t>
  </si>
  <si>
    <t>BMC</t>
  </si>
  <si>
    <t>INSA Direction</t>
  </si>
  <si>
    <t>Louis Neel</t>
  </si>
  <si>
    <t>J. D'Alembert</t>
  </si>
  <si>
    <t>P. de Fermat</t>
  </si>
  <si>
    <t>(158,633);(70,630)</t>
  </si>
  <si>
    <t>(145,538);(152,505);(180,506);(180,633);(158,633)</t>
  </si>
  <si>
    <t>(145,538);(145,499);(110,499);(110,581);(83,581);(83,630);(70,630)</t>
  </si>
  <si>
    <t>(262,294);(237,284);(241,328);(270,368);(267,470);(109,476);(111,580);(82,580);(83,630);(70,630)</t>
  </si>
  <si>
    <t>(279,328);(270,368);(267,470);(109,476);(111,580);(82,580);(83,630);(70,630)</t>
  </si>
  <si>
    <t>(488,428);(488,463);(109,476);(111,580);(82,580);(83,630);(70,630)</t>
  </si>
  <si>
    <t>(750,475);(750,478);(553,478);(537,465);(420,461);(414,471);(305,469);(296,474);(109,476);(111,580);(82,580);(83,630);(70,630)</t>
  </si>
  <si>
    <t>(746,383);(746,372);(715,370);(708,379);(697,420);(672,415);(653,476);(553,478);(537,465);(420,461);(414,471);(305,469);(296,474);(109,476);(111,580);(82,580);(83,630);(70,630)</t>
  </si>
  <si>
    <t>(813,390);(813,354);(787,355);(775,370);(715,370);(708,379);(697,420);(672,415);(653,476);(553,478);(537,465);(420,461);(414,471);(305,469);(296,474);(109,476);(111,580);(82,580);(83,630);(70,630)</t>
  </si>
  <si>
    <t>(262,294);(237,284);(241,328);(270,368);(267,470);(183,473);(181,633);(158,633)</t>
  </si>
  <si>
    <t>(279,328);(270,368);(267,470);(183,473);(181,633);(158,633)</t>
  </si>
  <si>
    <t>(488,428);(488,463);(181,473);(181,633);(158,633)</t>
  </si>
  <si>
    <t>(750,475);(750,478);(553,478);(537,465);(420,461);(414,471);(305,469);(296,474);(181,473);(181,633);(158,633)</t>
  </si>
  <si>
    <t>(746,383);(746,372);(715,370);(708,379);(697,420);(672,415);(653,476);(553,478);(537,465);(420,461);(414,471);(305,469);(296,474);(181,473);(181,633);(158,633)</t>
  </si>
  <si>
    <t>(813,390);(813,354);(787,355);(775,370);(715,370);(708,379);(697,420);(672,415);(653,476);(553,478);(537,465);(420,461);(414,471);(305,469);(296,474);(181,473);(181,633);(158,633)</t>
  </si>
  <si>
    <t>(262,294);(237,284);(241,328);(270,368);(267,470);(145,471);(145,538)</t>
  </si>
  <si>
    <t>(279,328);(270,368);(267,470);(145,471);(145,538)</t>
  </si>
  <si>
    <t>(374,451);(374,469);(305,469);(296,474);(145,471);(145,538)</t>
  </si>
  <si>
    <t>(374,451);(374,469);(305,469);(296,474);(109,476);(111,580);(175,580);(175,633);(158,633)</t>
  </si>
  <si>
    <t>(374,451);(374,469);(305,469);(296,474);(109,476);(111,580);(82,580);(83,630);(70,630)</t>
  </si>
  <si>
    <t>(488,428);(488,463);(420,461);(414,471);(305,469);(296,474);(145,471);(145,538)</t>
  </si>
  <si>
    <t>(750,475);(750,478);(553,478);(537,465);(420,461);(414,471);(305,469);(296,474);(145,471);(145,538)</t>
  </si>
  <si>
    <t>(746,383);(746,372);(715,370);(708,379);(697,420);(672,415);(653,476);(553,478);(537,465);(420,461);(414,471);(305,469);(296,474);(145,471);(145,538)</t>
  </si>
  <si>
    <t>(813,390);(813,354);(787,355);(775,370);(715,370);(708,379);(697,420);(672,415);(653,476);(553,478);(537,465);(420,461);(414,471);(305,469);(296,474);(145,471);(145,538)</t>
  </si>
  <si>
    <t>(279,328);(262,294)</t>
  </si>
  <si>
    <t>(374,451);(374,469);(305,469);(296,474);(269,472);(269,365);(262,294)</t>
  </si>
  <si>
    <t>(488,428);(488,463);(420,461);(414,471);(305,469);(296,474);(269,472);(269,365);(262,294)</t>
  </si>
  <si>
    <t>(750,475);(750,478);(553,478);(537,465);(420,461);(414,471);(305,469);(296,474);(269,472);(269,365);(262,294)</t>
  </si>
  <si>
    <t>(746,383);(746,372);(715,370);(708,379);(697,420);(672,415);(653,476);(553,478);(537,465);(420,461);(414,471);(305,469);(296,474);(269,472);(269,365);(262,294)</t>
  </si>
  <si>
    <t>(813,390);(813,354);(787,355);(775,370);(715,370);(708,379);(697,420);(672,415);(653,476);(553,478);(537,465);(420,461);(414,471);(305,469);(296,474);(269,472);(269,365);(262,294)</t>
  </si>
  <si>
    <t>(488,428);(488,463);(420,461);(414,471);(305,469);(296,474);(269,472);(269,365);(279,328)</t>
  </si>
  <si>
    <t>(750,475);(750,478);(553,478);(537,465);(420,461);(414,471);(305,469);(296,474);(269,472);(269,365);(279,328)</t>
  </si>
  <si>
    <t>(746,383);(746,372);(715,370);(708,379);(697,420);(672,415);(653,476);(553,478);(537,465);(420,461);(414,471);(305,469);(296,474);(269,472);(269,365);(279,328)</t>
  </si>
  <si>
    <t>(813,390);(813,354);(787,355);(775,370);(715,370);(708,379);(697,420);(672,415);(653,476);(553,478);(537,465);(420,461);(414,471);(305,469);(296,474);(269,472);(269,365);(279,328)</t>
  </si>
  <si>
    <t>(750,475);(750,478);(553,478);(537,465);(420,461);(414,471);(374,469);(374,451)</t>
  </si>
  <si>
    <t>(488,428);(488,463);(420,461);(414,471);(374,469);(374,451)</t>
  </si>
  <si>
    <t>(746,383);(746,372);(715,370);(708,379);(697,420);(672,415);(653,476);(553,478);(537,465);(420,461);(414,471);(374,469);(374,451)</t>
  </si>
  <si>
    <t>(813,390);(813,354);(787,355);(775,370);(715,370);(708,379);(697,420);(672,415);(653,476);(553,478);(537,465);(420,461);(414,471);(374,469);(374,451)</t>
  </si>
  <si>
    <t>(750,475);(750,478);(553,478);(537,465);(488,428);(488,463)</t>
  </si>
  <si>
    <t>(746,383);(746,372);(715,370);(708,379);(697,420);(672,415);(653,476);(553,478);(537,465);(488,428);(488,463)</t>
  </si>
  <si>
    <t>(813,390);(813,354);(787,355);(775,370);(715,370);(708,379);(697,420);(672,415);(653,476);(553,478);(537,465);(488,428);(488,463)</t>
  </si>
  <si>
    <t>(746,383);(746,372);(715,370);(708,379);(697,420);(672,415);(653,476);(750,478);(750,475)</t>
  </si>
  <si>
    <t>(813,390);(813,354);(787,355);(775,370);(715,370);(708,379);(697,420);(672,415);(653,476);(750,478);(750,475)</t>
  </si>
  <si>
    <t>(813,390);(813,354);(787,355);(775,370);(746,372);(746,383)</t>
  </si>
  <si>
    <t>N</t>
  </si>
  <si>
    <t>Salle</t>
  </si>
  <si>
    <t>Etage</t>
  </si>
  <si>
    <t>Batiment</t>
  </si>
  <si>
    <t>Description</t>
  </si>
  <si>
    <t>F0.1</t>
  </si>
  <si>
    <t>F0.2</t>
  </si>
  <si>
    <t>F0.3</t>
  </si>
  <si>
    <t>F0.4</t>
  </si>
  <si>
    <t>F0.5</t>
  </si>
  <si>
    <t>F0.6</t>
  </si>
  <si>
    <t>Pierre de Fermat</t>
  </si>
  <si>
    <t>Mécatronique</t>
  </si>
  <si>
    <t>Usinage</t>
  </si>
  <si>
    <t>G0.1</t>
  </si>
  <si>
    <t>G0.2</t>
  </si>
  <si>
    <t>G0.3</t>
  </si>
  <si>
    <t>D1</t>
  </si>
  <si>
    <t>D2</t>
  </si>
  <si>
    <t>D3</t>
  </si>
  <si>
    <t>D4</t>
  </si>
  <si>
    <t>TD</t>
  </si>
  <si>
    <t>Construction métallique</t>
  </si>
  <si>
    <t>Technicien production</t>
  </si>
  <si>
    <t>F1.1</t>
  </si>
  <si>
    <t>F1.2</t>
  </si>
  <si>
    <t>F1.3</t>
  </si>
  <si>
    <t>F1.4</t>
  </si>
  <si>
    <t>G1.1</t>
  </si>
  <si>
    <t>E1.1</t>
  </si>
  <si>
    <t>E1.2</t>
  </si>
  <si>
    <t>E1.3</t>
  </si>
  <si>
    <t>E1.4</t>
  </si>
  <si>
    <t>E1.5</t>
  </si>
  <si>
    <t>Amphi Curie</t>
  </si>
  <si>
    <t>Amphi Coriolis</t>
  </si>
  <si>
    <t>Amphi Godet</t>
  </si>
  <si>
    <t>Conception</t>
  </si>
  <si>
    <t>Démo-Expérience</t>
  </si>
  <si>
    <t>Informatique</t>
  </si>
  <si>
    <t>Amphithéâtre</t>
  </si>
  <si>
    <t>G2.1</t>
  </si>
  <si>
    <t>G2.2</t>
  </si>
  <si>
    <t>LC.1</t>
  </si>
  <si>
    <t>LC.2</t>
  </si>
  <si>
    <t>LC.3</t>
  </si>
  <si>
    <t>LC.4</t>
  </si>
  <si>
    <t>E2.1</t>
  </si>
  <si>
    <t>E2.2</t>
  </si>
  <si>
    <t>E2.3</t>
  </si>
  <si>
    <t>E2.4</t>
  </si>
  <si>
    <t>E2.5</t>
  </si>
  <si>
    <t>Amphi Hamilton</t>
  </si>
  <si>
    <t>Amphi Turing</t>
  </si>
  <si>
    <t>TP Chimie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</si>
  <si>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</si>
  <si>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</si>
  <si>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</si>
  <si>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</si>
  <si>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</si>
  <si>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</si>
  <si>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</si>
  <si>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</si>
  <si>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</si>
  <si>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</si>
  <si>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</si>
  <si>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</si>
  <si>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</si>
  <si>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</si>
  <si>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</si>
  <si>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Amphi Capelle</t>
  </si>
  <si>
    <t>Amphi Vannier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</si>
  <si>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</si>
  <si>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</si>
  <si>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</si>
  <si>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</si>
  <si>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</si>
  <si>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</si>
  <si>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</si>
  <si>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</si>
  <si>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</si>
  <si>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</si>
  <si>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</si>
  <si>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</si>
  <si>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</si>
  <si>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Service des etudes</t>
  </si>
  <si>
    <t>Direction FIMI</t>
  </si>
  <si>
    <t>Service des stages</t>
  </si>
  <si>
    <t>Salle des entretiens</t>
  </si>
  <si>
    <t>Service d'accompagnement</t>
  </si>
  <si>
    <t>Salle des étudiants</t>
  </si>
  <si>
    <t>Jean d'Alembert</t>
  </si>
  <si>
    <t>LP1.1</t>
  </si>
  <si>
    <t>LP1.2</t>
  </si>
  <si>
    <t>LP1.3</t>
  </si>
  <si>
    <t>LP1.4</t>
  </si>
  <si>
    <t>LP1.5</t>
  </si>
  <si>
    <t>LP1.6</t>
  </si>
  <si>
    <t>TP Physique</t>
  </si>
  <si>
    <t>LP2.1</t>
  </si>
  <si>
    <t>LP2.2</t>
  </si>
  <si>
    <t>LP2.3</t>
  </si>
  <si>
    <t>LP2.4</t>
  </si>
  <si>
    <t>LP2.5</t>
  </si>
  <si>
    <t>LP2.6</t>
  </si>
  <si>
    <t>Secrétariat SHS</t>
  </si>
  <si>
    <t>Secrétariat Langues</t>
  </si>
  <si>
    <t>Hall d'exposition</t>
  </si>
  <si>
    <t>Secrétariat Arts-Etudes</t>
  </si>
  <si>
    <t>Service Cuturel</t>
  </si>
  <si>
    <t>Centre de ressources en langues</t>
  </si>
  <si>
    <t>Salle des professeurs</t>
  </si>
  <si>
    <t>Bureaux des enseignants</t>
  </si>
  <si>
    <t>Salle de réunion</t>
  </si>
  <si>
    <t>Amphithéâtre Ouest</t>
  </si>
  <si>
    <t>Amphithéâtre Est</t>
  </si>
  <si>
    <t>Bureaux des enseignants 2</t>
  </si>
  <si>
    <t>ALMA</t>
  </si>
  <si>
    <t>ATENA</t>
  </si>
  <si>
    <t>SEFDI</t>
  </si>
  <si>
    <t>Service de Formation</t>
  </si>
  <si>
    <t>Salle visioconférence</t>
  </si>
  <si>
    <t>Salle 021</t>
  </si>
  <si>
    <t>Salle 020</t>
  </si>
  <si>
    <t>Salle 103</t>
  </si>
  <si>
    <t>Salle 104</t>
  </si>
  <si>
    <t>Salle 105</t>
  </si>
  <si>
    <t>Salle 106</t>
  </si>
  <si>
    <t>Salle 107</t>
  </si>
  <si>
    <t>Salle 109</t>
  </si>
  <si>
    <t>Salle 110</t>
  </si>
  <si>
    <t>Salle 111</t>
  </si>
  <si>
    <t>Salle 205</t>
  </si>
  <si>
    <t>Salle 206</t>
  </si>
  <si>
    <t>Salle 207</t>
  </si>
  <si>
    <t>Salle 208</t>
  </si>
  <si>
    <t>Salle 209</t>
  </si>
  <si>
    <t>Salle 210</t>
  </si>
  <si>
    <t>Salle 211</t>
  </si>
  <si>
    <t>Salle 212</t>
  </si>
  <si>
    <t>Salle 213</t>
  </si>
  <si>
    <t>Salle 214</t>
  </si>
  <si>
    <t>Salle 215</t>
  </si>
  <si>
    <t>Salle 216</t>
  </si>
  <si>
    <t>Salle 217</t>
  </si>
  <si>
    <t>Service de FLE</t>
  </si>
  <si>
    <t>Service de Français Langue Etrangère</t>
  </si>
  <si>
    <t>Fondation INSA</t>
  </si>
  <si>
    <t>Direction Relations Entreprises</t>
  </si>
  <si>
    <t>Cellule Handicap</t>
  </si>
  <si>
    <t>Service des stages Espace carrières</t>
  </si>
  <si>
    <t>Institut Gaston Berger</t>
  </si>
  <si>
    <t>Salle René Char Agora</t>
  </si>
  <si>
    <t>Atelier Théâtre Studio Danse</t>
  </si>
  <si>
    <t>Filière Etudiant Entrepreneur LyonTech EPICE</t>
  </si>
  <si>
    <t>Bibliothèque Marie Curie</t>
  </si>
  <si>
    <t>Presse</t>
  </si>
  <si>
    <t>Revues académiques</t>
  </si>
  <si>
    <t>Entrées sur la science</t>
  </si>
  <si>
    <t>Collection METIS LyonTech</t>
  </si>
  <si>
    <t>Mathématiques</t>
  </si>
  <si>
    <t>Physique</t>
  </si>
  <si>
    <t>Chimie - Génie des Procédés</t>
  </si>
  <si>
    <t>Biosciences</t>
  </si>
  <si>
    <t>Sciences de la Terre</t>
  </si>
  <si>
    <t>Environnement</t>
  </si>
  <si>
    <t>Urbanisme</t>
  </si>
  <si>
    <t>Transport</t>
  </si>
  <si>
    <t>Architecture</t>
  </si>
  <si>
    <t>Génie civil</t>
  </si>
  <si>
    <t>Mécanique</t>
  </si>
  <si>
    <t>Automatique Robotique</t>
  </si>
  <si>
    <t>Energétique</t>
  </si>
  <si>
    <t>Matériaux</t>
  </si>
  <si>
    <t>Electromagnétisme Electricité Electronique</t>
  </si>
  <si>
    <t>Signal Images Télécommunications</t>
  </si>
  <si>
    <t>Sport</t>
  </si>
  <si>
    <t>Systèmes Méthodes Génie industriel</t>
  </si>
  <si>
    <t>Economie Management</t>
  </si>
  <si>
    <t>Sciences sociales</t>
  </si>
  <si>
    <t>Sciences politiques</t>
  </si>
  <si>
    <t>Philosophie</t>
  </si>
  <si>
    <t>Religions</t>
  </si>
  <si>
    <t>Arts</t>
  </si>
  <si>
    <t>Géographie Histoire</t>
  </si>
  <si>
    <t>Cultures du monde</t>
  </si>
  <si>
    <t xml:space="preserve">Langues </t>
  </si>
  <si>
    <t>Littératures</t>
  </si>
  <si>
    <t>Information Communication</t>
  </si>
  <si>
    <t>Enseignement Professionnalisation Recherche</t>
  </si>
  <si>
    <t>{145,145,110,110,83,83,70},</t>
  </si>
  <si>
    <t>{158,70},</t>
  </si>
  <si>
    <t>{145,152,180,180,158},</t>
  </si>
  <si>
    <t>{279,270,267,145,145},</t>
  </si>
  <si>
    <t>{374,374,305,296,145,145},</t>
  </si>
  <si>
    <t>{279,262},</t>
  </si>
  <si>
    <t>{488,488,420,414,305,296,269,269,262},</t>
  </si>
  <si>
    <t>{750,750,553,537,420,414,305,296,269,269,262},</t>
  </si>
  <si>
    <t>{746,746,715,708,697,672,653,553,537,420,414,305,296,269,269,262},</t>
  </si>
  <si>
    <t>{374,374,305,296,269,269,262},</t>
  </si>
  <si>
    <t>{488,488,420,414,374,374},</t>
  </si>
  <si>
    <t>{750,750,553,537,420,414,374,374},</t>
  </si>
  <si>
    <t>{746,746,715,708,697,672,653,553,537,420,414,374,374},</t>
  </si>
  <si>
    <t>N,</t>
  </si>
  <si>
    <t>{813,813,787,775,746,746},</t>
  </si>
  <si>
    <t>{750,750,553,537,488,488},</t>
  </si>
  <si>
    <t>{746,746,715,708,697,672,653,553,537,488,488},</t>
  </si>
  <si>
    <t>{746,746,715,708,697,672,653,750,750},</t>
  </si>
  <si>
    <t>{813,813,787,775,715,708,697,672,653,750,750},</t>
  </si>
  <si>
    <t>{633,630},</t>
  </si>
  <si>
    <t>{538,499,499,581,581,630,630},</t>
  </si>
  <si>
    <t>{538,505,506,633,633},</t>
  </si>
  <si>
    <t>{328,368,470,471,538},</t>
  </si>
  <si>
    <t>{451,469,469,474,471,538},</t>
  </si>
  <si>
    <t>{328,294},</t>
  </si>
  <si>
    <t>{428,463,461,471,469,474,472,365,294},</t>
  </si>
  <si>
    <t>{475,478,478,465,461,471,469,474,472,365,294},</t>
  </si>
  <si>
    <t>{383,372,370,379,420,415,476,478,465,461,471,469,474,472,365,294},</t>
  </si>
  <si>
    <t>{451,469,469,474,472,365,294},</t>
  </si>
  <si>
    <t>{428,463,461,471,469,451},</t>
  </si>
  <si>
    <t>{475,478,478,465,461,471,469,451},</t>
  </si>
  <si>
    <t>{383,372,370,379,420,415,476,478,465,461,471,469,451},</t>
  </si>
  <si>
    <t>{390,354,355,370,372,383},</t>
  </si>
  <si>
    <t>{472,478,478,465,428,463},</t>
  </si>
  <si>
    <t>{383,372,370,379,420,415,476,478,465,428,463},</t>
  </si>
  <si>
    <t>{383,372,370,379,420,415,476,478,475},</t>
  </si>
  <si>
    <t>{390,354,355,370,370,379,420,415,476,478,475},</t>
  </si>
  <si>
    <t>{630},</t>
  </si>
  <si>
    <t>{633},</t>
  </si>
  <si>
    <t>{538},</t>
  </si>
  <si>
    <t>{294},</t>
  </si>
  <si>
    <t>{328},</t>
  </si>
  <si>
    <t>{451},</t>
  </si>
  <si>
    <t>{428},</t>
  </si>
  <si>
    <t>{475},</t>
  </si>
  <si>
    <t>{383},</t>
  </si>
  <si>
    <t>{390}</t>
  </si>
  <si>
    <t>M,</t>
  </si>
  <si>
    <t>Bâtiments</t>
  </si>
  <si>
    <t>Coordonnées X</t>
  </si>
  <si>
    <t>Coordonnées Y</t>
  </si>
  <si>
    <t>Points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</si>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</sst>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I1" zoomScale="80" zoomScaleNormal="80" workbookViewId="0">
      <selection activeCell="I21" sqref="I21"/>
    </sheetView>
  </sheetViews>
  <sheetFormatPr defaultColWidth="8.7109375" defaultRowHeight="15" x14ac:dyDescent="0.25"/>
  <cols>
    <col min="1" max="1" width="12.7109375" bestFit="1" customWidth="1"/>
    <col min="2" max="2" width="165.42578125" bestFit="1" customWidth="1"/>
    <col min="3" max="3" width="190.7109375" bestFit="1" customWidth="1"/>
    <col min="4" max="4" width="143.28515625" bestFit="1" customWidth="1"/>
    <col min="5" max="6" width="151.5703125" bestFit="1" customWidth="1"/>
    <col min="7" max="7" width="126.42578125" bestFit="1" customWidth="1"/>
    <col min="8" max="8" width="109.5703125" bestFit="1" customWidth="1"/>
    <col min="9" max="9" width="92.7109375" bestFit="1" customWidth="1"/>
    <col min="10" max="10" width="76.140625" customWidth="1"/>
    <col min="11" max="11" width="11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  <c r="B2" s="1"/>
    </row>
    <row r="3" spans="1:11" x14ac:dyDescent="0.25">
      <c r="A3" t="s">
        <v>1</v>
      </c>
      <c r="B3" t="s">
        <v>10</v>
      </c>
      <c r="C3" s="1"/>
    </row>
    <row r="4" spans="1:11" x14ac:dyDescent="0.25">
      <c r="A4" t="s">
        <v>2</v>
      </c>
      <c r="B4" t="s">
        <v>12</v>
      </c>
      <c r="C4" t="s">
        <v>11</v>
      </c>
      <c r="D4" s="1"/>
    </row>
    <row r="5" spans="1:11" x14ac:dyDescent="0.25">
      <c r="A5" t="s">
        <v>3</v>
      </c>
      <c r="B5" t="s">
        <v>13</v>
      </c>
      <c r="C5" t="s">
        <v>19</v>
      </c>
      <c r="D5" t="s">
        <v>25</v>
      </c>
      <c r="E5" s="1"/>
    </row>
    <row r="6" spans="1:11" x14ac:dyDescent="0.25">
      <c r="A6" t="s">
        <v>4</v>
      </c>
      <c r="B6" t="s">
        <v>14</v>
      </c>
      <c r="C6" t="s">
        <v>20</v>
      </c>
      <c r="D6" t="s">
        <v>26</v>
      </c>
      <c r="E6" t="s">
        <v>34</v>
      </c>
      <c r="F6" s="1"/>
    </row>
    <row r="7" spans="1:11" x14ac:dyDescent="0.25">
      <c r="A7" t="s">
        <v>5</v>
      </c>
      <c r="B7" t="s">
        <v>29</v>
      </c>
      <c r="C7" t="s">
        <v>28</v>
      </c>
      <c r="D7" t="s">
        <v>27</v>
      </c>
      <c r="E7" t="s">
        <v>35</v>
      </c>
      <c r="F7" t="s">
        <v>35</v>
      </c>
      <c r="G7" s="1"/>
    </row>
    <row r="8" spans="1:11" x14ac:dyDescent="0.25">
      <c r="A8" t="s">
        <v>6</v>
      </c>
      <c r="B8" t="s">
        <v>15</v>
      </c>
      <c r="C8" t="s">
        <v>21</v>
      </c>
      <c r="D8" t="s">
        <v>30</v>
      </c>
      <c r="E8" t="s">
        <v>36</v>
      </c>
      <c r="F8" t="s">
        <v>40</v>
      </c>
      <c r="G8" t="s">
        <v>45</v>
      </c>
      <c r="H8" s="1"/>
    </row>
    <row r="9" spans="1:11" x14ac:dyDescent="0.25">
      <c r="A9" t="s">
        <v>7</v>
      </c>
      <c r="B9" t="s">
        <v>16</v>
      </c>
      <c r="C9" t="s">
        <v>22</v>
      </c>
      <c r="D9" t="s">
        <v>31</v>
      </c>
      <c r="E9" t="s">
        <v>37</v>
      </c>
      <c r="F9" t="s">
        <v>41</v>
      </c>
      <c r="G9" t="s">
        <v>44</v>
      </c>
      <c r="H9" t="s">
        <v>48</v>
      </c>
      <c r="I9" s="1"/>
    </row>
    <row r="10" spans="1:11" x14ac:dyDescent="0.25">
      <c r="A10" t="s">
        <v>8</v>
      </c>
      <c r="B10" t="s">
        <v>17</v>
      </c>
      <c r="C10" t="s">
        <v>23</v>
      </c>
      <c r="D10" t="s">
        <v>32</v>
      </c>
      <c r="E10" t="s">
        <v>38</v>
      </c>
      <c r="F10" t="s">
        <v>42</v>
      </c>
      <c r="G10" t="s">
        <v>46</v>
      </c>
      <c r="H10" t="s">
        <v>49</v>
      </c>
      <c r="I10" t="s">
        <v>51</v>
      </c>
      <c r="J10" s="1"/>
    </row>
    <row r="11" spans="1:11" x14ac:dyDescent="0.25">
      <c r="A11" t="s">
        <v>9</v>
      </c>
      <c r="B11" t="s">
        <v>18</v>
      </c>
      <c r="C11" t="s">
        <v>24</v>
      </c>
      <c r="D11" t="s">
        <v>33</v>
      </c>
      <c r="E11" t="s">
        <v>39</v>
      </c>
      <c r="F11" t="s">
        <v>43</v>
      </c>
      <c r="G11" t="s">
        <v>47</v>
      </c>
      <c r="H11" t="s">
        <v>50</v>
      </c>
      <c r="I11" t="s">
        <v>52</v>
      </c>
      <c r="J11" t="s">
        <v>53</v>
      </c>
      <c r="K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6F09-E3E6-4518-9349-88D82D6ECD02}">
  <dimension ref="A1:D172"/>
  <sheetViews>
    <sheetView workbookViewId="0">
      <selection activeCell="G15" sqref="G15"/>
    </sheetView>
  </sheetViews>
  <sheetFormatPr defaultRowHeight="15" x14ac:dyDescent="0.25"/>
  <cols>
    <col min="1" max="1" width="41.85546875" bestFit="1" customWidth="1"/>
    <col min="2" max="2" width="8.85546875" customWidth="1"/>
    <col min="3" max="3" width="23.7109375" bestFit="1" customWidth="1"/>
    <col min="4" max="4" width="22.85546875" bestFit="1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59</v>
      </c>
      <c r="B2">
        <v>0</v>
      </c>
      <c r="C2" t="s">
        <v>65</v>
      </c>
      <c r="D2" t="s">
        <v>76</v>
      </c>
    </row>
    <row r="3" spans="1:4" x14ac:dyDescent="0.25">
      <c r="A3" t="s">
        <v>60</v>
      </c>
      <c r="B3">
        <v>0</v>
      </c>
      <c r="C3" t="s">
        <v>65</v>
      </c>
      <c r="D3" t="s">
        <v>66</v>
      </c>
    </row>
    <row r="4" spans="1:4" x14ac:dyDescent="0.25">
      <c r="A4" t="s">
        <v>61</v>
      </c>
      <c r="B4">
        <v>0</v>
      </c>
      <c r="C4" t="s">
        <v>65</v>
      </c>
      <c r="D4" t="s">
        <v>66</v>
      </c>
    </row>
    <row r="5" spans="1:4" x14ac:dyDescent="0.25">
      <c r="A5" t="s">
        <v>62</v>
      </c>
      <c r="B5">
        <v>0</v>
      </c>
      <c r="C5" t="s">
        <v>65</v>
      </c>
      <c r="D5" t="s">
        <v>66</v>
      </c>
    </row>
    <row r="6" spans="1:4" x14ac:dyDescent="0.25">
      <c r="A6" t="s">
        <v>63</v>
      </c>
      <c r="B6">
        <v>0</v>
      </c>
      <c r="C6" t="s">
        <v>65</v>
      </c>
      <c r="D6" t="s">
        <v>67</v>
      </c>
    </row>
    <row r="7" spans="1:4" x14ac:dyDescent="0.25">
      <c r="A7" t="s">
        <v>64</v>
      </c>
      <c r="B7">
        <v>0</v>
      </c>
      <c r="C7" t="s">
        <v>65</v>
      </c>
      <c r="D7" t="s">
        <v>77</v>
      </c>
    </row>
    <row r="8" spans="1:4" x14ac:dyDescent="0.25">
      <c r="A8" t="s">
        <v>68</v>
      </c>
      <c r="B8">
        <v>0</v>
      </c>
      <c r="C8" t="s">
        <v>65</v>
      </c>
      <c r="D8" t="s">
        <v>75</v>
      </c>
    </row>
    <row r="9" spans="1:4" x14ac:dyDescent="0.25">
      <c r="A9" t="s">
        <v>69</v>
      </c>
      <c r="B9">
        <v>0</v>
      </c>
      <c r="C9" t="s">
        <v>65</v>
      </c>
      <c r="D9" t="s">
        <v>75</v>
      </c>
    </row>
    <row r="10" spans="1:4" x14ac:dyDescent="0.25">
      <c r="A10" t="s">
        <v>70</v>
      </c>
      <c r="B10">
        <v>0</v>
      </c>
      <c r="C10" t="s">
        <v>65</v>
      </c>
      <c r="D10" t="s">
        <v>75</v>
      </c>
    </row>
    <row r="11" spans="1:4" x14ac:dyDescent="0.25">
      <c r="A11" t="s">
        <v>71</v>
      </c>
      <c r="B11">
        <v>0</v>
      </c>
      <c r="C11" t="s">
        <v>65</v>
      </c>
      <c r="D11" t="s">
        <v>93</v>
      </c>
    </row>
    <row r="12" spans="1:4" x14ac:dyDescent="0.25">
      <c r="A12" t="s">
        <v>72</v>
      </c>
      <c r="B12">
        <v>0</v>
      </c>
      <c r="C12" t="s">
        <v>65</v>
      </c>
      <c r="D12" t="s">
        <v>93</v>
      </c>
    </row>
    <row r="13" spans="1:4" x14ac:dyDescent="0.25">
      <c r="A13" t="s">
        <v>73</v>
      </c>
      <c r="B13">
        <v>0</v>
      </c>
      <c r="C13" t="s">
        <v>65</v>
      </c>
      <c r="D13" t="s">
        <v>93</v>
      </c>
    </row>
    <row r="14" spans="1:4" x14ac:dyDescent="0.25">
      <c r="A14" t="s">
        <v>74</v>
      </c>
      <c r="B14">
        <v>0</v>
      </c>
      <c r="C14" t="s">
        <v>65</v>
      </c>
      <c r="D14" t="s">
        <v>93</v>
      </c>
    </row>
    <row r="15" spans="1:4" x14ac:dyDescent="0.25">
      <c r="A15" t="s">
        <v>78</v>
      </c>
      <c r="B15">
        <v>1</v>
      </c>
      <c r="C15" t="s">
        <v>65</v>
      </c>
      <c r="D15" t="s">
        <v>91</v>
      </c>
    </row>
    <row r="16" spans="1:4" x14ac:dyDescent="0.25">
      <c r="A16" t="s">
        <v>79</v>
      </c>
      <c r="B16">
        <v>1</v>
      </c>
      <c r="C16" t="s">
        <v>65</v>
      </c>
      <c r="D16" t="s">
        <v>91</v>
      </c>
    </row>
    <row r="17" spans="1:4" x14ac:dyDescent="0.25">
      <c r="A17" t="s">
        <v>80</v>
      </c>
      <c r="B17">
        <v>1</v>
      </c>
      <c r="C17" t="s">
        <v>65</v>
      </c>
      <c r="D17" t="s">
        <v>91</v>
      </c>
    </row>
    <row r="18" spans="1:4" x14ac:dyDescent="0.25">
      <c r="A18" t="s">
        <v>81</v>
      </c>
      <c r="B18">
        <v>1</v>
      </c>
      <c r="C18" t="s">
        <v>65</v>
      </c>
      <c r="D18" t="s">
        <v>91</v>
      </c>
    </row>
    <row r="19" spans="1:4" x14ac:dyDescent="0.25">
      <c r="A19" t="s">
        <v>82</v>
      </c>
      <c r="B19">
        <v>1</v>
      </c>
      <c r="C19" t="s">
        <v>65</v>
      </c>
      <c r="D19" t="s">
        <v>92</v>
      </c>
    </row>
    <row r="20" spans="1:4" x14ac:dyDescent="0.25">
      <c r="A20" t="s">
        <v>83</v>
      </c>
      <c r="B20">
        <v>1</v>
      </c>
      <c r="C20" t="s">
        <v>65</v>
      </c>
      <c r="D20" t="s">
        <v>75</v>
      </c>
    </row>
    <row r="21" spans="1:4" x14ac:dyDescent="0.25">
      <c r="A21" t="s">
        <v>84</v>
      </c>
      <c r="B21">
        <v>1</v>
      </c>
      <c r="C21" t="s">
        <v>65</v>
      </c>
      <c r="D21" t="s">
        <v>75</v>
      </c>
    </row>
    <row r="22" spans="1:4" x14ac:dyDescent="0.25">
      <c r="A22" t="s">
        <v>85</v>
      </c>
      <c r="B22">
        <v>1</v>
      </c>
      <c r="C22" t="s">
        <v>65</v>
      </c>
      <c r="D22" t="s">
        <v>75</v>
      </c>
    </row>
    <row r="23" spans="1:4" x14ac:dyDescent="0.25">
      <c r="A23" t="s">
        <v>86</v>
      </c>
      <c r="B23">
        <v>1</v>
      </c>
      <c r="C23" t="s">
        <v>65</v>
      </c>
      <c r="D23" t="s">
        <v>75</v>
      </c>
    </row>
    <row r="24" spans="1:4" x14ac:dyDescent="0.25">
      <c r="A24" t="s">
        <v>87</v>
      </c>
      <c r="B24">
        <v>1</v>
      </c>
      <c r="C24" t="s">
        <v>65</v>
      </c>
      <c r="D24" t="s">
        <v>75</v>
      </c>
    </row>
    <row r="25" spans="1:4" x14ac:dyDescent="0.25">
      <c r="A25" t="s">
        <v>88</v>
      </c>
      <c r="B25">
        <v>1</v>
      </c>
      <c r="C25" t="s">
        <v>65</v>
      </c>
      <c r="D25" t="s">
        <v>94</v>
      </c>
    </row>
    <row r="26" spans="1:4" x14ac:dyDescent="0.25">
      <c r="A26" t="s">
        <v>89</v>
      </c>
      <c r="B26">
        <v>1</v>
      </c>
      <c r="C26" t="s">
        <v>65</v>
      </c>
      <c r="D26" t="s">
        <v>94</v>
      </c>
    </row>
    <row r="27" spans="1:4" x14ac:dyDescent="0.25">
      <c r="A27" t="s">
        <v>90</v>
      </c>
      <c r="B27">
        <v>1</v>
      </c>
      <c r="C27" t="s">
        <v>65</v>
      </c>
      <c r="D27" t="s">
        <v>94</v>
      </c>
    </row>
    <row r="28" spans="1:4" x14ac:dyDescent="0.25">
      <c r="A28" t="s">
        <v>95</v>
      </c>
      <c r="B28">
        <v>2</v>
      </c>
      <c r="C28" t="s">
        <v>65</v>
      </c>
      <c r="D28" t="s">
        <v>75</v>
      </c>
    </row>
    <row r="29" spans="1:4" x14ac:dyDescent="0.25">
      <c r="A29" t="s">
        <v>96</v>
      </c>
      <c r="B29">
        <v>2</v>
      </c>
      <c r="C29" t="s">
        <v>65</v>
      </c>
      <c r="D29" t="s">
        <v>75</v>
      </c>
    </row>
    <row r="30" spans="1:4" x14ac:dyDescent="0.25">
      <c r="A30" t="s">
        <v>97</v>
      </c>
      <c r="B30">
        <v>2</v>
      </c>
      <c r="C30" t="s">
        <v>65</v>
      </c>
      <c r="D30" t="s">
        <v>108</v>
      </c>
    </row>
    <row r="31" spans="1:4" x14ac:dyDescent="0.25">
      <c r="A31" t="s">
        <v>98</v>
      </c>
      <c r="B31">
        <v>2</v>
      </c>
      <c r="C31" t="s">
        <v>65</v>
      </c>
      <c r="D31" t="s">
        <v>108</v>
      </c>
    </row>
    <row r="32" spans="1:4" x14ac:dyDescent="0.25">
      <c r="A32" t="s">
        <v>99</v>
      </c>
      <c r="B32">
        <v>2</v>
      </c>
      <c r="C32" t="s">
        <v>65</v>
      </c>
      <c r="D32" t="s">
        <v>108</v>
      </c>
    </row>
    <row r="33" spans="1:4" x14ac:dyDescent="0.25">
      <c r="A33" t="s">
        <v>100</v>
      </c>
      <c r="B33">
        <v>2</v>
      </c>
      <c r="C33" t="s">
        <v>65</v>
      </c>
      <c r="D33" t="s">
        <v>108</v>
      </c>
    </row>
    <row r="34" spans="1:4" x14ac:dyDescent="0.25">
      <c r="A34" t="s">
        <v>101</v>
      </c>
      <c r="B34">
        <v>2</v>
      </c>
      <c r="C34" t="s">
        <v>65</v>
      </c>
      <c r="D34" t="s">
        <v>75</v>
      </c>
    </row>
    <row r="35" spans="1:4" x14ac:dyDescent="0.25">
      <c r="A35" t="s">
        <v>102</v>
      </c>
      <c r="B35">
        <v>2</v>
      </c>
      <c r="C35" t="s">
        <v>65</v>
      </c>
      <c r="D35" t="s">
        <v>75</v>
      </c>
    </row>
    <row r="36" spans="1:4" x14ac:dyDescent="0.25">
      <c r="A36" t="s">
        <v>103</v>
      </c>
      <c r="B36">
        <v>2</v>
      </c>
      <c r="C36" t="s">
        <v>65</v>
      </c>
      <c r="D36" t="s">
        <v>75</v>
      </c>
    </row>
    <row r="37" spans="1:4" x14ac:dyDescent="0.25">
      <c r="A37" t="s">
        <v>104</v>
      </c>
      <c r="B37">
        <v>2</v>
      </c>
      <c r="C37" t="s">
        <v>65</v>
      </c>
      <c r="D37" t="s">
        <v>75</v>
      </c>
    </row>
    <row r="38" spans="1:4" x14ac:dyDescent="0.25">
      <c r="A38" t="s">
        <v>105</v>
      </c>
      <c r="B38">
        <v>2</v>
      </c>
      <c r="C38" t="s">
        <v>65</v>
      </c>
      <c r="D38" t="s">
        <v>75</v>
      </c>
    </row>
    <row r="39" spans="1:4" x14ac:dyDescent="0.25">
      <c r="A39" t="s">
        <v>106</v>
      </c>
      <c r="B39">
        <v>2</v>
      </c>
      <c r="C39" t="s">
        <v>65</v>
      </c>
      <c r="D39" t="s">
        <v>94</v>
      </c>
    </row>
    <row r="40" spans="1:4" x14ac:dyDescent="0.25">
      <c r="A40" t="s">
        <v>107</v>
      </c>
      <c r="B40">
        <v>2</v>
      </c>
      <c r="C40" t="s">
        <v>65</v>
      </c>
      <c r="D40" t="s">
        <v>94</v>
      </c>
    </row>
    <row r="41" spans="1:4" x14ac:dyDescent="0.25">
      <c r="A41" t="s">
        <v>109</v>
      </c>
      <c r="B41">
        <v>0</v>
      </c>
      <c r="C41" t="s">
        <v>7</v>
      </c>
      <c r="D41" t="s">
        <v>93</v>
      </c>
    </row>
    <row r="42" spans="1:4" x14ac:dyDescent="0.25">
      <c r="A42" t="s">
        <v>110</v>
      </c>
      <c r="B42">
        <v>0</v>
      </c>
      <c r="C42" t="s">
        <v>7</v>
      </c>
      <c r="D42" t="s">
        <v>93</v>
      </c>
    </row>
    <row r="43" spans="1:4" x14ac:dyDescent="0.25">
      <c r="A43" t="s">
        <v>111</v>
      </c>
      <c r="B43">
        <v>0</v>
      </c>
      <c r="C43" t="s">
        <v>7</v>
      </c>
      <c r="D43" t="s">
        <v>93</v>
      </c>
    </row>
    <row r="44" spans="1:4" x14ac:dyDescent="0.25">
      <c r="A44" t="s">
        <v>112</v>
      </c>
      <c r="B44">
        <v>0</v>
      </c>
      <c r="C44" t="s">
        <v>7</v>
      </c>
      <c r="D44" t="s">
        <v>93</v>
      </c>
    </row>
    <row r="45" spans="1:4" x14ac:dyDescent="0.25">
      <c r="A45" t="s">
        <v>113</v>
      </c>
      <c r="B45">
        <v>0</v>
      </c>
      <c r="C45" t="s">
        <v>7</v>
      </c>
      <c r="D45" t="s">
        <v>75</v>
      </c>
    </row>
    <row r="46" spans="1:4" x14ac:dyDescent="0.25">
      <c r="A46" t="s">
        <v>114</v>
      </c>
      <c r="B46">
        <v>0</v>
      </c>
      <c r="C46" t="s">
        <v>7</v>
      </c>
      <c r="D46" t="s">
        <v>75</v>
      </c>
    </row>
    <row r="47" spans="1:4" x14ac:dyDescent="0.25">
      <c r="A47" t="s">
        <v>115</v>
      </c>
      <c r="B47">
        <v>0</v>
      </c>
      <c r="C47" t="s">
        <v>7</v>
      </c>
      <c r="D47" t="s">
        <v>75</v>
      </c>
    </row>
    <row r="48" spans="1:4" x14ac:dyDescent="0.25">
      <c r="A48" t="s">
        <v>116</v>
      </c>
      <c r="B48">
        <v>0</v>
      </c>
      <c r="C48" t="s">
        <v>7</v>
      </c>
      <c r="D48" t="s">
        <v>75</v>
      </c>
    </row>
    <row r="49" spans="1:4" x14ac:dyDescent="0.25">
      <c r="A49" t="s">
        <v>117</v>
      </c>
      <c r="B49">
        <v>0</v>
      </c>
      <c r="C49" t="s">
        <v>7</v>
      </c>
      <c r="D49" t="s">
        <v>75</v>
      </c>
    </row>
    <row r="50" spans="1:4" x14ac:dyDescent="0.25">
      <c r="A50" t="s">
        <v>118</v>
      </c>
      <c r="B50">
        <v>0</v>
      </c>
      <c r="C50" t="s">
        <v>7</v>
      </c>
      <c r="D50" t="s">
        <v>75</v>
      </c>
    </row>
    <row r="51" spans="1:4" x14ac:dyDescent="0.25">
      <c r="A51" t="s">
        <v>119</v>
      </c>
      <c r="B51">
        <v>0</v>
      </c>
      <c r="C51" t="s">
        <v>7</v>
      </c>
      <c r="D51" t="s">
        <v>75</v>
      </c>
    </row>
    <row r="52" spans="1:4" x14ac:dyDescent="0.25">
      <c r="A52" t="s">
        <v>120</v>
      </c>
      <c r="B52">
        <v>0</v>
      </c>
      <c r="C52" t="s">
        <v>7</v>
      </c>
      <c r="D52" t="s">
        <v>75</v>
      </c>
    </row>
    <row r="53" spans="1:4" x14ac:dyDescent="0.25">
      <c r="A53" t="s">
        <v>121</v>
      </c>
      <c r="B53">
        <v>0</v>
      </c>
      <c r="C53" t="s">
        <v>7</v>
      </c>
      <c r="D53" t="s">
        <v>75</v>
      </c>
    </row>
    <row r="54" spans="1:4" x14ac:dyDescent="0.25">
      <c r="A54" t="s">
        <v>122</v>
      </c>
      <c r="B54">
        <v>0</v>
      </c>
      <c r="C54" t="s">
        <v>7</v>
      </c>
      <c r="D54" t="s">
        <v>75</v>
      </c>
    </row>
    <row r="55" spans="1:4" x14ac:dyDescent="0.25">
      <c r="A55" t="s">
        <v>123</v>
      </c>
      <c r="B55">
        <v>0</v>
      </c>
      <c r="C55" t="s">
        <v>7</v>
      </c>
      <c r="D55" t="s">
        <v>75</v>
      </c>
    </row>
    <row r="56" spans="1:4" x14ac:dyDescent="0.25">
      <c r="A56" t="s">
        <v>124</v>
      </c>
      <c r="B56">
        <v>0</v>
      </c>
      <c r="C56" t="s">
        <v>7</v>
      </c>
      <c r="D56" t="s">
        <v>94</v>
      </c>
    </row>
    <row r="57" spans="1:4" x14ac:dyDescent="0.25">
      <c r="A57" t="s">
        <v>125</v>
      </c>
      <c r="B57">
        <v>1</v>
      </c>
      <c r="C57" t="s">
        <v>7</v>
      </c>
      <c r="D57" t="s">
        <v>94</v>
      </c>
    </row>
    <row r="58" spans="1:4" x14ac:dyDescent="0.25">
      <c r="A58" t="s">
        <v>126</v>
      </c>
      <c r="B58">
        <v>1</v>
      </c>
      <c r="C58" t="s">
        <v>7</v>
      </c>
      <c r="D58" t="s">
        <v>75</v>
      </c>
    </row>
    <row r="59" spans="1:4" x14ac:dyDescent="0.25">
      <c r="A59" t="s">
        <v>127</v>
      </c>
      <c r="B59">
        <v>1</v>
      </c>
      <c r="C59" t="s">
        <v>7</v>
      </c>
      <c r="D59" t="s">
        <v>75</v>
      </c>
    </row>
    <row r="60" spans="1:4" x14ac:dyDescent="0.25">
      <c r="A60" t="s">
        <v>128</v>
      </c>
      <c r="B60">
        <v>1</v>
      </c>
      <c r="C60" t="s">
        <v>7</v>
      </c>
      <c r="D60" t="s">
        <v>75</v>
      </c>
    </row>
    <row r="61" spans="1:4" x14ac:dyDescent="0.25">
      <c r="A61" t="s">
        <v>129</v>
      </c>
      <c r="B61">
        <v>1</v>
      </c>
      <c r="C61" t="s">
        <v>7</v>
      </c>
      <c r="D61" t="s">
        <v>75</v>
      </c>
    </row>
    <row r="62" spans="1:4" x14ac:dyDescent="0.25">
      <c r="A62" t="s">
        <v>130</v>
      </c>
      <c r="B62">
        <v>1</v>
      </c>
      <c r="C62" t="s">
        <v>7</v>
      </c>
      <c r="D62" t="s">
        <v>75</v>
      </c>
    </row>
    <row r="63" spans="1:4" x14ac:dyDescent="0.25">
      <c r="A63" t="s">
        <v>131</v>
      </c>
      <c r="B63">
        <v>1</v>
      </c>
      <c r="C63" t="s">
        <v>7</v>
      </c>
      <c r="D63" t="s">
        <v>75</v>
      </c>
    </row>
    <row r="64" spans="1:4" x14ac:dyDescent="0.25">
      <c r="A64" t="s">
        <v>132</v>
      </c>
      <c r="B64">
        <v>1</v>
      </c>
      <c r="C64" t="s">
        <v>7</v>
      </c>
      <c r="D64" t="s">
        <v>75</v>
      </c>
    </row>
    <row r="65" spans="1:4" x14ac:dyDescent="0.25">
      <c r="A65" t="s">
        <v>133</v>
      </c>
      <c r="B65">
        <v>1</v>
      </c>
      <c r="C65" t="s">
        <v>7</v>
      </c>
      <c r="D65" t="s">
        <v>75</v>
      </c>
    </row>
    <row r="66" spans="1:4" x14ac:dyDescent="0.25">
      <c r="A66" t="s">
        <v>134</v>
      </c>
      <c r="B66">
        <v>1</v>
      </c>
      <c r="C66" t="s">
        <v>7</v>
      </c>
      <c r="D66" t="s">
        <v>75</v>
      </c>
    </row>
    <row r="67" spans="1:4" x14ac:dyDescent="0.25">
      <c r="A67" t="s">
        <v>135</v>
      </c>
      <c r="B67">
        <v>1</v>
      </c>
      <c r="C67" t="s">
        <v>7</v>
      </c>
      <c r="D67" t="s">
        <v>75</v>
      </c>
    </row>
    <row r="68" spans="1:4" x14ac:dyDescent="0.25">
      <c r="A68" t="s">
        <v>136</v>
      </c>
      <c r="B68">
        <v>1</v>
      </c>
      <c r="C68" t="s">
        <v>7</v>
      </c>
      <c r="D68" t="s">
        <v>75</v>
      </c>
    </row>
    <row r="69" spans="1:4" x14ac:dyDescent="0.25">
      <c r="A69" t="s">
        <v>137</v>
      </c>
      <c r="B69">
        <v>1</v>
      </c>
      <c r="C69" t="s">
        <v>7</v>
      </c>
      <c r="D69" t="s">
        <v>75</v>
      </c>
    </row>
    <row r="70" spans="1:4" x14ac:dyDescent="0.25">
      <c r="A70" t="s">
        <v>138</v>
      </c>
      <c r="B70">
        <v>1</v>
      </c>
      <c r="C70" t="s">
        <v>7</v>
      </c>
      <c r="D70" t="s">
        <v>75</v>
      </c>
    </row>
    <row r="71" spans="1:4" x14ac:dyDescent="0.25">
      <c r="A71" t="s">
        <v>139</v>
      </c>
      <c r="B71">
        <v>0</v>
      </c>
      <c r="C71" t="s">
        <v>145</v>
      </c>
    </row>
    <row r="72" spans="1:4" x14ac:dyDescent="0.25">
      <c r="A72" t="s">
        <v>140</v>
      </c>
      <c r="B72">
        <v>0</v>
      </c>
      <c r="C72" t="s">
        <v>145</v>
      </c>
    </row>
    <row r="73" spans="1:4" x14ac:dyDescent="0.25">
      <c r="A73" t="s">
        <v>141</v>
      </c>
      <c r="B73">
        <v>0</v>
      </c>
      <c r="C73" t="s">
        <v>145</v>
      </c>
    </row>
    <row r="74" spans="1:4" x14ac:dyDescent="0.25">
      <c r="A74" t="s">
        <v>142</v>
      </c>
      <c r="B74">
        <v>0</v>
      </c>
      <c r="C74" t="s">
        <v>145</v>
      </c>
    </row>
    <row r="75" spans="1:4" x14ac:dyDescent="0.25">
      <c r="A75" t="s">
        <v>143</v>
      </c>
      <c r="B75">
        <v>0</v>
      </c>
      <c r="C75" t="s">
        <v>145</v>
      </c>
    </row>
    <row r="76" spans="1:4" x14ac:dyDescent="0.25">
      <c r="A76" t="s">
        <v>144</v>
      </c>
      <c r="B76">
        <v>0</v>
      </c>
      <c r="C76" t="s">
        <v>145</v>
      </c>
    </row>
    <row r="77" spans="1:4" x14ac:dyDescent="0.25">
      <c r="A77" t="s">
        <v>146</v>
      </c>
      <c r="B77">
        <v>1</v>
      </c>
      <c r="C77" t="s">
        <v>145</v>
      </c>
      <c r="D77" t="s">
        <v>152</v>
      </c>
    </row>
    <row r="78" spans="1:4" x14ac:dyDescent="0.25">
      <c r="A78" t="s">
        <v>147</v>
      </c>
      <c r="B78">
        <v>1</v>
      </c>
      <c r="C78" t="s">
        <v>145</v>
      </c>
      <c r="D78" t="s">
        <v>152</v>
      </c>
    </row>
    <row r="79" spans="1:4" x14ac:dyDescent="0.25">
      <c r="A79" t="s">
        <v>148</v>
      </c>
      <c r="B79">
        <v>1</v>
      </c>
      <c r="C79" t="s">
        <v>145</v>
      </c>
      <c r="D79" t="s">
        <v>152</v>
      </c>
    </row>
    <row r="80" spans="1:4" x14ac:dyDescent="0.25">
      <c r="A80" t="s">
        <v>149</v>
      </c>
      <c r="B80">
        <v>1</v>
      </c>
      <c r="C80" t="s">
        <v>145</v>
      </c>
      <c r="D80" t="s">
        <v>152</v>
      </c>
    </row>
    <row r="81" spans="1:4" x14ac:dyDescent="0.25">
      <c r="A81" t="s">
        <v>150</v>
      </c>
      <c r="B81">
        <v>1</v>
      </c>
      <c r="C81" t="s">
        <v>145</v>
      </c>
      <c r="D81" t="s">
        <v>152</v>
      </c>
    </row>
    <row r="82" spans="1:4" x14ac:dyDescent="0.25">
      <c r="A82" t="s">
        <v>151</v>
      </c>
      <c r="B82">
        <v>1</v>
      </c>
      <c r="C82" t="s">
        <v>145</v>
      </c>
      <c r="D82" t="s">
        <v>152</v>
      </c>
    </row>
    <row r="83" spans="1:4" x14ac:dyDescent="0.25">
      <c r="A83" t="s">
        <v>153</v>
      </c>
      <c r="B83">
        <v>2</v>
      </c>
      <c r="C83" t="s">
        <v>145</v>
      </c>
      <c r="D83" t="s">
        <v>152</v>
      </c>
    </row>
    <row r="84" spans="1:4" x14ac:dyDescent="0.25">
      <c r="A84" t="s">
        <v>154</v>
      </c>
      <c r="B84">
        <v>2</v>
      </c>
      <c r="C84" t="s">
        <v>145</v>
      </c>
      <c r="D84" t="s">
        <v>152</v>
      </c>
    </row>
    <row r="85" spans="1:4" x14ac:dyDescent="0.25">
      <c r="A85" t="s">
        <v>155</v>
      </c>
      <c r="B85">
        <v>2</v>
      </c>
      <c r="C85" t="s">
        <v>145</v>
      </c>
      <c r="D85" t="s">
        <v>152</v>
      </c>
    </row>
    <row r="86" spans="1:4" x14ac:dyDescent="0.25">
      <c r="A86" t="s">
        <v>156</v>
      </c>
      <c r="B86">
        <v>2</v>
      </c>
      <c r="C86" t="s">
        <v>145</v>
      </c>
      <c r="D86" t="s">
        <v>152</v>
      </c>
    </row>
    <row r="87" spans="1:4" x14ac:dyDescent="0.25">
      <c r="A87" t="s">
        <v>157</v>
      </c>
      <c r="B87">
        <v>2</v>
      </c>
      <c r="C87" t="s">
        <v>145</v>
      </c>
      <c r="D87" t="s">
        <v>152</v>
      </c>
    </row>
    <row r="88" spans="1:4" x14ac:dyDescent="0.25">
      <c r="A88" t="s">
        <v>158</v>
      </c>
      <c r="B88">
        <v>2</v>
      </c>
      <c r="C88" t="s">
        <v>145</v>
      </c>
      <c r="D88" t="s">
        <v>152</v>
      </c>
    </row>
    <row r="89" spans="1:4" x14ac:dyDescent="0.25">
      <c r="A89" t="s">
        <v>159</v>
      </c>
      <c r="B89">
        <v>0</v>
      </c>
      <c r="C89" t="s">
        <v>4</v>
      </c>
    </row>
    <row r="90" spans="1:4" x14ac:dyDescent="0.25">
      <c r="A90" t="s">
        <v>160</v>
      </c>
      <c r="B90">
        <v>0</v>
      </c>
      <c r="C90" t="s">
        <v>4</v>
      </c>
    </row>
    <row r="91" spans="1:4" x14ac:dyDescent="0.25">
      <c r="A91" t="s">
        <v>161</v>
      </c>
      <c r="B91">
        <v>0</v>
      </c>
      <c r="C91" t="s">
        <v>4</v>
      </c>
    </row>
    <row r="92" spans="1:4" x14ac:dyDescent="0.25">
      <c r="A92" t="s">
        <v>162</v>
      </c>
      <c r="B92">
        <v>0</v>
      </c>
      <c r="C92" t="s">
        <v>4</v>
      </c>
    </row>
    <row r="93" spans="1:4" x14ac:dyDescent="0.25">
      <c r="A93" t="s">
        <v>163</v>
      </c>
      <c r="B93">
        <v>0</v>
      </c>
      <c r="C93" t="s">
        <v>4</v>
      </c>
    </row>
    <row r="94" spans="1:4" x14ac:dyDescent="0.25">
      <c r="A94" t="s">
        <v>176</v>
      </c>
      <c r="B94">
        <v>0</v>
      </c>
      <c r="C94" t="s">
        <v>4</v>
      </c>
    </row>
    <row r="95" spans="1:4" x14ac:dyDescent="0.25">
      <c r="A95" t="s">
        <v>177</v>
      </c>
      <c r="B95">
        <v>0</v>
      </c>
      <c r="C95" t="s">
        <v>4</v>
      </c>
    </row>
    <row r="96" spans="1:4" x14ac:dyDescent="0.25">
      <c r="A96" t="s">
        <v>164</v>
      </c>
      <c r="B96">
        <v>0</v>
      </c>
      <c r="C96" t="s">
        <v>4</v>
      </c>
    </row>
    <row r="97" spans="1:4" x14ac:dyDescent="0.25">
      <c r="A97" t="s">
        <v>165</v>
      </c>
      <c r="B97">
        <v>0</v>
      </c>
      <c r="C97" t="s">
        <v>4</v>
      </c>
    </row>
    <row r="98" spans="1:4" x14ac:dyDescent="0.25">
      <c r="A98" t="s">
        <v>166</v>
      </c>
      <c r="B98">
        <v>0</v>
      </c>
      <c r="C98" t="s">
        <v>4</v>
      </c>
    </row>
    <row r="99" spans="1:4" x14ac:dyDescent="0.25">
      <c r="A99" t="s">
        <v>167</v>
      </c>
      <c r="B99">
        <v>0</v>
      </c>
      <c r="C99" t="s">
        <v>4</v>
      </c>
    </row>
    <row r="100" spans="1:4" x14ac:dyDescent="0.25">
      <c r="A100" t="s">
        <v>168</v>
      </c>
      <c r="B100">
        <v>1</v>
      </c>
      <c r="C100" t="s">
        <v>4</v>
      </c>
    </row>
    <row r="101" spans="1:4" x14ac:dyDescent="0.25">
      <c r="A101" t="s">
        <v>169</v>
      </c>
      <c r="B101">
        <v>1</v>
      </c>
      <c r="C101" t="s">
        <v>4</v>
      </c>
    </row>
    <row r="102" spans="1:4" x14ac:dyDescent="0.25">
      <c r="A102" t="s">
        <v>178</v>
      </c>
      <c r="B102">
        <v>1</v>
      </c>
      <c r="C102" t="s">
        <v>4</v>
      </c>
      <c r="D102" t="s">
        <v>75</v>
      </c>
    </row>
    <row r="103" spans="1:4" x14ac:dyDescent="0.25">
      <c r="A103" t="s">
        <v>179</v>
      </c>
      <c r="B103">
        <v>1</v>
      </c>
      <c r="C103" t="s">
        <v>4</v>
      </c>
      <c r="D103" t="s">
        <v>75</v>
      </c>
    </row>
    <row r="104" spans="1:4" x14ac:dyDescent="0.25">
      <c r="A104" t="s">
        <v>180</v>
      </c>
      <c r="B104">
        <v>1</v>
      </c>
      <c r="C104" t="s">
        <v>4</v>
      </c>
      <c r="D104" t="s">
        <v>75</v>
      </c>
    </row>
    <row r="105" spans="1:4" x14ac:dyDescent="0.25">
      <c r="A105" t="s">
        <v>181</v>
      </c>
      <c r="B105">
        <v>1</v>
      </c>
      <c r="C105" t="s">
        <v>4</v>
      </c>
      <c r="D105" t="s">
        <v>75</v>
      </c>
    </row>
    <row r="106" spans="1:4" x14ac:dyDescent="0.25">
      <c r="A106" t="s">
        <v>182</v>
      </c>
      <c r="B106">
        <v>1</v>
      </c>
      <c r="C106" t="s">
        <v>4</v>
      </c>
      <c r="D106" t="s">
        <v>75</v>
      </c>
    </row>
    <row r="107" spans="1:4" x14ac:dyDescent="0.25">
      <c r="A107" t="s">
        <v>183</v>
      </c>
      <c r="B107">
        <v>1</v>
      </c>
      <c r="C107" t="s">
        <v>4</v>
      </c>
      <c r="D107" t="s">
        <v>75</v>
      </c>
    </row>
    <row r="108" spans="1:4" x14ac:dyDescent="0.25">
      <c r="A108" t="s">
        <v>184</v>
      </c>
      <c r="B108">
        <v>1</v>
      </c>
      <c r="C108" t="s">
        <v>4</v>
      </c>
      <c r="D108" t="s">
        <v>75</v>
      </c>
    </row>
    <row r="109" spans="1:4" x14ac:dyDescent="0.25">
      <c r="A109" t="s">
        <v>185</v>
      </c>
      <c r="B109">
        <v>1</v>
      </c>
      <c r="C109" t="s">
        <v>4</v>
      </c>
      <c r="D109" t="s">
        <v>75</v>
      </c>
    </row>
    <row r="110" spans="1:4" x14ac:dyDescent="0.25">
      <c r="A110" t="s">
        <v>170</v>
      </c>
      <c r="B110">
        <v>1</v>
      </c>
      <c r="C110" t="s">
        <v>4</v>
      </c>
    </row>
    <row r="111" spans="1:4" x14ac:dyDescent="0.25">
      <c r="A111" t="s">
        <v>186</v>
      </c>
      <c r="B111">
        <v>2</v>
      </c>
      <c r="C111" t="s">
        <v>4</v>
      </c>
      <c r="D111" t="s">
        <v>75</v>
      </c>
    </row>
    <row r="112" spans="1:4" x14ac:dyDescent="0.25">
      <c r="A112" t="s">
        <v>187</v>
      </c>
      <c r="B112">
        <v>2</v>
      </c>
      <c r="C112" t="s">
        <v>4</v>
      </c>
      <c r="D112" t="s">
        <v>75</v>
      </c>
    </row>
    <row r="113" spans="1:4" x14ac:dyDescent="0.25">
      <c r="A113" t="s">
        <v>188</v>
      </c>
      <c r="B113">
        <v>2</v>
      </c>
      <c r="C113" t="s">
        <v>4</v>
      </c>
      <c r="D113" t="s">
        <v>75</v>
      </c>
    </row>
    <row r="114" spans="1:4" x14ac:dyDescent="0.25">
      <c r="A114" t="s">
        <v>189</v>
      </c>
      <c r="B114">
        <v>2</v>
      </c>
      <c r="C114" t="s">
        <v>4</v>
      </c>
      <c r="D114" t="s">
        <v>75</v>
      </c>
    </row>
    <row r="115" spans="1:4" x14ac:dyDescent="0.25">
      <c r="A115" t="s">
        <v>190</v>
      </c>
      <c r="B115">
        <v>2</v>
      </c>
      <c r="C115" t="s">
        <v>4</v>
      </c>
      <c r="D115" t="s">
        <v>75</v>
      </c>
    </row>
    <row r="116" spans="1:4" x14ac:dyDescent="0.25">
      <c r="A116" t="s">
        <v>191</v>
      </c>
      <c r="B116">
        <v>2</v>
      </c>
      <c r="C116" t="s">
        <v>4</v>
      </c>
      <c r="D116" t="s">
        <v>75</v>
      </c>
    </row>
    <row r="117" spans="1:4" x14ac:dyDescent="0.25">
      <c r="A117" t="s">
        <v>192</v>
      </c>
      <c r="B117">
        <v>2</v>
      </c>
      <c r="C117" t="s">
        <v>4</v>
      </c>
      <c r="D117" t="s">
        <v>75</v>
      </c>
    </row>
    <row r="118" spans="1:4" x14ac:dyDescent="0.25">
      <c r="A118" t="s">
        <v>193</v>
      </c>
      <c r="B118">
        <v>2</v>
      </c>
      <c r="C118" t="s">
        <v>4</v>
      </c>
      <c r="D118" t="s">
        <v>75</v>
      </c>
    </row>
    <row r="119" spans="1:4" x14ac:dyDescent="0.25">
      <c r="A119" t="s">
        <v>194</v>
      </c>
      <c r="B119">
        <v>2</v>
      </c>
      <c r="C119" t="s">
        <v>4</v>
      </c>
      <c r="D119" t="s">
        <v>75</v>
      </c>
    </row>
    <row r="120" spans="1:4" x14ac:dyDescent="0.25">
      <c r="A120" t="s">
        <v>195</v>
      </c>
      <c r="B120">
        <v>2</v>
      </c>
      <c r="C120" t="s">
        <v>4</v>
      </c>
      <c r="D120" t="s">
        <v>75</v>
      </c>
    </row>
    <row r="121" spans="1:4" x14ac:dyDescent="0.25">
      <c r="A121" t="s">
        <v>196</v>
      </c>
      <c r="B121">
        <v>2</v>
      </c>
      <c r="C121" t="s">
        <v>4</v>
      </c>
      <c r="D121" t="s">
        <v>75</v>
      </c>
    </row>
    <row r="122" spans="1:4" x14ac:dyDescent="0.25">
      <c r="A122" t="s">
        <v>197</v>
      </c>
      <c r="B122">
        <v>2</v>
      </c>
      <c r="C122" t="s">
        <v>4</v>
      </c>
      <c r="D122" t="s">
        <v>75</v>
      </c>
    </row>
    <row r="123" spans="1:4" x14ac:dyDescent="0.25">
      <c r="A123" t="s">
        <v>198</v>
      </c>
      <c r="B123">
        <v>2</v>
      </c>
      <c r="C123" t="s">
        <v>4</v>
      </c>
      <c r="D123" t="s">
        <v>75</v>
      </c>
    </row>
    <row r="124" spans="1:4" x14ac:dyDescent="0.25">
      <c r="A124" t="s">
        <v>171</v>
      </c>
      <c r="B124">
        <v>2</v>
      </c>
      <c r="C124" t="s">
        <v>4</v>
      </c>
    </row>
    <row r="125" spans="1:4" x14ac:dyDescent="0.25">
      <c r="A125" t="s">
        <v>172</v>
      </c>
      <c r="B125">
        <v>2</v>
      </c>
      <c r="C125" t="s">
        <v>4</v>
      </c>
    </row>
    <row r="126" spans="1:4" x14ac:dyDescent="0.25">
      <c r="A126" t="s">
        <v>173</v>
      </c>
      <c r="B126">
        <v>2</v>
      </c>
      <c r="C126" t="s">
        <v>4</v>
      </c>
      <c r="D126" t="s">
        <v>174</v>
      </c>
    </row>
    <row r="127" spans="1:4" x14ac:dyDescent="0.25">
      <c r="A127" t="s">
        <v>175</v>
      </c>
      <c r="B127">
        <v>2</v>
      </c>
      <c r="C127" t="s">
        <v>4</v>
      </c>
    </row>
    <row r="128" spans="1:4" x14ac:dyDescent="0.25">
      <c r="A128" t="s">
        <v>199</v>
      </c>
      <c r="B128">
        <v>3</v>
      </c>
      <c r="C128" t="s">
        <v>4</v>
      </c>
      <c r="D128" t="s">
        <v>200</v>
      </c>
    </row>
    <row r="129" spans="1:4" x14ac:dyDescent="0.25">
      <c r="A129" t="s">
        <v>201</v>
      </c>
      <c r="B129">
        <v>3</v>
      </c>
      <c r="C129" t="s">
        <v>4</v>
      </c>
    </row>
    <row r="130" spans="1:4" x14ac:dyDescent="0.25">
      <c r="A130" t="s">
        <v>202</v>
      </c>
      <c r="B130">
        <v>3</v>
      </c>
      <c r="C130" t="s">
        <v>4</v>
      </c>
    </row>
    <row r="131" spans="1:4" x14ac:dyDescent="0.25">
      <c r="A131" t="s">
        <v>203</v>
      </c>
      <c r="B131">
        <v>3</v>
      </c>
      <c r="C131" t="s">
        <v>4</v>
      </c>
    </row>
    <row r="132" spans="1:4" x14ac:dyDescent="0.25">
      <c r="A132" t="s">
        <v>204</v>
      </c>
      <c r="B132">
        <v>3</v>
      </c>
      <c r="C132" t="s">
        <v>4</v>
      </c>
    </row>
    <row r="133" spans="1:4" x14ac:dyDescent="0.25">
      <c r="A133" t="s">
        <v>205</v>
      </c>
      <c r="B133">
        <v>3</v>
      </c>
      <c r="C133" t="s">
        <v>4</v>
      </c>
    </row>
    <row r="134" spans="1:4" x14ac:dyDescent="0.25">
      <c r="A134" t="s">
        <v>206</v>
      </c>
      <c r="B134">
        <v>0</v>
      </c>
      <c r="C134" t="s">
        <v>3</v>
      </c>
    </row>
    <row r="135" spans="1:4" x14ac:dyDescent="0.25">
      <c r="A135" t="s">
        <v>207</v>
      </c>
      <c r="B135">
        <v>0</v>
      </c>
      <c r="C135" t="s">
        <v>3</v>
      </c>
    </row>
    <row r="136" spans="1:4" x14ac:dyDescent="0.25">
      <c r="A136" t="s">
        <v>3</v>
      </c>
      <c r="B136">
        <v>0</v>
      </c>
      <c r="C136" t="s">
        <v>3</v>
      </c>
    </row>
    <row r="137" spans="1:4" x14ac:dyDescent="0.25">
      <c r="A137" t="s">
        <v>208</v>
      </c>
      <c r="B137">
        <v>0</v>
      </c>
      <c r="C137" t="s">
        <v>3</v>
      </c>
    </row>
    <row r="138" spans="1:4" x14ac:dyDescent="0.25">
      <c r="A138" t="s">
        <v>210</v>
      </c>
      <c r="B138">
        <v>0</v>
      </c>
      <c r="C138" t="s">
        <v>209</v>
      </c>
    </row>
    <row r="139" spans="1:4" x14ac:dyDescent="0.25">
      <c r="A139" t="s">
        <v>211</v>
      </c>
      <c r="B139">
        <v>0</v>
      </c>
      <c r="C139" t="s">
        <v>209</v>
      </c>
      <c r="D139" t="str">
        <f>"01"</f>
        <v>01</v>
      </c>
    </row>
    <row r="140" spans="1:4" x14ac:dyDescent="0.25">
      <c r="A140" t="s">
        <v>212</v>
      </c>
      <c r="B140">
        <v>0</v>
      </c>
      <c r="C140" t="s">
        <v>209</v>
      </c>
      <c r="D140" t="str">
        <f t="shared" ref="D140:D141" si="0">"01"</f>
        <v>01</v>
      </c>
    </row>
    <row r="141" spans="1:4" x14ac:dyDescent="0.25">
      <c r="A141" t="s">
        <v>213</v>
      </c>
      <c r="B141">
        <v>0</v>
      </c>
      <c r="C141" t="s">
        <v>209</v>
      </c>
      <c r="D141" t="str">
        <f t="shared" si="0"/>
        <v>01</v>
      </c>
    </row>
    <row r="142" spans="1:4" x14ac:dyDescent="0.25">
      <c r="A142" t="s">
        <v>93</v>
      </c>
      <c r="B142">
        <v>0</v>
      </c>
      <c r="C142" t="s">
        <v>209</v>
      </c>
      <c r="D142" t="str">
        <f>"02"</f>
        <v>02</v>
      </c>
    </row>
    <row r="143" spans="1:4" x14ac:dyDescent="0.25">
      <c r="A143" t="s">
        <v>214</v>
      </c>
      <c r="B143">
        <v>0</v>
      </c>
      <c r="C143" t="s">
        <v>209</v>
      </c>
      <c r="D143" t="str">
        <f>"03"</f>
        <v>03</v>
      </c>
    </row>
    <row r="144" spans="1:4" x14ac:dyDescent="0.25">
      <c r="A144" t="s">
        <v>215</v>
      </c>
      <c r="B144">
        <v>0</v>
      </c>
      <c r="C144" t="s">
        <v>209</v>
      </c>
      <c r="D144" t="str">
        <f>"04"</f>
        <v>04</v>
      </c>
    </row>
    <row r="145" spans="1:4" x14ac:dyDescent="0.25">
      <c r="A145" t="s">
        <v>216</v>
      </c>
      <c r="B145">
        <v>0</v>
      </c>
      <c r="C145" t="s">
        <v>209</v>
      </c>
      <c r="D145" t="str">
        <f>"05"</f>
        <v>05</v>
      </c>
    </row>
    <row r="146" spans="1:4" x14ac:dyDescent="0.25">
      <c r="A146" t="s">
        <v>217</v>
      </c>
      <c r="B146">
        <v>0</v>
      </c>
      <c r="C146" t="s">
        <v>209</v>
      </c>
      <c r="D146" t="str">
        <f>"06"</f>
        <v>06</v>
      </c>
    </row>
    <row r="147" spans="1:4" x14ac:dyDescent="0.25">
      <c r="A147" t="s">
        <v>218</v>
      </c>
      <c r="B147">
        <v>0</v>
      </c>
      <c r="C147" t="s">
        <v>209</v>
      </c>
      <c r="D147" t="str">
        <f>"07"</f>
        <v>07</v>
      </c>
    </row>
    <row r="148" spans="1:4" x14ac:dyDescent="0.25">
      <c r="A148" t="s">
        <v>219</v>
      </c>
      <c r="B148">
        <v>0</v>
      </c>
      <c r="C148" t="s">
        <v>209</v>
      </c>
      <c r="D148" t="str">
        <f>"08"</f>
        <v>08</v>
      </c>
    </row>
    <row r="149" spans="1:4" x14ac:dyDescent="0.25">
      <c r="A149" t="s">
        <v>220</v>
      </c>
      <c r="B149">
        <v>1</v>
      </c>
      <c r="C149" t="s">
        <v>209</v>
      </c>
      <c r="D149" t="str">
        <f>"10"</f>
        <v>10</v>
      </c>
    </row>
    <row r="150" spans="1:4" x14ac:dyDescent="0.25">
      <c r="A150" t="s">
        <v>221</v>
      </c>
      <c r="B150">
        <v>1</v>
      </c>
      <c r="C150" t="s">
        <v>209</v>
      </c>
      <c r="D150" t="str">
        <f>"11"</f>
        <v>11</v>
      </c>
    </row>
    <row r="151" spans="1:4" x14ac:dyDescent="0.25">
      <c r="A151" t="s">
        <v>222</v>
      </c>
      <c r="B151">
        <v>1</v>
      </c>
      <c r="C151" t="s">
        <v>209</v>
      </c>
      <c r="D151" t="str">
        <f>"12"</f>
        <v>12</v>
      </c>
    </row>
    <row r="152" spans="1:4" x14ac:dyDescent="0.25">
      <c r="A152" t="s">
        <v>223</v>
      </c>
      <c r="B152">
        <v>1</v>
      </c>
      <c r="C152" t="s">
        <v>209</v>
      </c>
      <c r="D152" t="str">
        <f>"13"</f>
        <v>13</v>
      </c>
    </row>
    <row r="153" spans="1:4" x14ac:dyDescent="0.25">
      <c r="A153" t="s">
        <v>224</v>
      </c>
      <c r="B153">
        <v>1</v>
      </c>
      <c r="C153" t="s">
        <v>209</v>
      </c>
      <c r="D153" t="str">
        <f>"14"</f>
        <v>14</v>
      </c>
    </row>
    <row r="154" spans="1:4" x14ac:dyDescent="0.25">
      <c r="A154" t="s">
        <v>225</v>
      </c>
      <c r="B154">
        <v>1</v>
      </c>
      <c r="C154" t="s">
        <v>209</v>
      </c>
      <c r="D154" t="str">
        <f>"15"</f>
        <v>15</v>
      </c>
    </row>
    <row r="155" spans="1:4" x14ac:dyDescent="0.25">
      <c r="A155" t="s">
        <v>226</v>
      </c>
      <c r="B155">
        <v>1</v>
      </c>
      <c r="C155" t="s">
        <v>209</v>
      </c>
      <c r="D155" t="str">
        <f>"16"</f>
        <v>16</v>
      </c>
    </row>
    <row r="156" spans="1:4" x14ac:dyDescent="0.25">
      <c r="A156" t="s">
        <v>227</v>
      </c>
      <c r="B156">
        <v>1</v>
      </c>
      <c r="C156" t="s">
        <v>209</v>
      </c>
      <c r="D156" t="str">
        <f>"17"</f>
        <v>17</v>
      </c>
    </row>
    <row r="157" spans="1:4" x14ac:dyDescent="0.25">
      <c r="A157" t="s">
        <v>228</v>
      </c>
      <c r="B157">
        <v>1</v>
      </c>
      <c r="C157" t="s">
        <v>209</v>
      </c>
      <c r="D157" t="str">
        <f>"18"</f>
        <v>18</v>
      </c>
    </row>
    <row r="158" spans="1:4" x14ac:dyDescent="0.25">
      <c r="A158" t="s">
        <v>229</v>
      </c>
      <c r="B158">
        <v>1</v>
      </c>
      <c r="C158" t="s">
        <v>209</v>
      </c>
      <c r="D158" t="str">
        <f>"19"</f>
        <v>19</v>
      </c>
    </row>
    <row r="159" spans="1:4" x14ac:dyDescent="0.25">
      <c r="A159" t="s">
        <v>230</v>
      </c>
      <c r="B159">
        <v>1</v>
      </c>
      <c r="C159" t="s">
        <v>209</v>
      </c>
      <c r="D159" t="str">
        <f>"21"</f>
        <v>21</v>
      </c>
    </row>
    <row r="160" spans="1:4" x14ac:dyDescent="0.25">
      <c r="A160" t="s">
        <v>231</v>
      </c>
      <c r="B160">
        <v>2</v>
      </c>
      <c r="C160" t="s">
        <v>209</v>
      </c>
      <c r="D160" t="str">
        <f>"23"</f>
        <v>23</v>
      </c>
    </row>
    <row r="161" spans="1:4" x14ac:dyDescent="0.25">
      <c r="A161" t="s">
        <v>232</v>
      </c>
      <c r="B161">
        <v>2</v>
      </c>
      <c r="C161" t="s">
        <v>209</v>
      </c>
      <c r="D161" t="str">
        <f>"24"</f>
        <v>24</v>
      </c>
    </row>
    <row r="162" spans="1:4" x14ac:dyDescent="0.25">
      <c r="A162" t="s">
        <v>233</v>
      </c>
      <c r="B162">
        <v>2</v>
      </c>
      <c r="C162" t="s">
        <v>209</v>
      </c>
      <c r="D162" t="str">
        <f>"25"</f>
        <v>25</v>
      </c>
    </row>
    <row r="163" spans="1:4" x14ac:dyDescent="0.25">
      <c r="A163" t="s">
        <v>234</v>
      </c>
      <c r="B163">
        <v>2</v>
      </c>
      <c r="C163" t="s">
        <v>209</v>
      </c>
      <c r="D163" t="str">
        <f>"26"</f>
        <v>26</v>
      </c>
    </row>
    <row r="164" spans="1:4" x14ac:dyDescent="0.25">
      <c r="A164" t="s">
        <v>235</v>
      </c>
      <c r="B164">
        <v>2</v>
      </c>
      <c r="C164" t="s">
        <v>209</v>
      </c>
      <c r="D164" t="str">
        <f>"27"</f>
        <v>27</v>
      </c>
    </row>
    <row r="165" spans="1:4" x14ac:dyDescent="0.25">
      <c r="A165" t="s">
        <v>236</v>
      </c>
      <c r="B165">
        <v>2</v>
      </c>
      <c r="C165" t="s">
        <v>209</v>
      </c>
      <c r="D165" t="str">
        <f>"28"</f>
        <v>28</v>
      </c>
    </row>
    <row r="166" spans="1:4" x14ac:dyDescent="0.25">
      <c r="A166" t="s">
        <v>237</v>
      </c>
      <c r="B166">
        <v>2</v>
      </c>
      <c r="C166" t="s">
        <v>209</v>
      </c>
      <c r="D166" t="str">
        <f>"29"</f>
        <v>29</v>
      </c>
    </row>
    <row r="167" spans="1:4" x14ac:dyDescent="0.25">
      <c r="A167" t="s">
        <v>238</v>
      </c>
      <c r="B167">
        <v>2</v>
      </c>
      <c r="C167" t="s">
        <v>209</v>
      </c>
      <c r="D167" t="str">
        <f>"30"</f>
        <v>30</v>
      </c>
    </row>
    <row r="168" spans="1:4" x14ac:dyDescent="0.25">
      <c r="A168" t="s">
        <v>239</v>
      </c>
      <c r="B168">
        <v>2</v>
      </c>
      <c r="C168" t="s">
        <v>209</v>
      </c>
      <c r="D168" t="str">
        <f>"31"</f>
        <v>31</v>
      </c>
    </row>
    <row r="169" spans="1:4" x14ac:dyDescent="0.25">
      <c r="A169" t="s">
        <v>240</v>
      </c>
      <c r="B169">
        <v>2</v>
      </c>
      <c r="C169" t="s">
        <v>209</v>
      </c>
      <c r="D169" t="str">
        <f>"32"</f>
        <v>32</v>
      </c>
    </row>
    <row r="170" spans="1:4" x14ac:dyDescent="0.25">
      <c r="A170" t="s">
        <v>241</v>
      </c>
      <c r="B170">
        <v>2</v>
      </c>
      <c r="C170" t="s">
        <v>209</v>
      </c>
      <c r="D170" t="str">
        <f>"33"</f>
        <v>33</v>
      </c>
    </row>
    <row r="171" spans="1:4" x14ac:dyDescent="0.25">
      <c r="A171" t="s">
        <v>242</v>
      </c>
      <c r="B171">
        <v>2</v>
      </c>
      <c r="C171" t="s">
        <v>209</v>
      </c>
      <c r="D171" t="str">
        <f>"34"</f>
        <v>34</v>
      </c>
    </row>
    <row r="172" spans="1:4" x14ac:dyDescent="0.25">
      <c r="A172" t="s">
        <v>243</v>
      </c>
      <c r="B172">
        <v>2</v>
      </c>
      <c r="C172" t="s">
        <v>209</v>
      </c>
      <c r="D172" t="str">
        <f>"35"</f>
        <v>35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51D7-AEF9-4018-859D-EBF2BCB8CC43}">
  <dimension ref="A1:K13"/>
  <sheetViews>
    <sheetView workbookViewId="0">
      <pane xSplit="1" topLeftCell="B1" activePane="topRight" state="frozen"/>
      <selection pane="topRight" activeCell="E18" sqref="E18"/>
    </sheetView>
  </sheetViews>
  <sheetFormatPr defaultColWidth="8.7109375" defaultRowHeight="15" x14ac:dyDescent="0.25"/>
  <cols>
    <col min="1" max="1" width="12.7109375" bestFit="1" customWidth="1"/>
    <col min="2" max="2" width="11.7109375" bestFit="1" customWidth="1"/>
    <col min="3" max="3" width="11.85546875" bestFit="1" customWidth="1"/>
    <col min="4" max="4" width="7.28515625" customWidth="1"/>
    <col min="5" max="5" width="10.85546875" bestFit="1" customWidth="1"/>
    <col min="6" max="6" width="10.5703125" bestFit="1" customWidth="1"/>
    <col min="7" max="7" width="5" bestFit="1" customWidth="1"/>
    <col min="8" max="8" width="14" bestFit="1" customWidth="1"/>
    <col min="9" max="9" width="10.28515625" bestFit="1" customWidth="1"/>
    <col min="10" max="10" width="12.85546875" bestFit="1" customWidth="1"/>
    <col min="11" max="11" width="11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  <c r="B2" s="1">
        <v>0</v>
      </c>
      <c r="C2">
        <v>81</v>
      </c>
      <c r="D2">
        <v>280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</row>
    <row r="3" spans="1:11" x14ac:dyDescent="0.25">
      <c r="A3" t="s">
        <v>1</v>
      </c>
      <c r="B3">
        <v>81</v>
      </c>
      <c r="C3" s="1">
        <v>0</v>
      </c>
      <c r="D3">
        <v>200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</row>
    <row r="4" spans="1:11" x14ac:dyDescent="0.25">
      <c r="A4" t="s">
        <v>2</v>
      </c>
      <c r="B4">
        <v>280</v>
      </c>
      <c r="C4">
        <v>200</v>
      </c>
      <c r="D4" s="1">
        <v>0</v>
      </c>
      <c r="E4" t="s">
        <v>54</v>
      </c>
      <c r="F4">
        <v>300</v>
      </c>
      <c r="G4">
        <v>300</v>
      </c>
      <c r="H4" t="s">
        <v>54</v>
      </c>
      <c r="I4" t="s">
        <v>54</v>
      </c>
      <c r="J4" t="s">
        <v>54</v>
      </c>
      <c r="K4" t="s">
        <v>54</v>
      </c>
    </row>
    <row r="5" spans="1:11" x14ac:dyDescent="0.25">
      <c r="A5" t="s">
        <v>3</v>
      </c>
      <c r="B5" t="s">
        <v>54</v>
      </c>
      <c r="C5" t="s">
        <v>54</v>
      </c>
      <c r="D5" t="s">
        <v>54</v>
      </c>
      <c r="E5" s="1">
        <v>0</v>
      </c>
      <c r="F5">
        <v>160</v>
      </c>
      <c r="G5" t="s">
        <v>54</v>
      </c>
      <c r="H5">
        <v>550</v>
      </c>
      <c r="I5">
        <v>850</v>
      </c>
      <c r="J5">
        <v>800</v>
      </c>
      <c r="K5" t="s">
        <v>54</v>
      </c>
    </row>
    <row r="6" spans="1:11" x14ac:dyDescent="0.25">
      <c r="A6" t="s">
        <v>4</v>
      </c>
      <c r="B6" t="s">
        <v>54</v>
      </c>
      <c r="C6" t="s">
        <v>54</v>
      </c>
      <c r="D6">
        <v>300</v>
      </c>
      <c r="E6">
        <v>160</v>
      </c>
      <c r="F6" s="1">
        <v>0</v>
      </c>
      <c r="G6">
        <v>350</v>
      </c>
      <c r="H6" t="s">
        <v>54</v>
      </c>
      <c r="I6" t="s">
        <v>54</v>
      </c>
      <c r="J6" t="s">
        <v>54</v>
      </c>
      <c r="K6" t="s">
        <v>54</v>
      </c>
    </row>
    <row r="7" spans="1:11" x14ac:dyDescent="0.25">
      <c r="A7" t="s">
        <v>5</v>
      </c>
      <c r="B7" t="s">
        <v>54</v>
      </c>
      <c r="C7" t="s">
        <v>54</v>
      </c>
      <c r="D7">
        <v>300</v>
      </c>
      <c r="E7" t="s">
        <v>54</v>
      </c>
      <c r="F7">
        <v>350</v>
      </c>
      <c r="G7" s="1">
        <v>0</v>
      </c>
      <c r="H7">
        <v>280</v>
      </c>
      <c r="I7">
        <v>500</v>
      </c>
      <c r="J7">
        <v>550</v>
      </c>
      <c r="K7" t="s">
        <v>54</v>
      </c>
    </row>
    <row r="8" spans="1:11" x14ac:dyDescent="0.25">
      <c r="A8" t="s">
        <v>6</v>
      </c>
      <c r="B8" t="s">
        <v>54</v>
      </c>
      <c r="C8" t="s">
        <v>54</v>
      </c>
      <c r="D8" t="s">
        <v>54</v>
      </c>
      <c r="E8">
        <v>550</v>
      </c>
      <c r="F8" t="s">
        <v>54</v>
      </c>
      <c r="G8">
        <v>280</v>
      </c>
      <c r="H8" s="1">
        <v>0</v>
      </c>
      <c r="I8">
        <v>400</v>
      </c>
      <c r="J8">
        <v>220</v>
      </c>
      <c r="K8" t="s">
        <v>54</v>
      </c>
    </row>
    <row r="9" spans="1:11" x14ac:dyDescent="0.25">
      <c r="A9" t="s">
        <v>7</v>
      </c>
      <c r="B9" t="s">
        <v>54</v>
      </c>
      <c r="C9" t="s">
        <v>54</v>
      </c>
      <c r="D9" t="s">
        <v>54</v>
      </c>
      <c r="E9">
        <v>850</v>
      </c>
      <c r="F9" t="s">
        <v>54</v>
      </c>
      <c r="G9">
        <v>500</v>
      </c>
      <c r="H9">
        <v>400</v>
      </c>
      <c r="I9" s="1">
        <v>0</v>
      </c>
      <c r="J9">
        <v>250</v>
      </c>
      <c r="K9">
        <v>140</v>
      </c>
    </row>
    <row r="10" spans="1:11" x14ac:dyDescent="0.25">
      <c r="A10" t="s">
        <v>8</v>
      </c>
      <c r="B10" t="s">
        <v>54</v>
      </c>
      <c r="C10" t="s">
        <v>54</v>
      </c>
      <c r="D10" t="s">
        <v>54</v>
      </c>
      <c r="E10">
        <v>800</v>
      </c>
      <c r="F10" t="s">
        <v>54</v>
      </c>
      <c r="G10">
        <v>550</v>
      </c>
      <c r="H10">
        <v>220</v>
      </c>
      <c r="I10">
        <v>250</v>
      </c>
      <c r="J10" s="1">
        <v>0</v>
      </c>
      <c r="K10">
        <v>250</v>
      </c>
    </row>
    <row r="11" spans="1:11" x14ac:dyDescent="0.25">
      <c r="A11" t="s">
        <v>9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>
        <v>140</v>
      </c>
      <c r="J11">
        <v>250</v>
      </c>
      <c r="K11" s="1">
        <v>0</v>
      </c>
    </row>
    <row r="13" spans="1:1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629C-FE59-433D-9A71-4AC3B92E8413}">
  <dimension ref="A1:K24"/>
  <sheetViews>
    <sheetView topLeftCell="A4" workbookViewId="0">
      <selection activeCell="C19" sqref="C19"/>
    </sheetView>
  </sheetViews>
  <sheetFormatPr defaultRowHeight="15" x14ac:dyDescent="0.25"/>
  <cols>
    <col min="1" max="1" width="14" bestFit="1" customWidth="1"/>
    <col min="2" max="2" width="59.140625" bestFit="1" customWidth="1"/>
    <col min="3" max="3" width="44.42578125" bestFit="1" customWidth="1"/>
    <col min="4" max="4" width="53.28515625" bestFit="1" customWidth="1"/>
    <col min="5" max="5" width="142.140625" bestFit="1" customWidth="1"/>
    <col min="6" max="6" width="62.140625" bestFit="1" customWidth="1"/>
    <col min="7" max="7" width="115.42578125" bestFit="1" customWidth="1"/>
    <col min="8" max="9" width="97.7109375" bestFit="1" customWidth="1"/>
    <col min="10" max="10" width="61.28515625" bestFit="1" customWidth="1"/>
    <col min="11" max="11" width="42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  <c r="B2" s="1"/>
    </row>
    <row r="3" spans="1:11" x14ac:dyDescent="0.25">
      <c r="A3" t="s">
        <v>1</v>
      </c>
      <c r="B3" t="s">
        <v>10</v>
      </c>
      <c r="C3" s="1"/>
    </row>
    <row r="4" spans="1:11" x14ac:dyDescent="0.25">
      <c r="A4" t="s">
        <v>2</v>
      </c>
      <c r="B4" t="s">
        <v>12</v>
      </c>
      <c r="C4" t="s">
        <v>11</v>
      </c>
      <c r="D4" s="1"/>
    </row>
    <row r="5" spans="1:11" x14ac:dyDescent="0.25">
      <c r="A5" t="s">
        <v>3</v>
      </c>
      <c r="B5" t="s">
        <v>54</v>
      </c>
      <c r="C5" t="s">
        <v>54</v>
      </c>
      <c r="D5" t="s">
        <v>54</v>
      </c>
      <c r="E5" s="1"/>
    </row>
    <row r="6" spans="1:11" x14ac:dyDescent="0.25">
      <c r="A6" t="s">
        <v>4</v>
      </c>
      <c r="B6" t="s">
        <v>54</v>
      </c>
      <c r="C6" t="s">
        <v>54</v>
      </c>
      <c r="D6" t="s">
        <v>26</v>
      </c>
      <c r="E6" t="s">
        <v>34</v>
      </c>
      <c r="F6" s="1"/>
    </row>
    <row r="7" spans="1:11" x14ac:dyDescent="0.25">
      <c r="A7" t="s">
        <v>5</v>
      </c>
      <c r="B7" t="s">
        <v>54</v>
      </c>
      <c r="C7" t="s">
        <v>54</v>
      </c>
      <c r="D7" t="s">
        <v>27</v>
      </c>
      <c r="E7" t="s">
        <v>54</v>
      </c>
      <c r="F7" t="s">
        <v>35</v>
      </c>
      <c r="G7" s="1"/>
    </row>
    <row r="8" spans="1:11" x14ac:dyDescent="0.25">
      <c r="A8" t="s">
        <v>6</v>
      </c>
      <c r="B8" t="s">
        <v>54</v>
      </c>
      <c r="C8" t="s">
        <v>54</v>
      </c>
      <c r="D8" t="s">
        <v>54</v>
      </c>
      <c r="E8" t="s">
        <v>36</v>
      </c>
      <c r="F8" t="s">
        <v>54</v>
      </c>
      <c r="G8" t="s">
        <v>45</v>
      </c>
      <c r="H8" s="1"/>
    </row>
    <row r="9" spans="1:11" x14ac:dyDescent="0.25">
      <c r="A9" t="s">
        <v>7</v>
      </c>
      <c r="B9" t="s">
        <v>54</v>
      </c>
      <c r="C9" t="s">
        <v>54</v>
      </c>
      <c r="D9" t="s">
        <v>54</v>
      </c>
      <c r="E9" t="s">
        <v>37</v>
      </c>
      <c r="F9" t="s">
        <v>54</v>
      </c>
      <c r="G9" t="s">
        <v>44</v>
      </c>
      <c r="H9" t="s">
        <v>48</v>
      </c>
      <c r="I9" s="1"/>
    </row>
    <row r="10" spans="1:11" x14ac:dyDescent="0.25">
      <c r="A10" t="s">
        <v>8</v>
      </c>
      <c r="B10" t="s">
        <v>54</v>
      </c>
      <c r="C10" t="s">
        <v>54</v>
      </c>
      <c r="D10" t="s">
        <v>54</v>
      </c>
      <c r="E10" t="s">
        <v>38</v>
      </c>
      <c r="F10" t="s">
        <v>54</v>
      </c>
      <c r="G10" t="s">
        <v>46</v>
      </c>
      <c r="H10" t="s">
        <v>49</v>
      </c>
      <c r="I10" t="s">
        <v>51</v>
      </c>
      <c r="J10" s="1"/>
    </row>
    <row r="11" spans="1:11" x14ac:dyDescent="0.25">
      <c r="A11" t="s">
        <v>9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52</v>
      </c>
      <c r="J11" t="s">
        <v>53</v>
      </c>
      <c r="K11" s="1"/>
    </row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 t="s">
        <v>0</v>
      </c>
      <c r="B15" s="1"/>
      <c r="C15" t="str">
        <f>B16</f>
        <v>{158,70},</v>
      </c>
      <c r="D15" t="str">
        <f>B17</f>
        <v>{145,145,110,110,83,83,70},</v>
      </c>
      <c r="E15" t="s">
        <v>291</v>
      </c>
      <c r="F15" t="s">
        <v>291</v>
      </c>
      <c r="G15" t="s">
        <v>291</v>
      </c>
      <c r="H15" t="s">
        <v>291</v>
      </c>
      <c r="I15" t="s">
        <v>257</v>
      </c>
      <c r="J15" t="s">
        <v>257</v>
      </c>
      <c r="K15" t="s">
        <v>291</v>
      </c>
    </row>
    <row r="16" spans="1:11" x14ac:dyDescent="0.25">
      <c r="A16" t="s">
        <v>1</v>
      </c>
      <c r="B16" t="s">
        <v>245</v>
      </c>
      <c r="C16" s="1"/>
      <c r="D16" t="str">
        <f>C17</f>
        <v>{145,152,180,180,158},</v>
      </c>
      <c r="E16" t="s">
        <v>291</v>
      </c>
      <c r="F16" t="s">
        <v>291</v>
      </c>
      <c r="G16" t="s">
        <v>291</v>
      </c>
      <c r="H16" t="s">
        <v>291</v>
      </c>
      <c r="I16" t="s">
        <v>257</v>
      </c>
      <c r="J16" t="s">
        <v>257</v>
      </c>
      <c r="K16" t="s">
        <v>291</v>
      </c>
    </row>
    <row r="17" spans="1:11" x14ac:dyDescent="0.25">
      <c r="A17" t="s">
        <v>2</v>
      </c>
      <c r="B17" t="s">
        <v>244</v>
      </c>
      <c r="C17" t="s">
        <v>246</v>
      </c>
      <c r="D17" s="1"/>
      <c r="E17" t="s">
        <v>291</v>
      </c>
      <c r="F17" t="str">
        <f>D19</f>
        <v>{279,270,267,145,145},</v>
      </c>
      <c r="G17" t="str">
        <f>D20</f>
        <v>{374,374,305,296,145,145},</v>
      </c>
      <c r="H17" t="s">
        <v>291</v>
      </c>
      <c r="I17" t="s">
        <v>257</v>
      </c>
      <c r="J17" t="s">
        <v>291</v>
      </c>
      <c r="K17" t="s">
        <v>291</v>
      </c>
    </row>
    <row r="18" spans="1:11" x14ac:dyDescent="0.25">
      <c r="A18" t="s">
        <v>3</v>
      </c>
      <c r="B18" t="s">
        <v>291</v>
      </c>
      <c r="C18" t="s">
        <v>291</v>
      </c>
      <c r="D18" t="s">
        <v>291</v>
      </c>
      <c r="E18" s="1"/>
      <c r="F18" t="s">
        <v>249</v>
      </c>
      <c r="G18" t="s">
        <v>291</v>
      </c>
      <c r="H18" t="s">
        <v>250</v>
      </c>
      <c r="I18" t="s">
        <v>251</v>
      </c>
      <c r="J18" t="s">
        <v>252</v>
      </c>
      <c r="K18" t="s">
        <v>291</v>
      </c>
    </row>
    <row r="19" spans="1:11" x14ac:dyDescent="0.25">
      <c r="A19" t="s">
        <v>4</v>
      </c>
      <c r="B19" t="s">
        <v>291</v>
      </c>
      <c r="C19" t="s">
        <v>291</v>
      </c>
      <c r="D19" t="s">
        <v>247</v>
      </c>
      <c r="E19" t="s">
        <v>249</v>
      </c>
      <c r="F19" s="1"/>
      <c r="G19" t="s">
        <v>253</v>
      </c>
      <c r="H19" t="s">
        <v>291</v>
      </c>
      <c r="I19" t="s">
        <v>291</v>
      </c>
      <c r="J19" t="s">
        <v>291</v>
      </c>
      <c r="K19" t="s">
        <v>291</v>
      </c>
    </row>
    <row r="20" spans="1:11" x14ac:dyDescent="0.25">
      <c r="A20" t="s">
        <v>5</v>
      </c>
      <c r="B20" t="s">
        <v>291</v>
      </c>
      <c r="C20" t="s">
        <v>291</v>
      </c>
      <c r="D20" t="s">
        <v>248</v>
      </c>
      <c r="E20" t="s">
        <v>291</v>
      </c>
      <c r="F20" t="s">
        <v>253</v>
      </c>
      <c r="G20" s="1"/>
      <c r="H20" t="s">
        <v>254</v>
      </c>
      <c r="I20" t="s">
        <v>255</v>
      </c>
      <c r="J20" t="s">
        <v>256</v>
      </c>
      <c r="K20" t="s">
        <v>291</v>
      </c>
    </row>
    <row r="21" spans="1:11" x14ac:dyDescent="0.25">
      <c r="A21" t="s">
        <v>6</v>
      </c>
      <c r="B21" t="s">
        <v>291</v>
      </c>
      <c r="C21" t="s">
        <v>291</v>
      </c>
      <c r="D21" t="s">
        <v>291</v>
      </c>
      <c r="E21" t="s">
        <v>250</v>
      </c>
      <c r="F21" t="s">
        <v>291</v>
      </c>
      <c r="G21" t="s">
        <v>254</v>
      </c>
      <c r="H21" s="1"/>
      <c r="I21" t="s">
        <v>259</v>
      </c>
      <c r="J21" t="s">
        <v>260</v>
      </c>
      <c r="K21" t="s">
        <v>291</v>
      </c>
    </row>
    <row r="22" spans="1:11" x14ac:dyDescent="0.25">
      <c r="A22" t="s">
        <v>7</v>
      </c>
      <c r="B22" t="s">
        <v>291</v>
      </c>
      <c r="C22" t="s">
        <v>291</v>
      </c>
      <c r="D22" t="s">
        <v>291</v>
      </c>
      <c r="E22" t="s">
        <v>251</v>
      </c>
      <c r="F22" t="s">
        <v>291</v>
      </c>
      <c r="G22" t="s">
        <v>255</v>
      </c>
      <c r="H22" t="s">
        <v>259</v>
      </c>
      <c r="I22" s="1"/>
      <c r="J22" t="s">
        <v>261</v>
      </c>
      <c r="K22" t="s">
        <v>262</v>
      </c>
    </row>
    <row r="23" spans="1:11" x14ac:dyDescent="0.25">
      <c r="A23" t="s">
        <v>8</v>
      </c>
      <c r="B23" t="s">
        <v>291</v>
      </c>
      <c r="C23" t="s">
        <v>291</v>
      </c>
      <c r="D23" t="s">
        <v>291</v>
      </c>
      <c r="E23" t="s">
        <v>252</v>
      </c>
      <c r="F23" t="s">
        <v>291</v>
      </c>
      <c r="G23" t="s">
        <v>256</v>
      </c>
      <c r="H23" t="s">
        <v>260</v>
      </c>
      <c r="I23" t="s">
        <v>261</v>
      </c>
      <c r="J23" s="1"/>
      <c r="K23" t="s">
        <v>258</v>
      </c>
    </row>
    <row r="24" spans="1:11" x14ac:dyDescent="0.25">
      <c r="A24" t="s">
        <v>9</v>
      </c>
      <c r="B24" t="s">
        <v>291</v>
      </c>
      <c r="C24" t="s">
        <v>291</v>
      </c>
      <c r="D24" t="s">
        <v>291</v>
      </c>
      <c r="E24" t="s">
        <v>291</v>
      </c>
      <c r="F24" t="s">
        <v>291</v>
      </c>
      <c r="G24" t="s">
        <v>291</v>
      </c>
      <c r="H24" t="s">
        <v>291</v>
      </c>
      <c r="I24" t="s">
        <v>262</v>
      </c>
      <c r="J24" t="s">
        <v>258</v>
      </c>
      <c r="K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131D-C37E-4EA4-84B0-3E843915D746}">
  <dimension ref="A1:K25"/>
  <sheetViews>
    <sheetView topLeftCell="I6" workbookViewId="0">
      <selection activeCell="I23" sqref="I23"/>
    </sheetView>
  </sheetViews>
  <sheetFormatPr defaultRowHeight="15" x14ac:dyDescent="0.25"/>
  <cols>
    <col min="1" max="1" width="14" bestFit="1" customWidth="1"/>
    <col min="2" max="2" width="28.5703125" customWidth="1"/>
    <col min="3" max="3" width="22.140625" customWidth="1"/>
    <col min="4" max="4" width="24" customWidth="1"/>
    <col min="5" max="5" width="62.28515625" customWidth="1"/>
    <col min="6" max="6" width="30.42578125" customWidth="1"/>
    <col min="7" max="7" width="52.28515625" customWidth="1"/>
    <col min="8" max="9" width="97.7109375" bestFit="1" customWidth="1"/>
    <col min="10" max="10" width="53.28515625" bestFit="1" customWidth="1"/>
    <col min="11" max="11" width="42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  <c r="B2" s="1"/>
    </row>
    <row r="3" spans="1:11" x14ac:dyDescent="0.25">
      <c r="A3" t="s">
        <v>1</v>
      </c>
      <c r="B3" t="s">
        <v>10</v>
      </c>
      <c r="C3" s="1"/>
    </row>
    <row r="4" spans="1:11" x14ac:dyDescent="0.25">
      <c r="A4" t="s">
        <v>2</v>
      </c>
      <c r="B4" t="s">
        <v>12</v>
      </c>
      <c r="C4" t="s">
        <v>11</v>
      </c>
      <c r="D4" s="1"/>
    </row>
    <row r="5" spans="1:11" x14ac:dyDescent="0.25">
      <c r="A5" t="s">
        <v>3</v>
      </c>
      <c r="B5" t="s">
        <v>54</v>
      </c>
      <c r="C5" t="s">
        <v>54</v>
      </c>
      <c r="D5" t="s">
        <v>54</v>
      </c>
      <c r="E5" s="1"/>
    </row>
    <row r="6" spans="1:11" x14ac:dyDescent="0.25">
      <c r="A6" t="s">
        <v>4</v>
      </c>
      <c r="B6" t="s">
        <v>54</v>
      </c>
      <c r="C6" t="s">
        <v>54</v>
      </c>
      <c r="D6" t="s">
        <v>26</v>
      </c>
      <c r="E6" t="s">
        <v>34</v>
      </c>
      <c r="F6" s="1"/>
    </row>
    <row r="7" spans="1:11" x14ac:dyDescent="0.25">
      <c r="A7" t="s">
        <v>5</v>
      </c>
      <c r="B7" t="s">
        <v>54</v>
      </c>
      <c r="C7" t="s">
        <v>54</v>
      </c>
      <c r="D7" t="s">
        <v>27</v>
      </c>
      <c r="E7" t="s">
        <v>54</v>
      </c>
      <c r="F7" t="s">
        <v>35</v>
      </c>
      <c r="G7" s="1"/>
    </row>
    <row r="8" spans="1:11" x14ac:dyDescent="0.25">
      <c r="A8" t="s">
        <v>6</v>
      </c>
      <c r="B8" t="s">
        <v>54</v>
      </c>
      <c r="C8" t="s">
        <v>54</v>
      </c>
      <c r="D8" t="s">
        <v>54</v>
      </c>
      <c r="E8" t="s">
        <v>36</v>
      </c>
      <c r="F8" t="s">
        <v>54</v>
      </c>
      <c r="G8" t="s">
        <v>45</v>
      </c>
      <c r="H8" s="1"/>
    </row>
    <row r="9" spans="1:11" x14ac:dyDescent="0.25">
      <c r="A9" t="s">
        <v>7</v>
      </c>
      <c r="B9" t="s">
        <v>54</v>
      </c>
      <c r="C9" t="s">
        <v>54</v>
      </c>
      <c r="D9" t="s">
        <v>54</v>
      </c>
      <c r="E9" t="s">
        <v>37</v>
      </c>
      <c r="F9" t="s">
        <v>54</v>
      </c>
      <c r="G9" t="s">
        <v>44</v>
      </c>
      <c r="H9" t="s">
        <v>48</v>
      </c>
      <c r="I9" s="1"/>
    </row>
    <row r="10" spans="1:11" x14ac:dyDescent="0.25">
      <c r="A10" t="s">
        <v>8</v>
      </c>
      <c r="B10" t="s">
        <v>54</v>
      </c>
      <c r="C10" t="s">
        <v>54</v>
      </c>
      <c r="D10" t="s">
        <v>54</v>
      </c>
      <c r="E10" t="s">
        <v>38</v>
      </c>
      <c r="F10" t="s">
        <v>54</v>
      </c>
      <c r="G10" t="s">
        <v>46</v>
      </c>
      <c r="H10" t="s">
        <v>49</v>
      </c>
      <c r="I10" t="s">
        <v>51</v>
      </c>
      <c r="J10" s="1"/>
    </row>
    <row r="11" spans="1:11" x14ac:dyDescent="0.25">
      <c r="A11" t="s">
        <v>9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52</v>
      </c>
      <c r="J11" t="s">
        <v>53</v>
      </c>
      <c r="K11" s="1"/>
    </row>
    <row r="15" spans="1:11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25">
      <c r="A16" t="s">
        <v>0</v>
      </c>
      <c r="B16" s="1" t="s">
        <v>281</v>
      </c>
      <c r="C16" t="str">
        <f>B17</f>
        <v>{633,630},</v>
      </c>
      <c r="D16" t="str">
        <f>B18</f>
        <v>{538,499,499,581,581,630,630},</v>
      </c>
      <c r="E16" t="s">
        <v>291</v>
      </c>
      <c r="F16" t="s">
        <v>291</v>
      </c>
      <c r="G16" t="s">
        <v>291</v>
      </c>
      <c r="H16" t="s">
        <v>291</v>
      </c>
      <c r="I16" t="s">
        <v>291</v>
      </c>
      <c r="J16" t="s">
        <v>291</v>
      </c>
      <c r="K16" t="s">
        <v>291</v>
      </c>
    </row>
    <row r="17" spans="1:11" x14ac:dyDescent="0.25">
      <c r="A17" t="s">
        <v>1</v>
      </c>
      <c r="B17" t="s">
        <v>263</v>
      </c>
      <c r="C17" s="1" t="s">
        <v>282</v>
      </c>
      <c r="D17" t="str">
        <f>C18</f>
        <v>{538,505,506,633,633},</v>
      </c>
      <c r="E17" t="s">
        <v>291</v>
      </c>
      <c r="F17" t="s">
        <v>291</v>
      </c>
      <c r="G17" t="s">
        <v>291</v>
      </c>
      <c r="H17" t="s">
        <v>291</v>
      </c>
      <c r="I17" t="s">
        <v>291</v>
      </c>
      <c r="J17" t="s">
        <v>291</v>
      </c>
      <c r="K17" t="s">
        <v>291</v>
      </c>
    </row>
    <row r="18" spans="1:11" x14ac:dyDescent="0.25">
      <c r="A18" t="s">
        <v>2</v>
      </c>
      <c r="B18" t="s">
        <v>264</v>
      </c>
      <c r="C18" t="s">
        <v>265</v>
      </c>
      <c r="D18" s="1" t="s">
        <v>283</v>
      </c>
      <c r="E18" t="s">
        <v>291</v>
      </c>
      <c r="F18" t="str">
        <f>D20</f>
        <v>{328,368,470,471,538},</v>
      </c>
      <c r="G18" t="str">
        <f>D21</f>
        <v>{451,469,469,474,471,538},</v>
      </c>
      <c r="H18" t="s">
        <v>291</v>
      </c>
      <c r="I18" t="s">
        <v>291</v>
      </c>
      <c r="J18" t="s">
        <v>291</v>
      </c>
      <c r="K18" t="s">
        <v>291</v>
      </c>
    </row>
    <row r="19" spans="1:11" x14ac:dyDescent="0.25">
      <c r="A19" t="s">
        <v>3</v>
      </c>
      <c r="B19" t="s">
        <v>291</v>
      </c>
      <c r="C19" t="s">
        <v>291</v>
      </c>
      <c r="D19" t="s">
        <v>291</v>
      </c>
      <c r="E19" s="1" t="s">
        <v>284</v>
      </c>
      <c r="F19" t="s">
        <v>268</v>
      </c>
      <c r="G19" t="s">
        <v>291</v>
      </c>
      <c r="H19" t="s">
        <v>269</v>
      </c>
      <c r="I19" t="s">
        <v>270</v>
      </c>
      <c r="J19" t="s">
        <v>271</v>
      </c>
      <c r="K19" t="s">
        <v>291</v>
      </c>
    </row>
    <row r="20" spans="1:11" x14ac:dyDescent="0.25">
      <c r="A20" t="s">
        <v>4</v>
      </c>
      <c r="B20" t="s">
        <v>291</v>
      </c>
      <c r="C20" t="s">
        <v>291</v>
      </c>
      <c r="D20" t="s">
        <v>266</v>
      </c>
      <c r="E20" t="s">
        <v>268</v>
      </c>
      <c r="F20" s="1" t="s">
        <v>285</v>
      </c>
      <c r="G20" t="s">
        <v>272</v>
      </c>
      <c r="H20" t="s">
        <v>291</v>
      </c>
      <c r="I20" t="s">
        <v>291</v>
      </c>
      <c r="J20" t="s">
        <v>291</v>
      </c>
      <c r="K20" t="s">
        <v>291</v>
      </c>
    </row>
    <row r="21" spans="1:11" x14ac:dyDescent="0.25">
      <c r="A21" t="s">
        <v>5</v>
      </c>
      <c r="B21" t="s">
        <v>291</v>
      </c>
      <c r="C21" t="s">
        <v>291</v>
      </c>
      <c r="D21" t="s">
        <v>267</v>
      </c>
      <c r="E21" t="s">
        <v>291</v>
      </c>
      <c r="F21" t="s">
        <v>272</v>
      </c>
      <c r="G21" s="1" t="s">
        <v>286</v>
      </c>
      <c r="H21" t="s">
        <v>273</v>
      </c>
      <c r="I21" t="s">
        <v>274</v>
      </c>
      <c r="J21" t="s">
        <v>275</v>
      </c>
      <c r="K21" t="s">
        <v>291</v>
      </c>
    </row>
    <row r="22" spans="1:11" x14ac:dyDescent="0.25">
      <c r="A22" t="s">
        <v>6</v>
      </c>
      <c r="B22" t="s">
        <v>291</v>
      </c>
      <c r="C22" t="s">
        <v>291</v>
      </c>
      <c r="D22" t="s">
        <v>291</v>
      </c>
      <c r="E22" t="s">
        <v>269</v>
      </c>
      <c r="F22" t="s">
        <v>291</v>
      </c>
      <c r="G22" t="s">
        <v>273</v>
      </c>
      <c r="H22" s="1" t="s">
        <v>287</v>
      </c>
      <c r="I22" t="s">
        <v>277</v>
      </c>
      <c r="J22" t="s">
        <v>278</v>
      </c>
      <c r="K22" t="s">
        <v>291</v>
      </c>
    </row>
    <row r="23" spans="1:11" x14ac:dyDescent="0.25">
      <c r="A23" t="s">
        <v>7</v>
      </c>
      <c r="B23" t="s">
        <v>291</v>
      </c>
      <c r="C23" t="s">
        <v>291</v>
      </c>
      <c r="D23" t="s">
        <v>291</v>
      </c>
      <c r="E23" t="s">
        <v>270</v>
      </c>
      <c r="F23" t="s">
        <v>291</v>
      </c>
      <c r="G23" t="s">
        <v>274</v>
      </c>
      <c r="H23" t="s">
        <v>277</v>
      </c>
      <c r="I23" s="1" t="s">
        <v>288</v>
      </c>
      <c r="J23" t="s">
        <v>279</v>
      </c>
      <c r="K23" t="s">
        <v>280</v>
      </c>
    </row>
    <row r="24" spans="1:11" x14ac:dyDescent="0.25">
      <c r="A24" t="s">
        <v>8</v>
      </c>
      <c r="B24" t="s">
        <v>291</v>
      </c>
      <c r="C24" t="s">
        <v>291</v>
      </c>
      <c r="D24" t="s">
        <v>291</v>
      </c>
      <c r="E24" t="s">
        <v>271</v>
      </c>
      <c r="F24" t="s">
        <v>291</v>
      </c>
      <c r="G24" t="s">
        <v>275</v>
      </c>
      <c r="H24" t="s">
        <v>278</v>
      </c>
      <c r="I24" t="s">
        <v>279</v>
      </c>
      <c r="J24" s="1" t="s">
        <v>289</v>
      </c>
      <c r="K24" t="s">
        <v>276</v>
      </c>
    </row>
    <row r="25" spans="1:11" x14ac:dyDescent="0.25">
      <c r="A25" t="s">
        <v>9</v>
      </c>
      <c r="B25" t="s">
        <v>291</v>
      </c>
      <c r="C25" t="s">
        <v>291</v>
      </c>
      <c r="D25" t="s">
        <v>291</v>
      </c>
      <c r="E25" t="s">
        <v>291</v>
      </c>
      <c r="F25" t="s">
        <v>291</v>
      </c>
      <c r="G25" t="s">
        <v>291</v>
      </c>
      <c r="H25" t="s">
        <v>291</v>
      </c>
      <c r="I25" t="s">
        <v>280</v>
      </c>
      <c r="J25" t="s">
        <v>276</v>
      </c>
      <c r="K25" s="1" t="s">
        <v>290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CD7B-F2B1-45E0-A798-E731E5BA3692}">
  <dimension ref="A1:G1000"/>
  <sheetViews>
    <sheetView workbookViewId="0">
      <selection activeCell="E17" sqref="E17"/>
    </sheetView>
  </sheetViews>
  <sheetFormatPr defaultColWidth="14.42578125" defaultRowHeight="15" x14ac:dyDescent="0.25"/>
  <cols>
    <col min="1" max="1" width="23.7109375" bestFit="1" customWidth="1"/>
    <col min="2" max="2" width="13.5703125" customWidth="1"/>
    <col min="3" max="3" width="13.42578125" customWidth="1"/>
    <col min="4" max="4" width="8.7109375" customWidth="1"/>
    <col min="5" max="5" width="14" bestFit="1" customWidth="1"/>
    <col min="6" max="7" width="14.5703125" bestFit="1" customWidth="1"/>
    <col min="8" max="26" width="8.7109375" customWidth="1"/>
  </cols>
  <sheetData>
    <row r="1" spans="1:7" ht="14.25" customHeight="1" x14ac:dyDescent="0.25">
      <c r="A1" s="2" t="s">
        <v>292</v>
      </c>
      <c r="B1" s="2" t="s">
        <v>293</v>
      </c>
      <c r="C1" s="2" t="s">
        <v>294</v>
      </c>
      <c r="E1" s="3" t="s">
        <v>292</v>
      </c>
      <c r="F1" s="3" t="s">
        <v>293</v>
      </c>
      <c r="G1" s="3" t="s">
        <v>294</v>
      </c>
    </row>
    <row r="2" spans="1:7" ht="14.25" customHeight="1" x14ac:dyDescent="0.25">
      <c r="A2" s="2" t="s">
        <v>0</v>
      </c>
      <c r="B2" s="2">
        <v>70</v>
      </c>
      <c r="C2" s="2">
        <v>630</v>
      </c>
      <c r="E2" s="4" t="s">
        <v>5</v>
      </c>
      <c r="F2" s="5">
        <v>374</v>
      </c>
      <c r="G2" s="5">
        <v>451</v>
      </c>
    </row>
    <row r="3" spans="1:7" ht="14.25" customHeight="1" x14ac:dyDescent="0.25">
      <c r="A3" s="2" t="s">
        <v>1</v>
      </c>
      <c r="B3" s="2">
        <v>158</v>
      </c>
      <c r="C3" s="2">
        <v>633</v>
      </c>
      <c r="E3" s="6" t="s">
        <v>4</v>
      </c>
      <c r="F3" s="7">
        <v>279</v>
      </c>
      <c r="G3" s="7">
        <v>328</v>
      </c>
    </row>
    <row r="4" spans="1:7" ht="14.25" customHeight="1" x14ac:dyDescent="0.25">
      <c r="A4" s="2" t="s">
        <v>2</v>
      </c>
      <c r="B4" s="2">
        <v>145</v>
      </c>
      <c r="C4" s="2">
        <v>538</v>
      </c>
      <c r="E4" s="4" t="s">
        <v>6</v>
      </c>
      <c r="F4" s="5">
        <v>488</v>
      </c>
      <c r="G4" s="5">
        <v>428</v>
      </c>
    </row>
    <row r="5" spans="1:7" ht="14.25" customHeight="1" x14ac:dyDescent="0.25">
      <c r="A5" s="2" t="s">
        <v>3</v>
      </c>
      <c r="B5" s="2">
        <v>262</v>
      </c>
      <c r="C5" s="2">
        <v>294</v>
      </c>
      <c r="E5" s="6" t="s">
        <v>8</v>
      </c>
      <c r="F5" s="7">
        <v>746</v>
      </c>
      <c r="G5" s="7">
        <v>383</v>
      </c>
    </row>
    <row r="6" spans="1:7" ht="14.25" customHeight="1" x14ac:dyDescent="0.25">
      <c r="A6" s="2" t="s">
        <v>4</v>
      </c>
      <c r="B6" s="2">
        <v>279</v>
      </c>
      <c r="C6" s="2">
        <v>328</v>
      </c>
      <c r="E6" s="4" t="s">
        <v>3</v>
      </c>
      <c r="F6" s="5">
        <v>262</v>
      </c>
      <c r="G6" s="5">
        <v>294</v>
      </c>
    </row>
    <row r="7" spans="1:7" ht="14.25" customHeight="1" x14ac:dyDescent="0.25">
      <c r="A7" s="2" t="s">
        <v>209</v>
      </c>
      <c r="B7" s="2">
        <v>374</v>
      </c>
      <c r="C7" s="2">
        <v>451</v>
      </c>
      <c r="E7" s="6" t="s">
        <v>2</v>
      </c>
      <c r="F7" s="7">
        <v>145</v>
      </c>
      <c r="G7" s="7">
        <v>538</v>
      </c>
    </row>
    <row r="8" spans="1:7" ht="14.25" customHeight="1" x14ac:dyDescent="0.25">
      <c r="A8" s="2" t="s">
        <v>6</v>
      </c>
      <c r="B8" s="2">
        <v>488</v>
      </c>
      <c r="C8" s="2">
        <v>428</v>
      </c>
      <c r="E8" s="4" t="s">
        <v>7</v>
      </c>
      <c r="F8" s="5">
        <v>750</v>
      </c>
      <c r="G8" s="5">
        <v>475</v>
      </c>
    </row>
    <row r="9" spans="1:7" ht="14.25" customHeight="1" x14ac:dyDescent="0.25">
      <c r="A9" s="2" t="s">
        <v>7</v>
      </c>
      <c r="B9" s="2">
        <v>750</v>
      </c>
      <c r="C9" s="2">
        <v>475</v>
      </c>
      <c r="E9" s="6" t="s">
        <v>9</v>
      </c>
      <c r="F9" s="7">
        <v>813</v>
      </c>
      <c r="G9" s="7">
        <v>390</v>
      </c>
    </row>
    <row r="10" spans="1:7" ht="14.25" customHeight="1" x14ac:dyDescent="0.25">
      <c r="A10" s="2" t="s">
        <v>145</v>
      </c>
      <c r="B10" s="2">
        <v>746</v>
      </c>
      <c r="C10" s="2">
        <v>383</v>
      </c>
      <c r="E10" s="4" t="s">
        <v>0</v>
      </c>
      <c r="F10" s="5">
        <v>70</v>
      </c>
      <c r="G10" s="5">
        <v>630</v>
      </c>
    </row>
    <row r="11" spans="1:7" ht="14.25" customHeight="1" x14ac:dyDescent="0.25">
      <c r="A11" s="2" t="s">
        <v>65</v>
      </c>
      <c r="B11" s="2">
        <v>813</v>
      </c>
      <c r="C11" s="2">
        <v>390</v>
      </c>
      <c r="E11" s="6" t="s">
        <v>1</v>
      </c>
      <c r="F11" s="7">
        <v>158</v>
      </c>
      <c r="G11" s="7">
        <v>633</v>
      </c>
    </row>
    <row r="12" spans="1:7" ht="14.25" customHeight="1" x14ac:dyDescent="0.25"/>
    <row r="13" spans="1:7" ht="14.25" customHeight="1" x14ac:dyDescent="0.25">
      <c r="A13" s="2" t="s">
        <v>295</v>
      </c>
      <c r="B13" s="2" t="s">
        <v>293</v>
      </c>
      <c r="C13" s="2" t="s">
        <v>294</v>
      </c>
    </row>
    <row r="14" spans="1:7" ht="14.25" customHeight="1" x14ac:dyDescent="0.25">
      <c r="A14" s="2" t="s">
        <v>296</v>
      </c>
      <c r="B14" s="2">
        <v>436</v>
      </c>
      <c r="C14" s="2">
        <v>393</v>
      </c>
    </row>
    <row r="15" spans="1:7" ht="14.25" customHeight="1" x14ac:dyDescent="0.25">
      <c r="A15" s="2" t="s">
        <v>297</v>
      </c>
      <c r="B15" s="2">
        <v>581</v>
      </c>
      <c r="C15" s="2">
        <v>398</v>
      </c>
    </row>
    <row r="16" spans="1:7" ht="14.25" customHeight="1" x14ac:dyDescent="0.25">
      <c r="A16" s="2" t="s">
        <v>298</v>
      </c>
      <c r="B16" s="2">
        <v>697</v>
      </c>
      <c r="C16" s="2">
        <v>429</v>
      </c>
    </row>
    <row r="17" spans="1:3" ht="14.25" customHeight="1" x14ac:dyDescent="0.25">
      <c r="A17" s="2" t="s">
        <v>299</v>
      </c>
      <c r="B17" s="2">
        <v>711</v>
      </c>
      <c r="C17" s="2">
        <v>383</v>
      </c>
    </row>
    <row r="18" spans="1:3" ht="14.25" customHeight="1" x14ac:dyDescent="0.25">
      <c r="A18" s="2" t="s">
        <v>300</v>
      </c>
      <c r="B18" s="2">
        <v>776</v>
      </c>
      <c r="C18" s="2">
        <v>383</v>
      </c>
    </row>
    <row r="19" spans="1:3" ht="14.25" customHeight="1" x14ac:dyDescent="0.25">
      <c r="A19" s="2" t="s">
        <v>301</v>
      </c>
      <c r="B19" s="2">
        <v>787</v>
      </c>
      <c r="C19" s="2">
        <v>365</v>
      </c>
    </row>
    <row r="20" spans="1:3" ht="14.25" customHeight="1" x14ac:dyDescent="0.25">
      <c r="A20" s="2" t="s">
        <v>302</v>
      </c>
      <c r="B20" s="2">
        <v>846</v>
      </c>
      <c r="C20" s="2">
        <v>368</v>
      </c>
    </row>
    <row r="21" spans="1:3" ht="14.25" customHeight="1" x14ac:dyDescent="0.25">
      <c r="A21" s="2" t="s">
        <v>303</v>
      </c>
      <c r="B21" s="2">
        <v>849</v>
      </c>
      <c r="C21" s="2">
        <v>482</v>
      </c>
    </row>
    <row r="22" spans="1:3" ht="14.25" customHeight="1" x14ac:dyDescent="0.25">
      <c r="A22" s="2" t="s">
        <v>304</v>
      </c>
      <c r="B22" s="2">
        <v>415</v>
      </c>
      <c r="C22" s="2">
        <v>476</v>
      </c>
    </row>
    <row r="23" spans="1:3" ht="14.25" customHeight="1" x14ac:dyDescent="0.25">
      <c r="A23" s="2" t="s">
        <v>305</v>
      </c>
      <c r="B23" s="2">
        <v>270</v>
      </c>
      <c r="C23" s="2">
        <v>477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D3B-EE73-4222-8BB0-ED3D951B9D49}">
  <dimension ref="A1:C11"/>
  <sheetViews>
    <sheetView tabSelected="1" workbookViewId="0">
      <selection activeCell="D18" sqref="D18"/>
    </sheetView>
  </sheetViews>
  <sheetFormatPr defaultRowHeight="15" x14ac:dyDescent="0.25"/>
  <cols>
    <col min="1" max="1" width="23.7109375" bestFit="1" customWidth="1"/>
    <col min="2" max="2" width="14.5703125" bestFit="1" customWidth="1"/>
    <col min="3" max="3" width="14.42578125" bestFit="1" customWidth="1"/>
    <col min="7" max="7" width="31.28515625" bestFit="1" customWidth="1"/>
  </cols>
  <sheetData>
    <row r="1" spans="1:3" x14ac:dyDescent="0.25">
      <c r="A1" s="2" t="s">
        <v>292</v>
      </c>
      <c r="B1" s="2" t="s">
        <v>293</v>
      </c>
      <c r="C1" s="2" t="s">
        <v>294</v>
      </c>
    </row>
    <row r="2" spans="1:3" x14ac:dyDescent="0.25">
      <c r="A2" s="2" t="s">
        <v>0</v>
      </c>
      <c r="B2" s="2">
        <v>70</v>
      </c>
      <c r="C2" s="2">
        <v>630</v>
      </c>
    </row>
    <row r="3" spans="1:3" x14ac:dyDescent="0.25">
      <c r="A3" s="2" t="s">
        <v>1</v>
      </c>
      <c r="B3" s="2">
        <v>158</v>
      </c>
      <c r="C3" s="2">
        <v>633</v>
      </c>
    </row>
    <row r="4" spans="1:3" x14ac:dyDescent="0.25">
      <c r="A4" s="2" t="s">
        <v>2</v>
      </c>
      <c r="B4" s="2">
        <v>145</v>
      </c>
      <c r="C4" s="2">
        <v>538</v>
      </c>
    </row>
    <row r="5" spans="1:3" x14ac:dyDescent="0.25">
      <c r="A5" s="2" t="s">
        <v>3</v>
      </c>
      <c r="B5" s="2">
        <v>262</v>
      </c>
      <c r="C5" s="2">
        <v>294</v>
      </c>
    </row>
    <row r="6" spans="1:3" x14ac:dyDescent="0.25">
      <c r="A6" s="2" t="s">
        <v>4</v>
      </c>
      <c r="B6" s="2">
        <v>279</v>
      </c>
      <c r="C6" s="2">
        <v>328</v>
      </c>
    </row>
    <row r="7" spans="1:3" x14ac:dyDescent="0.25">
      <c r="A7" s="2" t="s">
        <v>209</v>
      </c>
      <c r="B7" s="2">
        <v>374</v>
      </c>
      <c r="C7" s="2">
        <v>451</v>
      </c>
    </row>
    <row r="8" spans="1:3" x14ac:dyDescent="0.25">
      <c r="A8" s="2" t="s">
        <v>6</v>
      </c>
      <c r="B8" s="2">
        <v>488</v>
      </c>
      <c r="C8" s="2">
        <v>428</v>
      </c>
    </row>
    <row r="9" spans="1:3" x14ac:dyDescent="0.25">
      <c r="A9" s="2" t="s">
        <v>7</v>
      </c>
      <c r="B9" s="2">
        <v>750</v>
      </c>
      <c r="C9" s="2">
        <v>475</v>
      </c>
    </row>
    <row r="10" spans="1:3" x14ac:dyDescent="0.25">
      <c r="A10" s="2" t="s">
        <v>145</v>
      </c>
      <c r="B10" s="2">
        <v>746</v>
      </c>
      <c r="C10" s="2">
        <v>383</v>
      </c>
    </row>
    <row r="11" spans="1:3" x14ac:dyDescent="0.25">
      <c r="A11" s="2" t="s">
        <v>65</v>
      </c>
      <c r="B11" s="2">
        <v>813</v>
      </c>
      <c r="C11" s="2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Feuil1</vt:lpstr>
      <vt:lpstr>Sheet2</vt:lpstr>
      <vt:lpstr>Sheet1</vt:lpstr>
      <vt:lpstr>Xcoord</vt:lpstr>
      <vt:lpstr>Ycoord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Viegas</dc:creator>
  <cp:lastModifiedBy>Ranga</cp:lastModifiedBy>
  <dcterms:created xsi:type="dcterms:W3CDTF">2015-06-05T18:19:34Z</dcterms:created>
  <dcterms:modified xsi:type="dcterms:W3CDTF">2022-05-03T19:27:29Z</dcterms:modified>
</cp:coreProperties>
</file>