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1F401F35-DF2A-445E-9EB7-151889E58C83}" xr6:coauthVersionLast="47" xr6:coauthVersionMax="47"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1" l="1"/>
  <c r="E10" i="11"/>
  <c r="F14" i="11"/>
  <c r="E14" i="11"/>
  <c r="F13" i="11"/>
  <c r="E13" i="11"/>
  <c r="H11" i="11"/>
  <c r="H12" i="11"/>
  <c r="E3" i="11"/>
  <c r="H7" i="11"/>
  <c r="E8" i="11" l="1"/>
  <c r="F8" i="11" l="1"/>
  <c r="E9" i="11" s="1"/>
  <c r="I5" i="11"/>
  <c r="H31" i="11"/>
  <c r="H8" i="11" l="1"/>
  <c r="F9" i="11"/>
  <c r="I6" i="11"/>
  <c r="H13" i="11" l="1"/>
  <c r="H9" i="11"/>
  <c r="J5" i="11"/>
  <c r="K5" i="11" s="1"/>
  <c r="L5" i="11" s="1"/>
  <c r="M5" i="11" s="1"/>
  <c r="N5" i="11" s="1"/>
  <c r="O5" i="11" s="1"/>
  <c r="P5" i="11" s="1"/>
  <c r="I4" i="11"/>
  <c r="H10" i="11" l="1"/>
  <c r="P4" i="11"/>
  <c r="Q5" i="11"/>
  <c r="R5" i="11" s="1"/>
  <c r="S5" i="11" s="1"/>
  <c r="T5" i="11" s="1"/>
  <c r="U5" i="11" s="1"/>
  <c r="V5" i="11" s="1"/>
  <c r="W5" i="11" s="1"/>
  <c r="J6" i="11"/>
  <c r="H14"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<sst xmlns="http://schemas.openxmlformats.org/spreadsheetml/2006/main" count="48" uniqueCount="45">
  <si>
    <t>Phase 2 Title</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</si>
  <si>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</si>
  <si>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</si>
  <si>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</si>
  <si>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</si>
  <si>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</si>
  <si>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</si>
  <si>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</si>
  <si>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</si>
  <si>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</si>
  <si>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</si>
  <si>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</si>
  <si>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</si>
  <si>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</si>
  <si>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</si>
  <si>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</si>
  <si>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</si>
  <si>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</si>
  <si>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</si>
  <si>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</si>
  <si>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</si>
  <si>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</si>
  <si>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</si>
  <si>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</si>
  <si>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</si>
  <si>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</si>
  <si>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</si>
  <si>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</si>
  <si>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</si>
  <si>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</si>
  <si>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</si>
  <si>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</si>
  <si>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</si>
  <si>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</si>
  <si>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</si>
  <si>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</si>
  <si>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</si>
  <si>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</si>
  <si>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Resistance Calculator</t>
  </si>
  <si>
    <t>Requirements</t>
  </si>
  <si>
    <t>Architecture</t>
  </si>
  <si>
    <t>Implementation</t>
  </si>
  <si>
    <t>TestPlanAndOutput</t>
  </si>
  <si>
    <t>Report</t>
  </si>
  <si>
    <t>Images and Videos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</si>
</sst>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0"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0"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0"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40" zoomScaleNormal="40" zoomScalePageLayoutView="70" workbookViewId="0">
      <pane ySplit="6" topLeftCell="A7" activePane="bottomLeft" state="frozen"/>
      <selection pane="bottomLeft" activeCell="BP13" sqref="BP13"/>
    </sheetView>
  </sheetViews>
  <sheetFormatPr defaultRowHeight="30" customHeight="1" x14ac:dyDescent="0.35"/>
  <cols>
    <col min="1" max="1" width="2.7265625" style="54"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5" t="s">
        <v>30</v>
      </c>
      <c r="B1" s="59" t="s">
        <v>38</v>
      </c>
      <c r="C1" s="1"/>
      <c r="D1" s="2"/>
      <c r="E1" s="4"/>
      <c r="F1" s="43"/>
      <c r="H1" s="2"/>
      <c r="I1" s="14" t="s">
        <v>13</v>
      </c>
    </row>
    <row r="2" spans="1:64" ht="30" customHeight="1" x14ac:dyDescent="0.45">
      <c r="A2" s="54" t="s">
        <v>25</v>
      </c>
      <c r="B2" s="60"/>
      <c r="I2" s="57" t="s">
        <v>18</v>
      </c>
    </row>
    <row r="3" spans="1:64" ht="30" customHeight="1" x14ac:dyDescent="0.35">
      <c r="A3" s="54" t="s">
        <v>31</v>
      </c>
      <c r="B3" s="61"/>
      <c r="C3" s="80" t="s">
        <v>2</v>
      </c>
      <c r="D3" s="81"/>
      <c r="E3" s="86">
        <f>DATE(2021,9,1)</f>
        <v>44440</v>
      </c>
      <c r="F3" s="86"/>
    </row>
    <row r="4" spans="1:64" ht="30" customHeight="1" x14ac:dyDescent="0.35">
      <c r="A4" s="55" t="s">
        <v>32</v>
      </c>
      <c r="C4" s="80" t="s">
        <v>9</v>
      </c>
      <c r="D4" s="81"/>
      <c r="E4" s="7">
        <v>1</v>
      </c>
      <c r="I4" s="83">
        <f>I5</f>
        <v>44438</v>
      </c>
      <c r="J4" s="84"/>
      <c r="K4" s="84"/>
      <c r="L4" s="84"/>
      <c r="M4" s="84"/>
      <c r="N4" s="84"/>
      <c r="O4" s="85"/>
      <c r="P4" s="83">
        <f>P5</f>
        <v>44445</v>
      </c>
      <c r="Q4" s="84"/>
      <c r="R4" s="84"/>
      <c r="S4" s="84"/>
      <c r="T4" s="84"/>
      <c r="U4" s="84"/>
      <c r="V4" s="85"/>
      <c r="W4" s="83">
        <f>W5</f>
        <v>44452</v>
      </c>
      <c r="X4" s="84"/>
      <c r="Y4" s="84"/>
      <c r="Z4" s="84"/>
      <c r="AA4" s="84"/>
      <c r="AB4" s="84"/>
      <c r="AC4" s="85"/>
      <c r="AD4" s="83">
        <f>AD5</f>
        <v>44459</v>
      </c>
      <c r="AE4" s="84"/>
      <c r="AF4" s="84"/>
      <c r="AG4" s="84"/>
      <c r="AH4" s="84"/>
      <c r="AI4" s="84"/>
      <c r="AJ4" s="85"/>
      <c r="AK4" s="83">
        <f>AK5</f>
        <v>44466</v>
      </c>
      <c r="AL4" s="84"/>
      <c r="AM4" s="84"/>
      <c r="AN4" s="84"/>
      <c r="AO4" s="84"/>
      <c r="AP4" s="84"/>
      <c r="AQ4" s="85"/>
      <c r="AR4" s="83">
        <f>AR5</f>
        <v>44473</v>
      </c>
      <c r="AS4" s="84"/>
      <c r="AT4" s="84"/>
      <c r="AU4" s="84"/>
      <c r="AV4" s="84"/>
      <c r="AW4" s="84"/>
      <c r="AX4" s="85"/>
      <c r="AY4" s="83">
        <f>AY5</f>
        <v>44480</v>
      </c>
      <c r="AZ4" s="84"/>
      <c r="BA4" s="84"/>
      <c r="BB4" s="84"/>
      <c r="BC4" s="84"/>
      <c r="BD4" s="84"/>
      <c r="BE4" s="85"/>
      <c r="BF4" s="83">
        <f>BF5</f>
        <v>44487</v>
      </c>
      <c r="BG4" s="84"/>
      <c r="BH4" s="84"/>
      <c r="BI4" s="84"/>
      <c r="BJ4" s="84"/>
      <c r="BK4" s="84"/>
      <c r="BL4" s="85"/>
    </row>
    <row r="5" spans="1:64" ht="15" customHeight="1" x14ac:dyDescent="0.35">
      <c r="A5" s="55" t="s">
        <v>33</v>
      </c>
      <c r="B5" s="82"/>
      <c r="C5" s="82"/>
      <c r="D5" s="82"/>
      <c r="E5" s="82"/>
      <c r="F5" s="82"/>
      <c r="G5" s="82"/>
      <c r="I5" s="11">
        <f>Project_Start-WEEKDAY(Project_Start,1)+2+7*(Display_Week-1)</f>
        <v>44438</v>
      </c>
      <c r="J5" s="10">
        <f>I5+1</f>
        <v>44439</v>
      </c>
      <c r="K5" s="10">
        <f t="shared" ref="K5:AX5" si="0">J5+1</f>
        <v>44440</v>
      </c>
      <c r="L5" s="10">
        <f t="shared" si="0"/>
        <v>44441</v>
      </c>
      <c r="M5" s="10">
        <f t="shared" si="0"/>
        <v>44442</v>
      </c>
      <c r="N5" s="10">
        <f t="shared" si="0"/>
        <v>44443</v>
      </c>
      <c r="O5" s="12">
        <f t="shared" si="0"/>
        <v>44444</v>
      </c>
      <c r="P5" s="11">
        <f>O5+1</f>
        <v>44445</v>
      </c>
      <c r="Q5" s="10">
        <f>P5+1</f>
        <v>44446</v>
      </c>
      <c r="R5" s="10">
        <f t="shared" si="0"/>
        <v>44447</v>
      </c>
      <c r="S5" s="10">
        <f t="shared" si="0"/>
        <v>44448</v>
      </c>
      <c r="T5" s="10">
        <f t="shared" si="0"/>
        <v>44449</v>
      </c>
      <c r="U5" s="10">
        <f t="shared" si="0"/>
        <v>44450</v>
      </c>
      <c r="V5" s="12">
        <f t="shared" si="0"/>
        <v>44451</v>
      </c>
      <c r="W5" s="11">
        <f>V5+1</f>
        <v>44452</v>
      </c>
      <c r="X5" s="10">
        <f>W5+1</f>
        <v>44453</v>
      </c>
      <c r="Y5" s="10">
        <f t="shared" si="0"/>
        <v>44454</v>
      </c>
      <c r="Z5" s="10">
        <f t="shared" si="0"/>
        <v>44455</v>
      </c>
      <c r="AA5" s="10">
        <f t="shared" si="0"/>
        <v>44456</v>
      </c>
      <c r="AB5" s="10">
        <f t="shared" si="0"/>
        <v>44457</v>
      </c>
      <c r="AC5" s="12">
        <f t="shared" si="0"/>
        <v>44458</v>
      </c>
      <c r="AD5" s="11">
        <f>AC5+1</f>
        <v>44459</v>
      </c>
      <c r="AE5" s="10">
        <f>AD5+1</f>
        <v>44460</v>
      </c>
      <c r="AF5" s="10">
        <f t="shared" si="0"/>
        <v>44461</v>
      </c>
      <c r="AG5" s="10">
        <f t="shared" si="0"/>
        <v>44462</v>
      </c>
      <c r="AH5" s="10">
        <f t="shared" si="0"/>
        <v>44463</v>
      </c>
      <c r="AI5" s="10">
        <f t="shared" si="0"/>
        <v>44464</v>
      </c>
      <c r="AJ5" s="12">
        <f t="shared" si="0"/>
        <v>44465</v>
      </c>
      <c r="AK5" s="11">
        <f>AJ5+1</f>
        <v>44466</v>
      </c>
      <c r="AL5" s="10">
        <f>AK5+1</f>
        <v>44467</v>
      </c>
      <c r="AM5" s="10">
        <f t="shared" si="0"/>
        <v>44468</v>
      </c>
      <c r="AN5" s="10">
        <f t="shared" si="0"/>
        <v>44469</v>
      </c>
      <c r="AO5" s="10">
        <f t="shared" si="0"/>
        <v>44470</v>
      </c>
      <c r="AP5" s="10">
        <f t="shared" si="0"/>
        <v>44471</v>
      </c>
      <c r="AQ5" s="12">
        <f t="shared" si="0"/>
        <v>44472</v>
      </c>
      <c r="AR5" s="11">
        <f>AQ5+1</f>
        <v>44473</v>
      </c>
      <c r="AS5" s="10">
        <f>AR5+1</f>
        <v>44474</v>
      </c>
      <c r="AT5" s="10">
        <f t="shared" si="0"/>
        <v>44475</v>
      </c>
      <c r="AU5" s="10">
        <f t="shared" si="0"/>
        <v>44476</v>
      </c>
      <c r="AV5" s="10">
        <f t="shared" si="0"/>
        <v>44477</v>
      </c>
      <c r="AW5" s="10">
        <f t="shared" si="0"/>
        <v>44478</v>
      </c>
      <c r="AX5" s="12">
        <f t="shared" si="0"/>
        <v>44479</v>
      </c>
      <c r="AY5" s="11">
        <f>AX5+1</f>
        <v>44480</v>
      </c>
      <c r="AZ5" s="10">
        <f>AY5+1</f>
        <v>44481</v>
      </c>
      <c r="BA5" s="10">
        <f t="shared" ref="BA5:BE5" si="1">AZ5+1</f>
        <v>44482</v>
      </c>
      <c r="BB5" s="10">
        <f t="shared" si="1"/>
        <v>44483</v>
      </c>
      <c r="BC5" s="10">
        <f t="shared" si="1"/>
        <v>44484</v>
      </c>
      <c r="BD5" s="10">
        <f t="shared" si="1"/>
        <v>44485</v>
      </c>
      <c r="BE5" s="12">
        <f t="shared" si="1"/>
        <v>44486</v>
      </c>
      <c r="BF5" s="11">
        <f>BE5+1</f>
        <v>44487</v>
      </c>
      <c r="BG5" s="10">
        <f>BF5+1</f>
        <v>44488</v>
      </c>
      <c r="BH5" s="10">
        <f t="shared" ref="BH5:BL5" si="2">BG5+1</f>
        <v>44489</v>
      </c>
      <c r="BI5" s="10">
        <f t="shared" si="2"/>
        <v>44490</v>
      </c>
      <c r="BJ5" s="10">
        <f t="shared" si="2"/>
        <v>44491</v>
      </c>
      <c r="BK5" s="10">
        <f t="shared" si="2"/>
        <v>44492</v>
      </c>
      <c r="BL5" s="12">
        <f t="shared" si="2"/>
        <v>44493</v>
      </c>
    </row>
    <row r="6" spans="1:64" ht="30" customHeight="1" thickBot="1" x14ac:dyDescent="0.4">
      <c r="A6" s="55" t="s">
        <v>34</v>
      </c>
      <c r="B6" s="8" t="s">
        <v>10</v>
      </c>
      <c r="C6" s="9" t="s">
        <v>4</v>
      </c>
      <c r="D6" s="9" t="s">
        <v>3</v>
      </c>
      <c r="E6" s="9" t="s">
        <v>6</v>
      </c>
      <c r="F6" s="9" t="s">
        <v>7</v>
      </c>
      <c r="G6" s="9"/>
      <c r="H6" s="9" t="s">
        <v>8</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54" t="s">
        <v>29</v>
      </c>
      <c r="C7" s="58"/>
      <c r="E7"/>
      <c r="H7"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3" customFormat="1" ht="30" customHeight="1" thickBot="1" x14ac:dyDescent="0.4">
      <c r="A8" s="55" t="s">
        <v>35</v>
      </c>
      <c r="B8" s="75" t="s">
        <v>39</v>
      </c>
      <c r="C8" s="67"/>
      <c r="D8" s="18">
        <v>1</v>
      </c>
      <c r="E8" s="62">
        <f>Project_Start</f>
        <v>44440</v>
      </c>
      <c r="F8" s="62">
        <f>E8+3</f>
        <v>44443</v>
      </c>
      <c r="G8" s="17"/>
      <c r="H8" s="17">
        <f t="shared" ref="H8:H31" si="6">IF(OR(ISBLANK(task_start),ISBLANK(task_end)),"",task_end-task_start+1)</f>
        <v>4</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3" customFormat="1" ht="30" customHeight="1" thickBot="1" x14ac:dyDescent="0.4">
      <c r="A9" s="55" t="s">
        <v>36</v>
      </c>
      <c r="B9" s="75" t="s">
        <v>40</v>
      </c>
      <c r="C9" s="67"/>
      <c r="D9" s="18">
        <v>0</v>
      </c>
      <c r="E9" s="62">
        <f>F8</f>
        <v>44443</v>
      </c>
      <c r="F9" s="62">
        <f>E9+2</f>
        <v>44445</v>
      </c>
      <c r="G9" s="17"/>
      <c r="H9" s="17">
        <f t="shared" si="6"/>
        <v>3</v>
      </c>
      <c r="I9" s="40"/>
      <c r="J9" s="40"/>
      <c r="K9" s="40"/>
      <c r="L9" s="40"/>
      <c r="M9" s="40"/>
      <c r="N9" s="40"/>
      <c r="O9" s="40"/>
      <c r="P9" s="40"/>
      <c r="Q9" s="40"/>
      <c r="R9" s="40"/>
      <c r="S9" s="40"/>
      <c r="T9" s="40"/>
      <c r="U9" s="41"/>
      <c r="V9" s="41"/>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 customFormat="1" ht="30" customHeight="1" thickBot="1" x14ac:dyDescent="0.4">
      <c r="A10" s="54"/>
      <c r="B10" s="75" t="s">
        <v>44</v>
      </c>
      <c r="C10" s="67"/>
      <c r="D10" s="18">
        <v>1</v>
      </c>
      <c r="E10" s="62">
        <f>DATE(2021,9,2)</f>
        <v>44441</v>
      </c>
      <c r="F10" s="62">
        <f>DATE(2021, 9, 3)</f>
        <v>44442</v>
      </c>
      <c r="G10" s="17"/>
      <c r="H10" s="17">
        <f t="shared" si="6"/>
        <v>2</v>
      </c>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 customFormat="1" ht="30" customHeight="1" thickBot="1" x14ac:dyDescent="0.4">
      <c r="A11" s="54"/>
      <c r="B11" s="75"/>
      <c r="C11" s="67"/>
      <c r="D11" s="18"/>
      <c r="E11" s="62"/>
      <c r="F11" s="62"/>
      <c r="G11" s="17"/>
      <c r="H11" s="17" t="str">
        <f t="shared" si="6"/>
        <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 customFormat="1" ht="30" customHeight="1" thickBot="1" x14ac:dyDescent="0.4">
      <c r="A12" s="55" t="s">
        <v>37</v>
      </c>
      <c r="B12" s="19" t="s">
        <v>0</v>
      </c>
      <c r="C12" s="68"/>
      <c r="D12" s="20"/>
      <c r="E12" s="21"/>
      <c r="F12" s="22"/>
      <c r="G12" s="17"/>
      <c r="H12" s="17" t="str">
        <f t="shared" si="6"/>
        <v/>
      </c>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 customFormat="1" ht="30" customHeight="1" thickBot="1" x14ac:dyDescent="0.4">
      <c r="A13" s="55"/>
      <c r="B13" s="76" t="s">
        <v>41</v>
      </c>
      <c r="C13" s="69"/>
      <c r="D13" s="23">
        <v>1</v>
      </c>
      <c r="E13" s="63">
        <f>DATE(2021, 9, 4)</f>
        <v>44443</v>
      </c>
      <c r="F13" s="63">
        <f>DATE(2021,9,6)</f>
        <v>44445</v>
      </c>
      <c r="G13" s="17"/>
      <c r="H13" s="17">
        <f t="shared" si="6"/>
        <v>3</v>
      </c>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 customFormat="1" ht="30" customHeight="1" thickBot="1" x14ac:dyDescent="0.4">
      <c r="A14" s="54"/>
      <c r="B14" s="76" t="s">
        <v>42</v>
      </c>
      <c r="C14" s="69"/>
      <c r="D14" s="23">
        <v>1</v>
      </c>
      <c r="E14" s="63">
        <f>DATE(2021, 9,5)</f>
        <v>44444</v>
      </c>
      <c r="F14" s="63">
        <f>DATE(2021,9,6)</f>
        <v>44445</v>
      </c>
      <c r="G14" s="17"/>
      <c r="H14" s="17">
        <f t="shared" si="6"/>
        <v>2</v>
      </c>
      <c r="I14" s="40"/>
      <c r="J14" s="40"/>
      <c r="K14" s="40"/>
      <c r="L14" s="40"/>
      <c r="M14" s="40"/>
      <c r="N14" s="40"/>
      <c r="O14" s="40"/>
      <c r="P14" s="40"/>
      <c r="Q14" s="40"/>
      <c r="R14" s="40"/>
      <c r="S14" s="40"/>
      <c r="T14" s="40"/>
      <c r="U14" s="41"/>
      <c r="V14" s="41"/>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3" customFormat="1" ht="30" customHeight="1" thickBot="1" x14ac:dyDescent="0.4">
      <c r="A15" s="54"/>
      <c r="B15" s="76" t="s">
        <v>43</v>
      </c>
      <c r="C15" s="69"/>
      <c r="D15" s="23">
        <v>0</v>
      </c>
      <c r="E15" s="63"/>
      <c r="F15" s="63"/>
      <c r="G15" s="17"/>
      <c r="H15" s="17" t="str">
        <f t="shared" si="6"/>
        <v/>
      </c>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row>
    <row r="16" spans="1:64" s="3" customFormat="1" ht="30" customHeight="1" thickBot="1" x14ac:dyDescent="0.4">
      <c r="A16" s="54"/>
      <c r="B16" s="76"/>
      <c r="C16" s="69"/>
      <c r="D16" s="23"/>
      <c r="E16" s="63"/>
      <c r="F16" s="63"/>
      <c r="G16" s="17"/>
      <c r="H16" s="17"/>
      <c r="I16" s="40"/>
      <c r="J16" s="40"/>
      <c r="K16" s="40"/>
      <c r="L16" s="40"/>
      <c r="M16" s="40"/>
      <c r="N16" s="40"/>
      <c r="O16" s="40"/>
      <c r="P16" s="40"/>
      <c r="Q16" s="40"/>
      <c r="R16" s="40"/>
      <c r="S16" s="40"/>
      <c r="T16" s="40"/>
      <c r="U16" s="40"/>
      <c r="V16" s="40"/>
      <c r="W16" s="40"/>
      <c r="X16" s="40"/>
      <c r="Y16" s="41"/>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 customFormat="1" ht="30" customHeight="1" thickBot="1" x14ac:dyDescent="0.4">
      <c r="A17" s="54"/>
      <c r="B17" s="76"/>
      <c r="C17" s="69"/>
      <c r="D17" s="23"/>
      <c r="E17" s="63"/>
      <c r="F17" s="63"/>
      <c r="G17" s="17"/>
      <c r="H17" s="17"/>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 customFormat="1" ht="30" customHeight="1" thickBot="1" x14ac:dyDescent="0.4">
      <c r="A18" s="54" t="s">
        <v>26</v>
      </c>
      <c r="B18" s="24"/>
      <c r="C18" s="70"/>
      <c r="D18" s="25"/>
      <c r="E18" s="26"/>
      <c r="F18" s="27"/>
      <c r="G18" s="17"/>
      <c r="H18" s="17"/>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row>
    <row r="19" spans="1:64" s="3" customFormat="1" ht="30" customHeight="1" thickBot="1" x14ac:dyDescent="0.4">
      <c r="A19" s="54"/>
      <c r="B19" s="77"/>
      <c r="C19" s="71"/>
      <c r="D19" s="28"/>
      <c r="E19" s="64"/>
      <c r="F19" s="64"/>
      <c r="G19" s="17"/>
      <c r="H19" s="17"/>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 customFormat="1" ht="30" customHeight="1" thickBot="1" x14ac:dyDescent="0.4">
      <c r="A20" s="54"/>
      <c r="B20" s="77"/>
      <c r="C20" s="71"/>
      <c r="D20" s="28"/>
      <c r="E20" s="64"/>
      <c r="F20" s="64"/>
      <c r="G20" s="17"/>
      <c r="H20" s="17"/>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 customFormat="1" ht="30" customHeight="1" thickBot="1" x14ac:dyDescent="0.4">
      <c r="A21" s="54"/>
      <c r="B21" s="77"/>
      <c r="C21" s="71"/>
      <c r="D21" s="28"/>
      <c r="E21" s="64"/>
      <c r="F21" s="64"/>
      <c r="G21" s="17"/>
      <c r="H21" s="17"/>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 customFormat="1" ht="30" customHeight="1" thickBot="1" x14ac:dyDescent="0.4">
      <c r="A22" s="54"/>
      <c r="B22" s="77"/>
      <c r="C22" s="71"/>
      <c r="D22" s="28"/>
      <c r="E22" s="64"/>
      <c r="F22" s="64"/>
      <c r="G22" s="17"/>
      <c r="H22" s="17"/>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 customFormat="1" ht="30" customHeight="1" thickBot="1" x14ac:dyDescent="0.4">
      <c r="A23" s="54"/>
      <c r="B23" s="77"/>
      <c r="C23" s="71"/>
      <c r="D23" s="28"/>
      <c r="E23" s="64"/>
      <c r="F23" s="64"/>
      <c r="G23" s="17"/>
      <c r="H23" s="17"/>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 customFormat="1" ht="30" customHeight="1" thickBot="1" x14ac:dyDescent="0.4">
      <c r="A24" s="54" t="s">
        <v>26</v>
      </c>
      <c r="B24" s="29"/>
      <c r="C24" s="72"/>
      <c r="D24" s="30"/>
      <c r="E24" s="31"/>
      <c r="F24" s="32"/>
      <c r="G24" s="17"/>
      <c r="H24" s="17"/>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3" customFormat="1" ht="30" customHeight="1" thickBot="1" x14ac:dyDescent="0.4">
      <c r="A25" s="54"/>
      <c r="B25" s="78"/>
      <c r="C25" s="73"/>
      <c r="D25" s="33"/>
      <c r="E25" s="65"/>
      <c r="F25" s="65"/>
      <c r="G25" s="17"/>
      <c r="H25" s="17"/>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 customFormat="1" ht="30" customHeight="1" thickBot="1" x14ac:dyDescent="0.4">
      <c r="A26" s="54"/>
      <c r="B26" s="78"/>
      <c r="C26" s="73"/>
      <c r="D26" s="33"/>
      <c r="E26" s="65"/>
      <c r="F26" s="65"/>
      <c r="G26" s="17"/>
      <c r="H26" s="17"/>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row>
    <row r="27" spans="1:64" s="3" customFormat="1" ht="30" customHeight="1" thickBot="1" x14ac:dyDescent="0.4">
      <c r="A27" s="54"/>
      <c r="B27" s="78"/>
      <c r="C27" s="73"/>
      <c r="D27" s="33"/>
      <c r="E27" s="65"/>
      <c r="F27" s="65"/>
      <c r="G27" s="17"/>
      <c r="H27" s="17"/>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row>
    <row r="28" spans="1:64" s="3" customFormat="1" ht="30" customHeight="1" thickBot="1" x14ac:dyDescent="0.4">
      <c r="A28" s="54"/>
      <c r="B28" s="78"/>
      <c r="C28" s="73"/>
      <c r="D28" s="33"/>
      <c r="E28" s="65"/>
      <c r="F28" s="65"/>
      <c r="G28" s="17"/>
      <c r="H28" s="17"/>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row>
    <row r="29" spans="1:64" s="3" customFormat="1" ht="30" customHeight="1" thickBot="1" x14ac:dyDescent="0.4">
      <c r="A29" s="54"/>
      <c r="B29" s="78"/>
      <c r="C29" s="73"/>
      <c r="D29" s="33"/>
      <c r="E29" s="65"/>
      <c r="F29" s="65"/>
      <c r="G29" s="17"/>
      <c r="H29" s="17"/>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row>
    <row r="30" spans="1:64" s="3" customFormat="1" ht="30" customHeight="1" thickBot="1" x14ac:dyDescent="0.4">
      <c r="A30" s="54" t="s">
        <v>28</v>
      </c>
      <c r="B30" s="79"/>
      <c r="C30" s="74"/>
      <c r="D30" s="16"/>
      <c r="E30" s="66"/>
      <c r="F30" s="66"/>
      <c r="G30" s="17"/>
      <c r="H30" s="17"/>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row>
    <row r="31" spans="1:64" s="3" customFormat="1" ht="30" customHeight="1" thickBot="1" x14ac:dyDescent="0.4">
      <c r="A31" s="55" t="s">
        <v>27</v>
      </c>
      <c r="B31" s="34" t="s">
        <v>1</v>
      </c>
      <c r="C31" s="35"/>
      <c r="D31" s="36"/>
      <c r="E31" s="37"/>
      <c r="F31" s="38"/>
      <c r="G31" s="39"/>
      <c r="H31" s="39" t="str">
        <f t="shared" si="6"/>
        <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ht="30" customHeight="1" x14ac:dyDescent="0.35">
      <c r="G32" s="6"/>
    </row>
    <row r="33" spans="3:6" ht="30" customHeight="1" x14ac:dyDescent="0.35">
      <c r="C33" s="14"/>
      <c r="F33" s="56"/>
    </row>
    <row r="34" spans="3:6" ht="30" customHeight="1" x14ac:dyDescent="0.35">
      <c r="C34"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44" customWidth="1"/>
    <col min="2" max="16384" width="9.1796875" style="2"/>
  </cols>
  <sheetData>
    <row r="1" spans="1:2" ht="46.5" customHeight="1" x14ac:dyDescent="0.3"/>
    <row r="2" spans="1:2" s="46" customFormat="1" ht="15.5" x14ac:dyDescent="0.35">
      <c r="A2" s="45" t="s">
        <v>13</v>
      </c>
      <c r="B2" s="45"/>
    </row>
    <row r="3" spans="1:2" s="50" customFormat="1" ht="27" customHeight="1" x14ac:dyDescent="0.35">
      <c r="A3" s="51" t="s">
        <v>18</v>
      </c>
      <c r="B3" s="51"/>
    </row>
    <row r="4" spans="1:2" s="47" customFormat="1" ht="26" x14ac:dyDescent="0.6">
      <c r="A4" s="48" t="s">
        <v>12</v>
      </c>
    </row>
    <row r="5" spans="1:2" ht="74.150000000000006" customHeight="1" x14ac:dyDescent="0.3">
      <c r="A5" s="49" t="s">
        <v>21</v>
      </c>
    </row>
    <row r="6" spans="1:2" ht="26.25" customHeight="1" x14ac:dyDescent="0.3">
      <c r="A6" s="48" t="s">
        <v>24</v>
      </c>
    </row>
    <row r="7" spans="1:2" s="44" customFormat="1" ht="205" customHeight="1" x14ac:dyDescent="0.35">
      <c r="A7" s="53" t="s">
        <v>23</v>
      </c>
    </row>
    <row r="8" spans="1:2" s="47" customFormat="1" ht="26" x14ac:dyDescent="0.6">
      <c r="A8" s="48" t="s">
        <v>14</v>
      </c>
    </row>
    <row r="9" spans="1:2" ht="58" x14ac:dyDescent="0.3">
      <c r="A9" s="49" t="s">
        <v>22</v>
      </c>
    </row>
    <row r="10" spans="1:2" s="44" customFormat="1" ht="28" customHeight="1" x14ac:dyDescent="0.35">
      <c r="A10" s="52" t="s">
        <v>20</v>
      </c>
    </row>
    <row r="11" spans="1:2" s="47" customFormat="1" ht="26" x14ac:dyDescent="0.6">
      <c r="A11" s="48" t="s">
        <v>11</v>
      </c>
    </row>
    <row r="12" spans="1:2" ht="29" x14ac:dyDescent="0.3">
      <c r="A12" s="49" t="s">
        <v>19</v>
      </c>
    </row>
    <row r="13" spans="1:2" s="44" customFormat="1" ht="28" customHeight="1" x14ac:dyDescent="0.35">
      <c r="A13" s="52" t="s">
        <v>5</v>
      </c>
    </row>
    <row r="14" spans="1:2" s="47" customFormat="1" ht="26" x14ac:dyDescent="0.6">
      <c r="A14" s="48" t="s">
        <v>15</v>
      </c>
    </row>
    <row r="15" spans="1:2" ht="75" customHeight="1" x14ac:dyDescent="0.3">
      <c r="A15" s="49" t="s">
        <v>16</v>
      </c>
    </row>
    <row r="16" spans="1:2" ht="72.5" x14ac:dyDescent="0.3">
      <c r="A16" s="49"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2021-09-06T10:46:12Z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