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8" windowWidth="23232" windowHeight="13152" activeTab="2"/>
  </bookViews>
  <sheets>
    <sheet name="Overview" sheetId="13" r:id="rId1"/>
    <sheet name="What If" sheetId="9" r:id="rId2"/>
    <sheet name="Compare " sheetId="4" r:id="rId3"/>
    <sheet name="MA" sheetId="10" r:id="rId4"/>
    <sheet name="NG" sheetId="12" r:id="rId5"/>
  </sheets>
  <calcPr calcId="145621"/>
</workbook>
</file>

<file path=xl/calcChain.xml><?xml version="1.0" encoding="utf-8"?>
<calcChain xmlns="http://schemas.openxmlformats.org/spreadsheetml/2006/main">
  <c r="G2" i="13" l="1"/>
  <c r="E32" i="13"/>
  <c r="B39" i="13"/>
  <c r="B38" i="13"/>
  <c r="B37" i="13"/>
  <c r="B31" i="13"/>
  <c r="A33" i="13"/>
  <c r="B35" i="13"/>
  <c r="C35" i="13"/>
  <c r="E35" i="13"/>
  <c r="F35" i="13"/>
  <c r="G35" i="13"/>
  <c r="B36" i="13"/>
  <c r="H36" i="13"/>
  <c r="A37" i="13"/>
  <c r="A38" i="13"/>
  <c r="A39" i="13"/>
  <c r="A36" i="13"/>
  <c r="C12" i="13"/>
  <c r="E12" i="13"/>
  <c r="B29" i="13"/>
  <c r="B28" i="13"/>
  <c r="B27" i="13"/>
  <c r="B26" i="13"/>
  <c r="B25" i="13"/>
  <c r="C25" i="13"/>
  <c r="F25" i="13"/>
  <c r="G25" i="13"/>
  <c r="C22" i="13"/>
  <c r="E22" i="13"/>
  <c r="A22" i="13"/>
  <c r="A23" i="13"/>
  <c r="A26" i="13"/>
  <c r="A27" i="13"/>
  <c r="A28" i="13"/>
  <c r="A29" i="13"/>
  <c r="B21" i="13"/>
  <c r="B11" i="13"/>
  <c r="B19" i="13"/>
  <c r="B18" i="13"/>
  <c r="B17" i="13"/>
  <c r="B16" i="13"/>
  <c r="B15" i="13"/>
  <c r="C15" i="13"/>
  <c r="D15" i="13"/>
  <c r="E15" i="13"/>
  <c r="F15" i="13"/>
  <c r="G15" i="13"/>
  <c r="A12" i="13"/>
  <c r="A13" i="13"/>
  <c r="A16" i="13"/>
  <c r="A17" i="13"/>
  <c r="A18" i="13"/>
  <c r="A19" i="13"/>
  <c r="B5" i="13"/>
  <c r="C5" i="13"/>
  <c r="D5" i="13"/>
  <c r="E5" i="13"/>
  <c r="F5" i="13"/>
  <c r="G5" i="13"/>
  <c r="H5" i="13"/>
  <c r="I5" i="13"/>
  <c r="B9" i="13"/>
  <c r="B8" i="13"/>
  <c r="B7" i="13"/>
  <c r="B6" i="13"/>
  <c r="A6" i="13"/>
  <c r="A7" i="13"/>
  <c r="A8" i="13"/>
  <c r="A9" i="13"/>
  <c r="A3" i="13"/>
  <c r="C2" i="13"/>
  <c r="E2" i="13"/>
  <c r="A2" i="13"/>
  <c r="B1" i="13"/>
  <c r="D121" i="9" l="1"/>
  <c r="D32" i="13" s="1"/>
  <c r="C121" i="9"/>
  <c r="C32" i="13" s="1"/>
  <c r="B121" i="9"/>
  <c r="B32" i="13" s="1"/>
  <c r="D123" i="9"/>
  <c r="D35" i="13" s="1"/>
  <c r="A121" i="9"/>
  <c r="A32" i="13" s="1"/>
  <c r="B89" i="9"/>
  <c r="B23" i="13" s="1"/>
  <c r="B120" i="9"/>
  <c r="B33" i="13" s="1"/>
  <c r="A119" i="9"/>
  <c r="A31" i="13" s="1"/>
  <c r="B127" i="9"/>
  <c r="J106" i="9"/>
  <c r="J107" i="9"/>
  <c r="F117" i="9"/>
  <c r="B24" i="9" l="1"/>
  <c r="B3" i="13" s="1"/>
  <c r="A54" i="9"/>
  <c r="A11" i="13" s="1"/>
  <c r="A33" i="9"/>
  <c r="A1" i="9"/>
  <c r="D88" i="9"/>
  <c r="D22" i="13" s="1"/>
  <c r="B88" i="9"/>
  <c r="B22" i="13" s="1"/>
  <c r="A87" i="9"/>
  <c r="A21" i="13" s="1"/>
  <c r="E91" i="9"/>
  <c r="E25" i="13" s="1"/>
  <c r="D91" i="9"/>
  <c r="D25" i="13" s="1"/>
  <c r="X69" i="9"/>
  <c r="T69" i="9"/>
  <c r="J73" i="9"/>
  <c r="J74" i="9"/>
  <c r="J75" i="9"/>
  <c r="J76" i="9"/>
  <c r="J77" i="9"/>
  <c r="J78" i="9"/>
  <c r="J72" i="9"/>
  <c r="H73" i="9"/>
  <c r="H74" i="9"/>
  <c r="H75" i="9"/>
  <c r="H76" i="9"/>
  <c r="H77" i="9"/>
  <c r="H78" i="9"/>
  <c r="H72" i="9"/>
  <c r="H71" i="9"/>
  <c r="G73" i="9"/>
  <c r="G74" i="9"/>
  <c r="G75" i="9"/>
  <c r="G76" i="9"/>
  <c r="G77" i="9"/>
  <c r="G78" i="9"/>
  <c r="G72" i="9"/>
  <c r="D85" i="9"/>
  <c r="B93" i="9" s="1"/>
  <c r="E85" i="9"/>
  <c r="B94" i="9" s="1"/>
  <c r="F85" i="9"/>
  <c r="B95" i="9" s="1"/>
  <c r="C85" i="9"/>
  <c r="B92" i="9" s="1"/>
  <c r="P69" i="9"/>
  <c r="D66" i="9"/>
  <c r="O74" i="9" s="1"/>
  <c r="B66" i="9"/>
  <c r="L81" i="9" s="1"/>
  <c r="B67" i="9"/>
  <c r="A65" i="9"/>
  <c r="F23" i="9"/>
  <c r="F2" i="13" s="1"/>
  <c r="D23" i="9"/>
  <c r="D2" i="13" s="1"/>
  <c r="B23" i="9"/>
  <c r="B2" i="13" s="1"/>
  <c r="A22" i="9"/>
  <c r="A1" i="13" s="1"/>
  <c r="B62" i="9"/>
  <c r="J40" i="9"/>
  <c r="J41" i="9"/>
  <c r="J42" i="9"/>
  <c r="J43" i="9"/>
  <c r="J44" i="9"/>
  <c r="J45" i="9"/>
  <c r="I40" i="9"/>
  <c r="I41" i="9"/>
  <c r="I42" i="9"/>
  <c r="I43" i="9"/>
  <c r="I44" i="9"/>
  <c r="I45" i="9"/>
  <c r="J39" i="9"/>
  <c r="I39" i="9"/>
  <c r="F52" i="9"/>
  <c r="E52" i="9"/>
  <c r="B61" i="9" s="1"/>
  <c r="D52" i="9"/>
  <c r="B60" i="9" s="1"/>
  <c r="C52" i="9"/>
  <c r="B59" i="9" s="1"/>
  <c r="AF19" i="9"/>
  <c r="AB19" i="9"/>
  <c r="J8" i="9"/>
  <c r="J9" i="9"/>
  <c r="J10" i="9"/>
  <c r="J11" i="9"/>
  <c r="J12" i="9"/>
  <c r="J13" i="9"/>
  <c r="J7" i="9"/>
  <c r="I8" i="9"/>
  <c r="I9" i="9"/>
  <c r="I10" i="9"/>
  <c r="I11" i="9"/>
  <c r="I12" i="9"/>
  <c r="I13" i="9"/>
  <c r="I7" i="9"/>
  <c r="F20" i="9"/>
  <c r="B30" i="9" s="1"/>
  <c r="E20" i="9"/>
  <c r="B29" i="9" s="1"/>
  <c r="R74" i="9" l="1"/>
  <c r="Z74" i="9" s="1"/>
  <c r="Q84" i="9"/>
  <c r="Q79" i="9"/>
  <c r="Q83" i="9"/>
  <c r="P83" i="9"/>
  <c r="P80" i="9"/>
  <c r="Q75" i="9"/>
  <c r="M79" i="9"/>
  <c r="P79" i="9"/>
  <c r="M77" i="9"/>
  <c r="N76" i="9"/>
  <c r="V76" i="9" s="1"/>
  <c r="P75" i="9"/>
  <c r="X75" i="9" s="1"/>
  <c r="N72" i="9"/>
  <c r="V72" i="9" s="1"/>
  <c r="M75" i="9"/>
  <c r="R82" i="9"/>
  <c r="P78" i="9"/>
  <c r="X78" i="9" s="1"/>
  <c r="P74" i="9"/>
  <c r="X74" i="9" s="1"/>
  <c r="N84" i="9"/>
  <c r="M73" i="9"/>
  <c r="P82" i="9"/>
  <c r="R77" i="9"/>
  <c r="Z77" i="9" s="1"/>
  <c r="R73" i="9"/>
  <c r="Z73" i="9" s="1"/>
  <c r="M83" i="9"/>
  <c r="O72" i="9"/>
  <c r="W72" i="9" s="1"/>
  <c r="R81" i="9"/>
  <c r="Q77" i="9"/>
  <c r="P71" i="9"/>
  <c r="X71" i="9" s="1"/>
  <c r="M81" i="9"/>
  <c r="R72" i="9"/>
  <c r="Z72" i="9" s="1"/>
  <c r="R80" i="9"/>
  <c r="R76" i="9"/>
  <c r="Z76" i="9" s="1"/>
  <c r="N80" i="9"/>
  <c r="R84" i="9"/>
  <c r="Q80" i="9"/>
  <c r="Q76" i="9"/>
  <c r="M84" i="9"/>
  <c r="M80" i="9"/>
  <c r="N83" i="9"/>
  <c r="N79" i="9"/>
  <c r="N75" i="9"/>
  <c r="V75" i="9" s="1"/>
  <c r="Q72" i="9"/>
  <c r="Q82" i="9"/>
  <c r="R79" i="9"/>
  <c r="P77" i="9"/>
  <c r="X77" i="9" s="1"/>
  <c r="Q74" i="9"/>
  <c r="N82" i="9"/>
  <c r="N74" i="9"/>
  <c r="V74" i="9" s="1"/>
  <c r="M82" i="9"/>
  <c r="M78" i="9"/>
  <c r="M74" i="9"/>
  <c r="P84" i="9"/>
  <c r="X84" i="9" s="1"/>
  <c r="Q81" i="9"/>
  <c r="R78" i="9"/>
  <c r="Z78" i="9" s="1"/>
  <c r="P76" i="9"/>
  <c r="X76" i="9" s="1"/>
  <c r="Q73" i="9"/>
  <c r="N78" i="9"/>
  <c r="V78" i="9" s="1"/>
  <c r="K72" i="9"/>
  <c r="S72" i="9" s="1"/>
  <c r="N81" i="9"/>
  <c r="N77" i="9"/>
  <c r="V77" i="9" s="1"/>
  <c r="N73" i="9"/>
  <c r="V73" i="9" s="1"/>
  <c r="R83" i="9"/>
  <c r="P81" i="9"/>
  <c r="Q78" i="9"/>
  <c r="R75" i="9"/>
  <c r="Z75" i="9" s="1"/>
  <c r="P73" i="9"/>
  <c r="X73" i="9" s="1"/>
  <c r="M76" i="9"/>
  <c r="W74" i="9"/>
  <c r="M72" i="9"/>
  <c r="L83" i="9"/>
  <c r="L79" i="9"/>
  <c r="L77" i="9"/>
  <c r="T77" i="9" s="1"/>
  <c r="L75" i="9"/>
  <c r="T75" i="9" s="1"/>
  <c r="L73" i="9"/>
  <c r="T73" i="9" s="1"/>
  <c r="L72" i="9"/>
  <c r="K83" i="9"/>
  <c r="K81" i="9"/>
  <c r="K79" i="9"/>
  <c r="K77" i="9"/>
  <c r="S77" i="9" s="1"/>
  <c r="K75" i="9"/>
  <c r="S75" i="9" s="1"/>
  <c r="K73" i="9"/>
  <c r="S73" i="9" s="1"/>
  <c r="P72" i="9"/>
  <c r="O83" i="9"/>
  <c r="O81" i="9"/>
  <c r="O79" i="9"/>
  <c r="O77" i="9"/>
  <c r="W77" i="9" s="1"/>
  <c r="O75" i="9"/>
  <c r="W75" i="9" s="1"/>
  <c r="O73" i="9"/>
  <c r="W73" i="9" s="1"/>
  <c r="L84" i="9"/>
  <c r="T84" i="9" s="1"/>
  <c r="L82" i="9"/>
  <c r="L80" i="9"/>
  <c r="L78" i="9"/>
  <c r="T78" i="9" s="1"/>
  <c r="L76" i="9"/>
  <c r="T76" i="9" s="1"/>
  <c r="L74" i="9"/>
  <c r="T74" i="9" s="1"/>
  <c r="K84" i="9"/>
  <c r="K82" i="9"/>
  <c r="K80" i="9"/>
  <c r="K78" i="9"/>
  <c r="S78" i="9" s="1"/>
  <c r="K76" i="9"/>
  <c r="S76" i="9" s="1"/>
  <c r="K74" i="9"/>
  <c r="S74" i="9" s="1"/>
  <c r="L71" i="9"/>
  <c r="O84" i="9"/>
  <c r="O82" i="9"/>
  <c r="O80" i="9"/>
  <c r="O78" i="9"/>
  <c r="W78" i="9" s="1"/>
  <c r="O76" i="9"/>
  <c r="W76" i="9" s="1"/>
  <c r="D100" i="9"/>
  <c r="B100" i="9"/>
  <c r="D55" i="9"/>
  <c r="D12" i="13" s="1"/>
  <c r="B55" i="9"/>
  <c r="B12" i="13" s="1"/>
  <c r="B101" i="9"/>
  <c r="T71" i="9" l="1"/>
  <c r="R85" i="9"/>
  <c r="Q85" i="9"/>
  <c r="E94" i="9" s="1"/>
  <c r="E28" i="13" s="1"/>
  <c r="N85" i="9"/>
  <c r="P85" i="9"/>
  <c r="E93" i="9" s="1"/>
  <c r="E27" i="13" s="1"/>
  <c r="X72" i="9"/>
  <c r="O85" i="9"/>
  <c r="E92" i="9" s="1"/>
  <c r="E26" i="13" s="1"/>
  <c r="T72" i="9"/>
  <c r="L85" i="9"/>
  <c r="D93" i="9" s="1"/>
  <c r="D27" i="13" s="1"/>
  <c r="M85" i="9"/>
  <c r="D94" i="9" s="1"/>
  <c r="D28" i="13" s="1"/>
  <c r="K85" i="9"/>
  <c r="D92" i="9" s="1"/>
  <c r="D26" i="13" s="1"/>
  <c r="H39" i="9"/>
  <c r="H40" i="9"/>
  <c r="H41" i="9"/>
  <c r="H42" i="9"/>
  <c r="H43" i="9"/>
  <c r="H44" i="9"/>
  <c r="H45" i="9"/>
  <c r="H38" i="9"/>
  <c r="D20" i="9"/>
  <c r="B28" i="9" s="1"/>
  <c r="C20" i="9"/>
  <c r="B27" i="9" s="1"/>
  <c r="E95" i="9" l="1"/>
  <c r="E29" i="13" s="1"/>
  <c r="D95" i="9"/>
  <c r="D29" i="13" s="1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R103" i="9" s="1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P104" i="9" s="1"/>
  <c r="K103" i="9"/>
  <c r="N103" i="9" s="1"/>
  <c r="B105" i="9"/>
  <c r="B110" i="9"/>
  <c r="B109" i="9"/>
  <c r="B108" i="9"/>
  <c r="B104" i="9"/>
  <c r="B103" i="9"/>
  <c r="H103" i="9" s="1"/>
  <c r="D117" i="9"/>
  <c r="B125" i="9" s="1"/>
  <c r="E117" i="9"/>
  <c r="B126" i="9" s="1"/>
  <c r="C117" i="9"/>
  <c r="B124" i="9" s="1"/>
  <c r="G106" i="9"/>
  <c r="G107" i="9"/>
  <c r="H106" i="9"/>
  <c r="H107" i="9"/>
  <c r="B116" i="9"/>
  <c r="B115" i="9"/>
  <c r="B114" i="9"/>
  <c r="B113" i="9"/>
  <c r="B112" i="9"/>
  <c r="B111" i="9"/>
  <c r="B79" i="9"/>
  <c r="I107" i="9"/>
  <c r="I106" i="9"/>
  <c r="A99" i="9"/>
  <c r="R112" i="9" l="1"/>
  <c r="T112" i="9"/>
  <c r="O109" i="9"/>
  <c r="P109" i="9"/>
  <c r="I113" i="9"/>
  <c r="J113" i="9"/>
  <c r="P111" i="9"/>
  <c r="X111" i="9" s="1"/>
  <c r="O111" i="9"/>
  <c r="R105" i="9"/>
  <c r="T105" i="9"/>
  <c r="R113" i="9"/>
  <c r="T113" i="9"/>
  <c r="H105" i="9"/>
  <c r="J105" i="9"/>
  <c r="R104" i="9"/>
  <c r="T104" i="9"/>
  <c r="P112" i="9"/>
  <c r="O112" i="9"/>
  <c r="Q106" i="9"/>
  <c r="Y106" i="9" s="1"/>
  <c r="T106" i="9"/>
  <c r="AB106" i="9" s="1"/>
  <c r="Q114" i="9"/>
  <c r="T114" i="9"/>
  <c r="O110" i="9"/>
  <c r="P110" i="9"/>
  <c r="I114" i="9"/>
  <c r="J114" i="9"/>
  <c r="I115" i="9"/>
  <c r="J115" i="9"/>
  <c r="P105" i="9"/>
  <c r="O105" i="9"/>
  <c r="P113" i="9"/>
  <c r="O113" i="9"/>
  <c r="Q107" i="9"/>
  <c r="T107" i="9"/>
  <c r="AB107" i="9" s="1"/>
  <c r="Q115" i="9"/>
  <c r="T115" i="9"/>
  <c r="I116" i="9"/>
  <c r="J116" i="9"/>
  <c r="H104" i="9"/>
  <c r="Z104" i="9" s="1"/>
  <c r="J104" i="9"/>
  <c r="P106" i="9"/>
  <c r="X106" i="9" s="1"/>
  <c r="O106" i="9"/>
  <c r="W106" i="9" s="1"/>
  <c r="P114" i="9"/>
  <c r="O114" i="9"/>
  <c r="Q108" i="9"/>
  <c r="T108" i="9"/>
  <c r="Q116" i="9"/>
  <c r="T116" i="9"/>
  <c r="G110" i="9"/>
  <c r="J110" i="9"/>
  <c r="R111" i="9"/>
  <c r="T111" i="9"/>
  <c r="H108" i="9"/>
  <c r="J108" i="9"/>
  <c r="O107" i="9"/>
  <c r="W107" i="9" s="1"/>
  <c r="P107" i="9"/>
  <c r="X107" i="9" s="1"/>
  <c r="O115" i="9"/>
  <c r="P115" i="9"/>
  <c r="X115" i="9" s="1"/>
  <c r="Q109" i="9"/>
  <c r="T109" i="9"/>
  <c r="G112" i="9"/>
  <c r="J112" i="9"/>
  <c r="H111" i="9"/>
  <c r="Z111" i="9" s="1"/>
  <c r="J111" i="9"/>
  <c r="H109" i="9"/>
  <c r="J109" i="9"/>
  <c r="O108" i="9"/>
  <c r="P108" i="9"/>
  <c r="O116" i="9"/>
  <c r="P116" i="9"/>
  <c r="S110" i="9"/>
  <c r="T110" i="9"/>
  <c r="H79" i="9"/>
  <c r="J79" i="9"/>
  <c r="G79" i="9"/>
  <c r="N104" i="9"/>
  <c r="O104" i="9"/>
  <c r="M112" i="9"/>
  <c r="U112" i="9" s="1"/>
  <c r="M105" i="9"/>
  <c r="M113" i="9"/>
  <c r="M106" i="9"/>
  <c r="U106" i="9" s="1"/>
  <c r="M114" i="9"/>
  <c r="N109" i="9"/>
  <c r="N110" i="9"/>
  <c r="M111" i="9"/>
  <c r="Z105" i="9"/>
  <c r="Z103" i="9"/>
  <c r="G104" i="9"/>
  <c r="H113" i="9"/>
  <c r="I111" i="9"/>
  <c r="W111" i="9" s="1"/>
  <c r="G111" i="9"/>
  <c r="I112" i="9"/>
  <c r="H114" i="9"/>
  <c r="I104" i="9"/>
  <c r="G114" i="9"/>
  <c r="M110" i="9"/>
  <c r="N116" i="9"/>
  <c r="N108" i="9"/>
  <c r="Q113" i="9"/>
  <c r="Q105" i="9"/>
  <c r="R110" i="9"/>
  <c r="Y107" i="9"/>
  <c r="S104" i="9"/>
  <c r="S109" i="9"/>
  <c r="M104" i="9"/>
  <c r="M109" i="9"/>
  <c r="N115" i="9"/>
  <c r="N107" i="9"/>
  <c r="V107" i="9" s="1"/>
  <c r="Q112" i="9"/>
  <c r="Y112" i="9" s="1"/>
  <c r="R109" i="9"/>
  <c r="S116" i="9"/>
  <c r="S108" i="9"/>
  <c r="M116" i="9"/>
  <c r="M108" i="9"/>
  <c r="N114" i="9"/>
  <c r="N106" i="9"/>
  <c r="V106" i="9" s="1"/>
  <c r="Q111" i="9"/>
  <c r="R108" i="9"/>
  <c r="Z108" i="9" s="1"/>
  <c r="V103" i="9"/>
  <c r="S115" i="9"/>
  <c r="S107" i="9"/>
  <c r="H115" i="9"/>
  <c r="G116" i="9"/>
  <c r="M115" i="9"/>
  <c r="M107" i="9"/>
  <c r="U107" i="9" s="1"/>
  <c r="N113" i="9"/>
  <c r="N105" i="9"/>
  <c r="V105" i="9" s="1"/>
  <c r="Q110" i="9"/>
  <c r="R115" i="9"/>
  <c r="R107" i="9"/>
  <c r="Z107" i="9" s="1"/>
  <c r="S114" i="9"/>
  <c r="S106" i="9"/>
  <c r="N112" i="9"/>
  <c r="Q104" i="9"/>
  <c r="R114" i="9"/>
  <c r="R106" i="9"/>
  <c r="Z106" i="9" s="1"/>
  <c r="S113" i="9"/>
  <c r="S105" i="9"/>
  <c r="N111" i="9"/>
  <c r="V111" i="9" s="1"/>
  <c r="S112" i="9"/>
  <c r="G115" i="9"/>
  <c r="H112" i="9"/>
  <c r="G113" i="9"/>
  <c r="S111" i="9"/>
  <c r="H110" i="9"/>
  <c r="I110" i="9"/>
  <c r="G109" i="9"/>
  <c r="I109" i="9"/>
  <c r="I108" i="9"/>
  <c r="G108" i="9"/>
  <c r="G105" i="9"/>
  <c r="I105" i="9"/>
  <c r="B84" i="9"/>
  <c r="B83" i="9"/>
  <c r="B82" i="9"/>
  <c r="B81" i="9"/>
  <c r="B80" i="9"/>
  <c r="B51" i="9"/>
  <c r="B50" i="9"/>
  <c r="B49" i="9"/>
  <c r="B48" i="9"/>
  <c r="B47" i="9"/>
  <c r="B46" i="9"/>
  <c r="B19" i="9"/>
  <c r="B18" i="9"/>
  <c r="B17" i="9"/>
  <c r="B16" i="9"/>
  <c r="B15" i="9"/>
  <c r="B14" i="9"/>
  <c r="W105" i="9" l="1"/>
  <c r="Y110" i="9"/>
  <c r="P117" i="9"/>
  <c r="D127" i="9" s="1"/>
  <c r="D39" i="13" s="1"/>
  <c r="W108" i="9"/>
  <c r="W109" i="9"/>
  <c r="Z109" i="9"/>
  <c r="W112" i="9"/>
  <c r="V109" i="9"/>
  <c r="Z113" i="9"/>
  <c r="AB111" i="9"/>
  <c r="W114" i="9"/>
  <c r="AB104" i="9"/>
  <c r="X104" i="9"/>
  <c r="J117" i="9"/>
  <c r="C127" i="9" s="1"/>
  <c r="C39" i="13" s="1"/>
  <c r="T117" i="9"/>
  <c r="E127" i="9" s="1"/>
  <c r="E39" i="13" s="1"/>
  <c r="W110" i="9"/>
  <c r="AB112" i="9"/>
  <c r="X112" i="9"/>
  <c r="AB108" i="9"/>
  <c r="X108" i="9"/>
  <c r="X116" i="9"/>
  <c r="AB116" i="9"/>
  <c r="AB105" i="9"/>
  <c r="X105" i="9"/>
  <c r="X113" i="9"/>
  <c r="AB113" i="9"/>
  <c r="V104" i="9"/>
  <c r="W116" i="9"/>
  <c r="W113" i="9"/>
  <c r="V108" i="9"/>
  <c r="AB115" i="9"/>
  <c r="AB109" i="9"/>
  <c r="X109" i="9"/>
  <c r="W115" i="9"/>
  <c r="U110" i="9"/>
  <c r="AB110" i="9"/>
  <c r="X110" i="9"/>
  <c r="X114" i="9"/>
  <c r="AB114" i="9"/>
  <c r="V114" i="9"/>
  <c r="G81" i="9"/>
  <c r="H81" i="9"/>
  <c r="J81" i="9"/>
  <c r="J83" i="9"/>
  <c r="G83" i="9"/>
  <c r="H83" i="9"/>
  <c r="G84" i="9"/>
  <c r="J84" i="9"/>
  <c r="H80" i="9"/>
  <c r="J80" i="9"/>
  <c r="G80" i="9"/>
  <c r="S79" i="9"/>
  <c r="W79" i="9"/>
  <c r="V79" i="9"/>
  <c r="Z79" i="9"/>
  <c r="T79" i="9"/>
  <c r="X79" i="9"/>
  <c r="G82" i="9"/>
  <c r="H82" i="9"/>
  <c r="J82" i="9"/>
  <c r="U111" i="9"/>
  <c r="I17" i="9"/>
  <c r="J17" i="9"/>
  <c r="J18" i="9"/>
  <c r="I18" i="9"/>
  <c r="I19" i="9"/>
  <c r="J19" i="9"/>
  <c r="J51" i="9"/>
  <c r="I51" i="9"/>
  <c r="H47" i="9"/>
  <c r="I47" i="9"/>
  <c r="J47" i="9"/>
  <c r="I16" i="9"/>
  <c r="J16" i="9"/>
  <c r="H46" i="9"/>
  <c r="I46" i="9"/>
  <c r="J46" i="9"/>
  <c r="H48" i="9"/>
  <c r="I48" i="9"/>
  <c r="J48" i="9"/>
  <c r="I14" i="9"/>
  <c r="J14" i="9"/>
  <c r="I15" i="9"/>
  <c r="J15" i="9"/>
  <c r="H49" i="9"/>
  <c r="I49" i="9"/>
  <c r="J49" i="9"/>
  <c r="H50" i="9"/>
  <c r="J50" i="9"/>
  <c r="I50" i="9"/>
  <c r="AA110" i="9"/>
  <c r="U114" i="9"/>
  <c r="W104" i="9"/>
  <c r="Q117" i="9"/>
  <c r="E124" i="9" s="1"/>
  <c r="E36" i="13" s="1"/>
  <c r="AA115" i="9"/>
  <c r="V113" i="9"/>
  <c r="AA107" i="9"/>
  <c r="AA111" i="9"/>
  <c r="Z114" i="9"/>
  <c r="Y104" i="9"/>
  <c r="Y114" i="9"/>
  <c r="AA104" i="9"/>
  <c r="AA113" i="9"/>
  <c r="M117" i="9"/>
  <c r="D124" i="9" s="1"/>
  <c r="D36" i="13" s="1"/>
  <c r="Y111" i="9"/>
  <c r="AA116" i="9"/>
  <c r="O117" i="9"/>
  <c r="D126" i="9" s="1"/>
  <c r="D38" i="13" s="1"/>
  <c r="AA112" i="9"/>
  <c r="H117" i="9"/>
  <c r="C125" i="9" s="1"/>
  <c r="C37" i="13" s="1"/>
  <c r="Z110" i="9"/>
  <c r="V110" i="9"/>
  <c r="V112" i="9"/>
  <c r="Z112" i="9"/>
  <c r="N117" i="9"/>
  <c r="D125" i="9" s="1"/>
  <c r="D37" i="13" s="1"/>
  <c r="R117" i="9"/>
  <c r="E125" i="9" s="1"/>
  <c r="E37" i="13" s="1"/>
  <c r="AA105" i="9"/>
  <c r="U115" i="9"/>
  <c r="Y115" i="9"/>
  <c r="U105" i="9"/>
  <c r="Y105" i="9"/>
  <c r="Y108" i="9"/>
  <c r="U108" i="9"/>
  <c r="S117" i="9"/>
  <c r="E126" i="9" s="1"/>
  <c r="E38" i="13" s="1"/>
  <c r="AA108" i="9"/>
  <c r="Y116" i="9"/>
  <c r="U116" i="9"/>
  <c r="U104" i="9"/>
  <c r="AA109" i="9"/>
  <c r="Z115" i="9"/>
  <c r="V115" i="9"/>
  <c r="Y109" i="9"/>
  <c r="U109" i="9"/>
  <c r="U113" i="9"/>
  <c r="Y113" i="9"/>
  <c r="AA106" i="9"/>
  <c r="AA114" i="9"/>
  <c r="G117" i="9"/>
  <c r="C124" i="9" s="1"/>
  <c r="C36" i="13" s="1"/>
  <c r="I117" i="9"/>
  <c r="C126" i="9" s="1"/>
  <c r="C38" i="13" s="1"/>
  <c r="K69" i="9"/>
  <c r="I73" i="9"/>
  <c r="I74" i="9"/>
  <c r="I75" i="9"/>
  <c r="I76" i="9"/>
  <c r="I77" i="9"/>
  <c r="I78" i="9"/>
  <c r="I79" i="9"/>
  <c r="I80" i="9"/>
  <c r="I81" i="9"/>
  <c r="I82" i="9"/>
  <c r="I83" i="9"/>
  <c r="I84" i="9"/>
  <c r="I72" i="9"/>
  <c r="X117" i="9" l="1"/>
  <c r="F127" i="9" s="1"/>
  <c r="F39" i="13" s="1"/>
  <c r="AB117" i="9"/>
  <c r="G127" i="9" s="1"/>
  <c r="G39" i="13" s="1"/>
  <c r="Y74" i="9"/>
  <c r="U74" i="9"/>
  <c r="H85" i="9"/>
  <c r="C93" i="9" s="1"/>
  <c r="C27" i="13" s="1"/>
  <c r="U73" i="9"/>
  <c r="Y73" i="9"/>
  <c r="Y78" i="9"/>
  <c r="U78" i="9"/>
  <c r="U72" i="9"/>
  <c r="Y72" i="9"/>
  <c r="U77" i="9"/>
  <c r="Y77" i="9"/>
  <c r="U76" i="9"/>
  <c r="Y76" i="9"/>
  <c r="U75" i="9"/>
  <c r="Y75" i="9"/>
  <c r="G85" i="9"/>
  <c r="C92" i="9" s="1"/>
  <c r="C26" i="13" s="1"/>
  <c r="Z83" i="9"/>
  <c r="V83" i="9"/>
  <c r="Y80" i="9"/>
  <c r="U80" i="9"/>
  <c r="V81" i="9"/>
  <c r="Z81" i="9"/>
  <c r="Z80" i="9"/>
  <c r="V80" i="9"/>
  <c r="T81" i="9"/>
  <c r="X81" i="9"/>
  <c r="S81" i="9"/>
  <c r="W81" i="9"/>
  <c r="Z84" i="9"/>
  <c r="V84" i="9"/>
  <c r="Y84" i="9"/>
  <c r="U84" i="9"/>
  <c r="Z82" i="9"/>
  <c r="V82" i="9"/>
  <c r="W84" i="9"/>
  <c r="S84" i="9"/>
  <c r="U81" i="9"/>
  <c r="Y81" i="9"/>
  <c r="H52" i="9"/>
  <c r="C60" i="9" s="1"/>
  <c r="C17" i="13" s="1"/>
  <c r="X80" i="9"/>
  <c r="T80" i="9"/>
  <c r="U83" i="9"/>
  <c r="Y83" i="9"/>
  <c r="X82" i="9"/>
  <c r="T82" i="9"/>
  <c r="T83" i="9"/>
  <c r="X83" i="9"/>
  <c r="W80" i="9"/>
  <c r="S80" i="9"/>
  <c r="U79" i="9"/>
  <c r="I85" i="9"/>
  <c r="C94" i="9" s="1"/>
  <c r="C28" i="13" s="1"/>
  <c r="Y79" i="9"/>
  <c r="J85" i="9"/>
  <c r="C95" i="9" s="1"/>
  <c r="C29" i="13" s="1"/>
  <c r="Y82" i="9"/>
  <c r="U82" i="9"/>
  <c r="W82" i="9"/>
  <c r="S82" i="9"/>
  <c r="W83" i="9"/>
  <c r="S83" i="9"/>
  <c r="J52" i="9"/>
  <c r="C62" i="9" s="1"/>
  <c r="C19" i="13" s="1"/>
  <c r="I52" i="9"/>
  <c r="C61" i="9" s="1"/>
  <c r="C18" i="13" s="1"/>
  <c r="J20" i="9"/>
  <c r="C30" i="9" s="1"/>
  <c r="C9" i="13" s="1"/>
  <c r="I20" i="9"/>
  <c r="C29" i="9" s="1"/>
  <c r="C8" i="13" s="1"/>
  <c r="Z117" i="9"/>
  <c r="G125" i="9" s="1"/>
  <c r="G37" i="13" s="1"/>
  <c r="AA117" i="9"/>
  <c r="G126" i="9" s="1"/>
  <c r="G38" i="13" s="1"/>
  <c r="W117" i="9"/>
  <c r="F126" i="9" s="1"/>
  <c r="F38" i="13" s="1"/>
  <c r="V117" i="9"/>
  <c r="F125" i="9" s="1"/>
  <c r="F37" i="13" s="1"/>
  <c r="Y117" i="9"/>
  <c r="G124" i="9" s="1"/>
  <c r="G36" i="13" s="1"/>
  <c r="U117" i="9"/>
  <c r="F124" i="9" s="1"/>
  <c r="F36" i="13" s="1"/>
  <c r="B56" i="9"/>
  <c r="B13" i="13" s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B35" i="9"/>
  <c r="B3" i="9"/>
  <c r="E34" i="9"/>
  <c r="B34" i="9"/>
  <c r="F2" i="9"/>
  <c r="D2" i="9"/>
  <c r="B2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V85" i="9" l="1"/>
  <c r="F95" i="9" s="1"/>
  <c r="F29" i="13" s="1"/>
  <c r="S85" i="9"/>
  <c r="F92" i="9" s="1"/>
  <c r="F26" i="13" s="1"/>
  <c r="Z85" i="9"/>
  <c r="G95" i="9" s="1"/>
  <c r="G29" i="13" s="1"/>
  <c r="X85" i="9"/>
  <c r="G93" i="9" s="1"/>
  <c r="G27" i="13" s="1"/>
  <c r="T85" i="9"/>
  <c r="F93" i="9" s="1"/>
  <c r="F27" i="13" s="1"/>
  <c r="W85" i="9"/>
  <c r="G92" i="9" s="1"/>
  <c r="G26" i="13" s="1"/>
  <c r="Y85" i="9"/>
  <c r="G94" i="9" s="1"/>
  <c r="G28" i="13" s="1"/>
  <c r="U85" i="9"/>
  <c r="F94" i="9" s="1"/>
  <c r="F28" i="13" s="1"/>
  <c r="R44" i="9"/>
  <c r="Z44" i="9" s="1"/>
  <c r="R41" i="9"/>
  <c r="Z41" i="9" s="1"/>
  <c r="Q41" i="9"/>
  <c r="Y41" i="9" s="1"/>
  <c r="Q45" i="9"/>
  <c r="Y45" i="9" s="1"/>
  <c r="Q49" i="9"/>
  <c r="Y49" i="9" s="1"/>
  <c r="R45" i="9"/>
  <c r="Z45" i="9" s="1"/>
  <c r="Q42" i="9"/>
  <c r="Y42" i="9" s="1"/>
  <c r="Q46" i="9"/>
  <c r="Y46" i="9" s="1"/>
  <c r="Q50" i="9"/>
  <c r="Y50" i="9" s="1"/>
  <c r="Q43" i="9"/>
  <c r="Y43" i="9" s="1"/>
  <c r="Q51" i="9"/>
  <c r="Y51" i="9" s="1"/>
  <c r="R42" i="9"/>
  <c r="Z42" i="9" s="1"/>
  <c r="R46" i="9"/>
  <c r="Z46" i="9" s="1"/>
  <c r="R50" i="9"/>
  <c r="Z50" i="9" s="1"/>
  <c r="Q47" i="9"/>
  <c r="Y47" i="9" s="1"/>
  <c r="R43" i="9"/>
  <c r="Z43" i="9" s="1"/>
  <c r="R47" i="9"/>
  <c r="Z47" i="9" s="1"/>
  <c r="R51" i="9"/>
  <c r="Z51" i="9" s="1"/>
  <c r="Q40" i="9"/>
  <c r="Y40" i="9" s="1"/>
  <c r="Q44" i="9"/>
  <c r="Y44" i="9" s="1"/>
  <c r="Q48" i="9"/>
  <c r="Y48" i="9" s="1"/>
  <c r="Q39" i="9"/>
  <c r="R40" i="9"/>
  <c r="Z40" i="9" s="1"/>
  <c r="R48" i="9"/>
  <c r="Z48" i="9" s="1"/>
  <c r="R39" i="9"/>
  <c r="R49" i="9"/>
  <c r="Z49" i="9" s="1"/>
  <c r="N8" i="9"/>
  <c r="Z8" i="9" s="1"/>
  <c r="M19" i="9"/>
  <c r="Y19" i="9" s="1"/>
  <c r="N10" i="9"/>
  <c r="Z10" i="9" s="1"/>
  <c r="N9" i="9"/>
  <c r="Z9" i="9" s="1"/>
  <c r="M7" i="9"/>
  <c r="N11" i="9"/>
  <c r="Z11" i="9" s="1"/>
  <c r="N19" i="9"/>
  <c r="Z19" i="9" s="1"/>
  <c r="M14" i="9"/>
  <c r="Y14" i="9" s="1"/>
  <c r="N7" i="9"/>
  <c r="M15" i="9"/>
  <c r="Y15" i="9" s="1"/>
  <c r="N13" i="9"/>
  <c r="Z13" i="9" s="1"/>
  <c r="M16" i="9"/>
  <c r="Y16" i="9" s="1"/>
  <c r="N12" i="9"/>
  <c r="Z12" i="9" s="1"/>
  <c r="M8" i="9"/>
  <c r="Y8" i="9" s="1"/>
  <c r="N14" i="9"/>
  <c r="Z14" i="9" s="1"/>
  <c r="M9" i="9"/>
  <c r="Y9" i="9" s="1"/>
  <c r="M17" i="9"/>
  <c r="Y17" i="9" s="1"/>
  <c r="N15" i="9"/>
  <c r="Z15" i="9" s="1"/>
  <c r="M10" i="9"/>
  <c r="Y10" i="9" s="1"/>
  <c r="M18" i="9"/>
  <c r="Y18" i="9" s="1"/>
  <c r="N16" i="9"/>
  <c r="Z16" i="9" s="1"/>
  <c r="M11" i="9"/>
  <c r="Y11" i="9" s="1"/>
  <c r="N17" i="9"/>
  <c r="Z17" i="9" s="1"/>
  <c r="M12" i="9"/>
  <c r="Y12" i="9" s="1"/>
  <c r="N18" i="9"/>
  <c r="Z18" i="9" s="1"/>
  <c r="M13" i="9"/>
  <c r="Y13" i="9" s="1"/>
  <c r="O10" i="9"/>
  <c r="AA10" i="9" s="1"/>
  <c r="Q15" i="9"/>
  <c r="AC15" i="9" s="1"/>
  <c r="R14" i="9"/>
  <c r="AD14" i="9" s="1"/>
  <c r="Q16" i="9"/>
  <c r="AC16" i="9" s="1"/>
  <c r="R8" i="9"/>
  <c r="AD8" i="9" s="1"/>
  <c r="R16" i="9"/>
  <c r="AD16" i="9" s="1"/>
  <c r="Q10" i="9"/>
  <c r="AC10" i="9" s="1"/>
  <c r="Q18" i="9"/>
  <c r="AC18" i="9" s="1"/>
  <c r="R17" i="9"/>
  <c r="AD17" i="9" s="1"/>
  <c r="Q11" i="9"/>
  <c r="AC11" i="9" s="1"/>
  <c r="Q19" i="9"/>
  <c r="AC19" i="9" s="1"/>
  <c r="R10" i="9"/>
  <c r="AD10" i="9" s="1"/>
  <c r="Q12" i="9"/>
  <c r="AC12" i="9" s="1"/>
  <c r="R9" i="9"/>
  <c r="AD9" i="9" s="1"/>
  <c r="R18" i="9"/>
  <c r="AD18" i="9" s="1"/>
  <c r="Q7" i="9"/>
  <c r="R11" i="9"/>
  <c r="AD11" i="9" s="1"/>
  <c r="R19" i="9"/>
  <c r="AD19" i="9" s="1"/>
  <c r="Q13" i="9"/>
  <c r="AC13" i="9" s="1"/>
  <c r="R12" i="9"/>
  <c r="AD12" i="9" s="1"/>
  <c r="R7" i="9"/>
  <c r="Q14" i="9"/>
  <c r="AC14" i="9" s="1"/>
  <c r="R13" i="9"/>
  <c r="AD13" i="9" s="1"/>
  <c r="Q8" i="9"/>
  <c r="AC8" i="9" s="1"/>
  <c r="R15" i="9"/>
  <c r="AD15" i="9" s="1"/>
  <c r="Q17" i="9"/>
  <c r="AC17" i="9" s="1"/>
  <c r="Q9" i="9"/>
  <c r="AC9" i="9" s="1"/>
  <c r="N42" i="9"/>
  <c r="V42" i="9" s="1"/>
  <c r="N43" i="9"/>
  <c r="V43" i="9" s="1"/>
  <c r="M43" i="9"/>
  <c r="U43" i="9" s="1"/>
  <c r="M47" i="9"/>
  <c r="U47" i="9" s="1"/>
  <c r="M51" i="9"/>
  <c r="U51" i="9" s="1"/>
  <c r="N47" i="9"/>
  <c r="V47" i="9" s="1"/>
  <c r="M40" i="9"/>
  <c r="U40" i="9" s="1"/>
  <c r="M44" i="9"/>
  <c r="U44" i="9" s="1"/>
  <c r="M48" i="9"/>
  <c r="U48" i="9" s="1"/>
  <c r="N39" i="9"/>
  <c r="M41" i="9"/>
  <c r="U41" i="9" s="1"/>
  <c r="M49" i="9"/>
  <c r="U49" i="9" s="1"/>
  <c r="N40" i="9"/>
  <c r="V40" i="9" s="1"/>
  <c r="N44" i="9"/>
  <c r="V44" i="9" s="1"/>
  <c r="N48" i="9"/>
  <c r="V48" i="9" s="1"/>
  <c r="M39" i="9"/>
  <c r="M45" i="9"/>
  <c r="U45" i="9" s="1"/>
  <c r="N41" i="9"/>
  <c r="V41" i="9" s="1"/>
  <c r="N45" i="9"/>
  <c r="V45" i="9" s="1"/>
  <c r="N49" i="9"/>
  <c r="V49" i="9" s="1"/>
  <c r="M42" i="9"/>
  <c r="U42" i="9" s="1"/>
  <c r="M46" i="9"/>
  <c r="U46" i="9" s="1"/>
  <c r="M50" i="9"/>
  <c r="U50" i="9" s="1"/>
  <c r="N46" i="9"/>
  <c r="V46" i="9" s="1"/>
  <c r="N50" i="9"/>
  <c r="V50" i="9" s="1"/>
  <c r="N51" i="9"/>
  <c r="V51" i="9" s="1"/>
  <c r="U10" i="9"/>
  <c r="AG10" i="9" s="1"/>
  <c r="V10" i="9"/>
  <c r="AH10" i="9" s="1"/>
  <c r="V14" i="9"/>
  <c r="AH14" i="9" s="1"/>
  <c r="V11" i="9"/>
  <c r="AH11" i="9" s="1"/>
  <c r="V15" i="9"/>
  <c r="AH15" i="9" s="1"/>
  <c r="V19" i="9"/>
  <c r="AH19" i="9" s="1"/>
  <c r="U8" i="9"/>
  <c r="AG8" i="9" s="1"/>
  <c r="U16" i="9"/>
  <c r="AG16" i="9" s="1"/>
  <c r="V7" i="9"/>
  <c r="V8" i="9"/>
  <c r="AH8" i="9" s="1"/>
  <c r="V16" i="9"/>
  <c r="AH16" i="9" s="1"/>
  <c r="U11" i="9"/>
  <c r="AG11" i="9" s="1"/>
  <c r="U12" i="9"/>
  <c r="AG12" i="9" s="1"/>
  <c r="V12" i="9"/>
  <c r="AH12" i="9" s="1"/>
  <c r="U7" i="9"/>
  <c r="U9" i="9"/>
  <c r="AG9" i="9" s="1"/>
  <c r="U13" i="9"/>
  <c r="AG13" i="9" s="1"/>
  <c r="U17" i="9"/>
  <c r="AG17" i="9" s="1"/>
  <c r="U19" i="9"/>
  <c r="AG19" i="9" s="1"/>
  <c r="V9" i="9"/>
  <c r="AH9" i="9" s="1"/>
  <c r="V13" i="9"/>
  <c r="AH13" i="9" s="1"/>
  <c r="V17" i="9"/>
  <c r="AH17" i="9" s="1"/>
  <c r="U14" i="9"/>
  <c r="AG14" i="9" s="1"/>
  <c r="U18" i="9"/>
  <c r="AG18" i="9" s="1"/>
  <c r="V18" i="9"/>
  <c r="AH18" i="9" s="1"/>
  <c r="U15" i="9"/>
  <c r="AG15" i="9" s="1"/>
  <c r="L12" i="9"/>
  <c r="X12" i="9" s="1"/>
  <c r="L6" i="9"/>
  <c r="X6" i="9" s="1"/>
  <c r="K14" i="9"/>
  <c r="W14" i="9" s="1"/>
  <c r="L13" i="9"/>
  <c r="X13" i="9" s="1"/>
  <c r="K19" i="9"/>
  <c r="W19" i="9" s="1"/>
  <c r="K15" i="9"/>
  <c r="W15" i="9" s="1"/>
  <c r="L14" i="9"/>
  <c r="X14" i="9" s="1"/>
  <c r="K8" i="9"/>
  <c r="W8" i="9" s="1"/>
  <c r="K16" i="9"/>
  <c r="W16" i="9" s="1"/>
  <c r="L10" i="9"/>
  <c r="X10" i="9" s="1"/>
  <c r="K12" i="9"/>
  <c r="W12" i="9" s="1"/>
  <c r="K13" i="9"/>
  <c r="W13" i="9" s="1"/>
  <c r="L15" i="9"/>
  <c r="X15" i="9" s="1"/>
  <c r="K9" i="9"/>
  <c r="W9" i="9" s="1"/>
  <c r="K17" i="9"/>
  <c r="W17" i="9" s="1"/>
  <c r="L8" i="9"/>
  <c r="X8" i="9" s="1"/>
  <c r="L16" i="9"/>
  <c r="X16" i="9" s="1"/>
  <c r="K10" i="9"/>
  <c r="W10" i="9" s="1"/>
  <c r="K18" i="9"/>
  <c r="W18" i="9" s="1"/>
  <c r="L9" i="9"/>
  <c r="X9" i="9" s="1"/>
  <c r="L17" i="9"/>
  <c r="X17" i="9" s="1"/>
  <c r="K11" i="9"/>
  <c r="W11" i="9" s="1"/>
  <c r="K7" i="9"/>
  <c r="W7" i="9" s="1"/>
  <c r="L18" i="9"/>
  <c r="X18" i="9" s="1"/>
  <c r="L11" i="9"/>
  <c r="X11" i="9" s="1"/>
  <c r="L7" i="9"/>
  <c r="X7" i="9" s="1"/>
  <c r="L40" i="9"/>
  <c r="T40" i="9" s="1"/>
  <c r="G52" i="9"/>
  <c r="C59" i="9" s="1"/>
  <c r="C16" i="13" s="1"/>
  <c r="K42" i="9"/>
  <c r="S42" i="9" s="1"/>
  <c r="L47" i="9"/>
  <c r="T47" i="9" s="1"/>
  <c r="O46" i="9"/>
  <c r="W46" i="9" s="1"/>
  <c r="L41" i="9"/>
  <c r="T41" i="9" s="1"/>
  <c r="K45" i="9"/>
  <c r="S45" i="9" s="1"/>
  <c r="K39" i="9"/>
  <c r="S39" i="9" s="1"/>
  <c r="K43" i="9"/>
  <c r="S43" i="9" s="1"/>
  <c r="O39" i="9"/>
  <c r="W39" i="9" s="1"/>
  <c r="P41" i="9"/>
  <c r="X41" i="9" s="1"/>
  <c r="O51" i="9"/>
  <c r="W51" i="9" s="1"/>
  <c r="O50" i="9"/>
  <c r="W50" i="9" s="1"/>
  <c r="L39" i="9"/>
  <c r="T39" i="9" s="1"/>
  <c r="K51" i="9"/>
  <c r="S51" i="9" s="1"/>
  <c r="O45" i="9"/>
  <c r="W45" i="9" s="1"/>
  <c r="P38" i="9"/>
  <c r="X38" i="9" s="1"/>
  <c r="O44" i="9"/>
  <c r="W44" i="9" s="1"/>
  <c r="P49" i="9"/>
  <c r="X49" i="9" s="1"/>
  <c r="O43" i="9"/>
  <c r="W43" i="9" s="1"/>
  <c r="P45" i="9"/>
  <c r="X45" i="9" s="1"/>
  <c r="O42" i="9"/>
  <c r="W42" i="9" s="1"/>
  <c r="L48" i="9"/>
  <c r="T48" i="9" s="1"/>
  <c r="P44" i="9"/>
  <c r="X44" i="9" s="1"/>
  <c r="O40" i="9"/>
  <c r="W40" i="9" s="1"/>
  <c r="P43" i="9"/>
  <c r="X43" i="9" s="1"/>
  <c r="P10" i="9"/>
  <c r="AB10" i="9" s="1"/>
  <c r="K50" i="9"/>
  <c r="S50" i="9" s="1"/>
  <c r="L49" i="9"/>
  <c r="T49" i="9" s="1"/>
  <c r="P46" i="9"/>
  <c r="X46" i="9" s="1"/>
  <c r="K44" i="9"/>
  <c r="S44" i="9" s="1"/>
  <c r="O48" i="9"/>
  <c r="W48" i="9" s="1"/>
  <c r="P17" i="9"/>
  <c r="AB17" i="9" s="1"/>
  <c r="S12" i="9"/>
  <c r="AE12" i="9" s="1"/>
  <c r="L46" i="9"/>
  <c r="T46" i="9" s="1"/>
  <c r="K49" i="9"/>
  <c r="S49" i="9" s="1"/>
  <c r="K41" i="9"/>
  <c r="S41" i="9" s="1"/>
  <c r="P15" i="9"/>
  <c r="AB15" i="9" s="1"/>
  <c r="L45" i="9"/>
  <c r="T45" i="9" s="1"/>
  <c r="P50" i="9"/>
  <c r="X50" i="9" s="1"/>
  <c r="P42" i="9"/>
  <c r="X42" i="9" s="1"/>
  <c r="K48" i="9"/>
  <c r="S48" i="9" s="1"/>
  <c r="K40" i="9"/>
  <c r="S40" i="9" s="1"/>
  <c r="O49" i="9"/>
  <c r="W49" i="9" s="1"/>
  <c r="O41" i="9"/>
  <c r="W41" i="9" s="1"/>
  <c r="S7" i="9"/>
  <c r="AE7" i="9" s="1"/>
  <c r="P18" i="9"/>
  <c r="AB18" i="9" s="1"/>
  <c r="P13" i="9"/>
  <c r="AB13" i="9" s="1"/>
  <c r="L38" i="9"/>
  <c r="T38" i="9" s="1"/>
  <c r="L43" i="9"/>
  <c r="T43" i="9" s="1"/>
  <c r="P48" i="9"/>
  <c r="X48" i="9" s="1"/>
  <c r="P40" i="9"/>
  <c r="X40" i="9" s="1"/>
  <c r="K46" i="9"/>
  <c r="S46" i="9" s="1"/>
  <c r="O47" i="9"/>
  <c r="W47" i="9" s="1"/>
  <c r="P7" i="9"/>
  <c r="AB7" i="9" s="1"/>
  <c r="P14" i="9"/>
  <c r="AB14" i="9" s="1"/>
  <c r="L44" i="9"/>
  <c r="T44" i="9" s="1"/>
  <c r="K47" i="9"/>
  <c r="S47" i="9" s="1"/>
  <c r="P11" i="9"/>
  <c r="AB11" i="9" s="1"/>
  <c r="L50" i="9"/>
  <c r="T50" i="9" s="1"/>
  <c r="L42" i="9"/>
  <c r="T42" i="9" s="1"/>
  <c r="P47" i="9"/>
  <c r="X47" i="9" s="1"/>
  <c r="P39" i="9"/>
  <c r="X39" i="9" s="1"/>
  <c r="P9" i="9"/>
  <c r="AB9" i="9" s="1"/>
  <c r="S16" i="9"/>
  <c r="AE16" i="9" s="1"/>
  <c r="S8" i="9"/>
  <c r="AE8" i="9" s="1"/>
  <c r="T13" i="9"/>
  <c r="AF13" i="9" s="1"/>
  <c r="S15" i="9"/>
  <c r="AE15" i="9" s="1"/>
  <c r="T6" i="9"/>
  <c r="AF6" i="9" s="1"/>
  <c r="T12" i="9"/>
  <c r="AF12" i="9" s="1"/>
  <c r="S14" i="9"/>
  <c r="AE14" i="9" s="1"/>
  <c r="T7" i="9"/>
  <c r="AF7" i="9" s="1"/>
  <c r="T11" i="9"/>
  <c r="AF11" i="9" s="1"/>
  <c r="P16" i="9"/>
  <c r="AB16" i="9" s="1"/>
  <c r="P8" i="9"/>
  <c r="AB8" i="9" s="1"/>
  <c r="S13" i="9"/>
  <c r="AE13" i="9" s="1"/>
  <c r="T18" i="9"/>
  <c r="AF18" i="9" s="1"/>
  <c r="T10" i="9"/>
  <c r="AF10" i="9" s="1"/>
  <c r="T17" i="9"/>
  <c r="AF17" i="9" s="1"/>
  <c r="T9" i="9"/>
  <c r="AF9" i="9" s="1"/>
  <c r="S19" i="9"/>
  <c r="AE19" i="9" s="1"/>
  <c r="S11" i="9"/>
  <c r="AE11" i="9" s="1"/>
  <c r="T16" i="9"/>
  <c r="AF16" i="9" s="1"/>
  <c r="T8" i="9"/>
  <c r="AF8" i="9" s="1"/>
  <c r="S18" i="9"/>
  <c r="AE18" i="9" s="1"/>
  <c r="S10" i="9"/>
  <c r="AE10" i="9" s="1"/>
  <c r="T15" i="9"/>
  <c r="AF15" i="9" s="1"/>
  <c r="P6" i="9"/>
  <c r="AB6" i="9" s="1"/>
  <c r="P12" i="9"/>
  <c r="AB12" i="9" s="1"/>
  <c r="S17" i="9"/>
  <c r="AE17" i="9" s="1"/>
  <c r="S9" i="9"/>
  <c r="AE9" i="9" s="1"/>
  <c r="T14" i="9"/>
  <c r="AF14" i="9" s="1"/>
  <c r="O17" i="9"/>
  <c r="AA17" i="9" s="1"/>
  <c r="O9" i="9"/>
  <c r="AA9" i="9" s="1"/>
  <c r="G20" i="9"/>
  <c r="C27" i="9" s="1"/>
  <c r="C6" i="13" s="1"/>
  <c r="O16" i="9"/>
  <c r="AA16" i="9" s="1"/>
  <c r="O15" i="9"/>
  <c r="AA15" i="9" s="1"/>
  <c r="O14" i="9"/>
  <c r="AA14" i="9" s="1"/>
  <c r="O13" i="9"/>
  <c r="AA13" i="9" s="1"/>
  <c r="O19" i="9"/>
  <c r="AA19" i="9" s="1"/>
  <c r="O12" i="9"/>
  <c r="AA12" i="9" s="1"/>
  <c r="O8" i="9"/>
  <c r="AA8" i="9" s="1"/>
  <c r="H20" i="9"/>
  <c r="C28" i="9" s="1"/>
  <c r="C7" i="13" s="1"/>
  <c r="O7" i="9"/>
  <c r="AA7" i="9" s="1"/>
  <c r="O11" i="9"/>
  <c r="AA11" i="9" s="1"/>
  <c r="O18" i="9"/>
  <c r="AA18" i="9" s="1"/>
  <c r="X20" i="9" l="1"/>
  <c r="G28" i="9" s="1"/>
  <c r="G7" i="13" s="1"/>
  <c r="Y39" i="9"/>
  <c r="Y52" i="9" s="1"/>
  <c r="G61" i="9" s="1"/>
  <c r="G18" i="13" s="1"/>
  <c r="Q52" i="9"/>
  <c r="E61" i="9" s="1"/>
  <c r="E18" i="13" s="1"/>
  <c r="U39" i="9"/>
  <c r="U52" i="9" s="1"/>
  <c r="F61" i="9" s="1"/>
  <c r="F18" i="13" s="1"/>
  <c r="M52" i="9"/>
  <c r="D61" i="9" s="1"/>
  <c r="D18" i="13" s="1"/>
  <c r="M20" i="9"/>
  <c r="D29" i="9" s="1"/>
  <c r="D8" i="13" s="1"/>
  <c r="Y7" i="9"/>
  <c r="Y20" i="9" s="1"/>
  <c r="G29" i="9" s="1"/>
  <c r="G8" i="13" s="1"/>
  <c r="V20" i="9"/>
  <c r="F30" i="9" s="1"/>
  <c r="F9" i="13" s="1"/>
  <c r="AH7" i="9"/>
  <c r="AH20" i="9" s="1"/>
  <c r="I30" i="9" s="1"/>
  <c r="I9" i="13" s="1"/>
  <c r="AC7" i="9"/>
  <c r="AC20" i="9" s="1"/>
  <c r="H29" i="9" s="1"/>
  <c r="H8" i="13" s="1"/>
  <c r="Q20" i="9"/>
  <c r="E29" i="9" s="1"/>
  <c r="E8" i="13" s="1"/>
  <c r="N20" i="9"/>
  <c r="D30" i="9" s="1"/>
  <c r="D9" i="13" s="1"/>
  <c r="Z7" i="9"/>
  <c r="Z20" i="9" s="1"/>
  <c r="G30" i="9" s="1"/>
  <c r="G9" i="13" s="1"/>
  <c r="R52" i="9"/>
  <c r="E62" i="9" s="1"/>
  <c r="E19" i="13" s="1"/>
  <c r="Z39" i="9"/>
  <c r="Z52" i="9" s="1"/>
  <c r="G62" i="9" s="1"/>
  <c r="G19" i="13" s="1"/>
  <c r="AG7" i="9"/>
  <c r="AG20" i="9" s="1"/>
  <c r="I29" i="9" s="1"/>
  <c r="I8" i="13" s="1"/>
  <c r="U20" i="9"/>
  <c r="F29" i="9" s="1"/>
  <c r="F8" i="13" s="1"/>
  <c r="N52" i="9"/>
  <c r="D62" i="9" s="1"/>
  <c r="D19" i="13" s="1"/>
  <c r="V39" i="9"/>
  <c r="V52" i="9" s="1"/>
  <c r="F62" i="9" s="1"/>
  <c r="F19" i="13" s="1"/>
  <c r="AD7" i="9"/>
  <c r="AD20" i="9" s="1"/>
  <c r="H30" i="9" s="1"/>
  <c r="H9" i="13" s="1"/>
  <c r="R20" i="9"/>
  <c r="E30" i="9" s="1"/>
  <c r="E9" i="13" s="1"/>
  <c r="S52" i="9"/>
  <c r="W52" i="9"/>
  <c r="T52" i="9"/>
  <c r="X52" i="9"/>
  <c r="W20" i="9"/>
  <c r="AB20" i="9"/>
  <c r="H28" i="9" s="1"/>
  <c r="H7" i="13" s="1"/>
  <c r="AF20" i="9"/>
  <c r="I28" i="9" s="1"/>
  <c r="I7" i="13" s="1"/>
  <c r="AA20" i="9"/>
  <c r="H27" i="9" s="1"/>
  <c r="H6" i="13" s="1"/>
  <c r="AE20" i="9"/>
  <c r="I27" i="9" s="1"/>
  <c r="I6" i="13" s="1"/>
  <c r="K52" i="9"/>
  <c r="D59" i="9" s="1"/>
  <c r="S20" i="9"/>
  <c r="F27" i="9" s="1"/>
  <c r="F6" i="13" s="1"/>
  <c r="P52" i="9"/>
  <c r="E60" i="9" s="1"/>
  <c r="P20" i="9"/>
  <c r="E28" i="9" s="1"/>
  <c r="E7" i="13" s="1"/>
  <c r="O52" i="9"/>
  <c r="E59" i="9" s="1"/>
  <c r="T20" i="9"/>
  <c r="F28" i="9" s="1"/>
  <c r="F7" i="13" s="1"/>
  <c r="L52" i="9"/>
  <c r="D60" i="9" s="1"/>
  <c r="O20" i="9"/>
  <c r="E27" i="9" s="1"/>
  <c r="E6" i="13" s="1"/>
  <c r="K20" i="9"/>
  <c r="D27" i="9" s="1"/>
  <c r="L20" i="9"/>
  <c r="D28" i="9" s="1"/>
  <c r="D7" i="13" s="1"/>
  <c r="G59" i="9" l="1"/>
  <c r="G16" i="13" s="1"/>
  <c r="E16" i="13"/>
  <c r="G60" i="9"/>
  <c r="G17" i="13" s="1"/>
  <c r="E17" i="13"/>
  <c r="G27" i="9"/>
  <c r="G6" i="13" s="1"/>
  <c r="D6" i="13"/>
  <c r="F59" i="9"/>
  <c r="F16" i="13" s="1"/>
  <c r="D16" i="13"/>
  <c r="F60" i="9"/>
  <c r="F17" i="13" s="1"/>
  <c r="D17" i="13"/>
</calcChain>
</file>

<file path=xl/sharedStrings.xml><?xml version="1.0" encoding="utf-8"?>
<sst xmlns="http://schemas.openxmlformats.org/spreadsheetml/2006/main" count="1042" uniqueCount="622">
  <si>
    <t>Rates</t>
  </si>
  <si>
    <t>Green</t>
  </si>
  <si>
    <t>suspending</t>
  </si>
  <si>
    <t>Cambridge</t>
  </si>
  <si>
    <t>Carlisle</t>
  </si>
  <si>
    <t>Standard</t>
  </si>
  <si>
    <t>NE Green</t>
  </si>
  <si>
    <t>Acton (ES)</t>
  </si>
  <si>
    <t>Lexington (ES)</t>
  </si>
  <si>
    <t>Ashland (ES)</t>
  </si>
  <si>
    <t>Chelmsford (NG)</t>
  </si>
  <si>
    <t>Burlington (ES)</t>
  </si>
  <si>
    <t>Dracut (NG)</t>
  </si>
  <si>
    <t>MA</t>
  </si>
  <si>
    <t>Arlington</t>
  </si>
  <si>
    <t>Basic</t>
  </si>
  <si>
    <t>cents/kWh</t>
  </si>
  <si>
    <t>Green-</t>
  </si>
  <si>
    <t>Acton</t>
  </si>
  <si>
    <t>Bedford</t>
  </si>
  <si>
    <t>Lexington</t>
  </si>
  <si>
    <t>Natick</t>
  </si>
  <si>
    <t>Newburyport</t>
  </si>
  <si>
    <t>Sudbury</t>
  </si>
  <si>
    <t>Winchester</t>
  </si>
  <si>
    <t>Municipality</t>
  </si>
  <si>
    <t>Abington</t>
  </si>
  <si>
    <t>Town</t>
  </si>
  <si>
    <t>Plymouth</t>
  </si>
  <si>
    <t>Acushnet</t>
  </si>
  <si>
    <t>Adams</t>
  </si>
  <si>
    <t>Essex</t>
  </si>
  <si>
    <t>Andover</t>
  </si>
  <si>
    <t>Aquinnah</t>
  </si>
  <si>
    <t>Ashby</t>
  </si>
  <si>
    <t>Franklin</t>
  </si>
  <si>
    <t>Ashland</t>
  </si>
  <si>
    <t>Attleboro</t>
  </si>
  <si>
    <t>Auburn</t>
  </si>
  <si>
    <t>Avon</t>
  </si>
  <si>
    <t>Ayer</t>
  </si>
  <si>
    <t>Barnstable</t>
  </si>
  <si>
    <t>Bellingham</t>
  </si>
  <si>
    <t>Berlin</t>
  </si>
  <si>
    <t>Bernardston</t>
  </si>
  <si>
    <t>Beverly</t>
  </si>
  <si>
    <t>Billerica</t>
  </si>
  <si>
    <t>Bolton</t>
  </si>
  <si>
    <t>Bourne</t>
  </si>
  <si>
    <t>Brewster</t>
  </si>
  <si>
    <t>Brookline</t>
  </si>
  <si>
    <t>Burlington</t>
  </si>
  <si>
    <t>Carver</t>
  </si>
  <si>
    <t>Charlton</t>
  </si>
  <si>
    <t>Chatham</t>
  </si>
  <si>
    <t>Chelmsford</t>
  </si>
  <si>
    <t>Cheshire</t>
  </si>
  <si>
    <t>Chilmark</t>
  </si>
  <si>
    <t>Clarksburg</t>
  </si>
  <si>
    <t>Clinton</t>
  </si>
  <si>
    <t>Dalton</t>
  </si>
  <si>
    <t>Dartmouth</t>
  </si>
  <si>
    <t>Dedham</t>
  </si>
  <si>
    <t>Dennis</t>
  </si>
  <si>
    <t>Dighton</t>
  </si>
  <si>
    <t>Douglas</t>
  </si>
  <si>
    <t>Dracut</t>
  </si>
  <si>
    <t>Eastham</t>
  </si>
  <si>
    <t>Easton</t>
  </si>
  <si>
    <t>Edgartown</t>
  </si>
  <si>
    <t>Egremont</t>
  </si>
  <si>
    <t>Fairhaven</t>
  </si>
  <si>
    <t>Fall River</t>
  </si>
  <si>
    <t>Falmouth</t>
  </si>
  <si>
    <t>Florida</t>
  </si>
  <si>
    <t>Foxborough</t>
  </si>
  <si>
    <t>Freetown</t>
  </si>
  <si>
    <t>Gardner</t>
  </si>
  <si>
    <t>Gloucester</t>
  </si>
  <si>
    <t>Grafton</t>
  </si>
  <si>
    <t>Great Barrington</t>
  </si>
  <si>
    <t>Greenfield</t>
  </si>
  <si>
    <t>Hadley</t>
  </si>
  <si>
    <t>Halifax</t>
  </si>
  <si>
    <t>Hamilton</t>
  </si>
  <si>
    <t>Harwich</t>
  </si>
  <si>
    <t>Hatfield</t>
  </si>
  <si>
    <t>Haverhill</t>
  </si>
  <si>
    <t>Heath</t>
  </si>
  <si>
    <t>Holliston</t>
  </si>
  <si>
    <t>Kingston</t>
  </si>
  <si>
    <t>Lancaster</t>
  </si>
  <si>
    <t>Lanesborough</t>
  </si>
  <si>
    <t>Lawrence</t>
  </si>
  <si>
    <t>Lenox</t>
  </si>
  <si>
    <t>Leverett</t>
  </si>
  <si>
    <t>Lowell</t>
  </si>
  <si>
    <t>Lunenburg</t>
  </si>
  <si>
    <t>Marion</t>
  </si>
  <si>
    <t>Marlborough</t>
  </si>
  <si>
    <t>Mashpee</t>
  </si>
  <si>
    <t>Mattapoisett</t>
  </si>
  <si>
    <t>Medford</t>
  </si>
  <si>
    <t>Medway</t>
  </si>
  <si>
    <t>Melrose</t>
  </si>
  <si>
    <t>Mendon</t>
  </si>
  <si>
    <t>Methuen</t>
  </si>
  <si>
    <t>Millbury</t>
  </si>
  <si>
    <t>Millis</t>
  </si>
  <si>
    <t>Millville</t>
  </si>
  <si>
    <t>Monterey</t>
  </si>
  <si>
    <t>Nantucket</t>
  </si>
  <si>
    <t>New Ashford</t>
  </si>
  <si>
    <t>New Bedford</t>
  </si>
  <si>
    <t>New Marlborough</t>
  </si>
  <si>
    <t>Newbury</t>
  </si>
  <si>
    <t>Newton</t>
  </si>
  <si>
    <t>North Adams</t>
  </si>
  <si>
    <t>North Andover</t>
  </si>
  <si>
    <t>Northborough</t>
  </si>
  <si>
    <t>Northbridge</t>
  </si>
  <si>
    <t>Norton</t>
  </si>
  <si>
    <t>Oak Bluffs</t>
  </si>
  <si>
    <t>Orange</t>
  </si>
  <si>
    <t>Orleans</t>
  </si>
  <si>
    <t>Oxford</t>
  </si>
  <si>
    <t>Pelham</t>
  </si>
  <si>
    <t>Pembroke</t>
  </si>
  <si>
    <t>Pepperell</t>
  </si>
  <si>
    <t>Pittsfield</t>
  </si>
  <si>
    <t>Plainville</t>
  </si>
  <si>
    <t>Plympton</t>
  </si>
  <si>
    <t>Provincetown</t>
  </si>
  <si>
    <t>Rehoboth</t>
  </si>
  <si>
    <t>Rockland</t>
  </si>
  <si>
    <t>Salem</t>
  </si>
  <si>
    <t>Salisbury</t>
  </si>
  <si>
    <t>Sandisfield</t>
  </si>
  <si>
    <t>Sandwich</t>
  </si>
  <si>
    <t>Saugus</t>
  </si>
  <si>
    <t>Seekonk</t>
  </si>
  <si>
    <t>Sheffield</t>
  </si>
  <si>
    <t>Shirley</t>
  </si>
  <si>
    <t>Somerset</t>
  </si>
  <si>
    <t>Somerville</t>
  </si>
  <si>
    <t>Southborough</t>
  </si>
  <si>
    <t>Stoneham</t>
  </si>
  <si>
    <t>Stoughton</t>
  </si>
  <si>
    <t>Sutton</t>
  </si>
  <si>
    <t>Swampscott</t>
  </si>
  <si>
    <t>Swansea</t>
  </si>
  <si>
    <t>Tewksbury</t>
  </si>
  <si>
    <t>Tisbury</t>
  </si>
  <si>
    <t>Topsfield</t>
  </si>
  <si>
    <t>Truro</t>
  </si>
  <si>
    <t>Tyngsborough</t>
  </si>
  <si>
    <t>Tyringham</t>
  </si>
  <si>
    <t>Upton</t>
  </si>
  <si>
    <t>Walpole</t>
  </si>
  <si>
    <t>Wareham</t>
  </si>
  <si>
    <t>Webster</t>
  </si>
  <si>
    <t>Wellfleet</t>
  </si>
  <si>
    <t>Wendell</t>
  </si>
  <si>
    <t>Wenham</t>
  </si>
  <si>
    <t>West Bridgewater</t>
  </si>
  <si>
    <t>West Brookfield</t>
  </si>
  <si>
    <t>West Springfield</t>
  </si>
  <si>
    <t>West Stockbridge</t>
  </si>
  <si>
    <t>West Tisbury</t>
  </si>
  <si>
    <t>Westborough</t>
  </si>
  <si>
    <t>Westford</t>
  </si>
  <si>
    <t>Westport</t>
  </si>
  <si>
    <t>Williamsburg</t>
  </si>
  <si>
    <t>Williamstown</t>
  </si>
  <si>
    <t>Winchendon</t>
  </si>
  <si>
    <t>Yarmouth</t>
  </si>
  <si>
    <t>WIP</t>
  </si>
  <si>
    <t>Green (L)</t>
  </si>
  <si>
    <t>Supplier</t>
  </si>
  <si>
    <t>Green content</t>
  </si>
  <si>
    <t>Note</t>
  </si>
  <si>
    <t>Product</t>
  </si>
  <si>
    <t>Rate/kWh</t>
  </si>
  <si>
    <t>Broker</t>
  </si>
  <si>
    <t>Colonial Power Group</t>
  </si>
  <si>
    <t>Fees</t>
  </si>
  <si>
    <t>0.1¢/kWh administration fee</t>
  </si>
  <si>
    <t xml:space="preserve">Contract </t>
  </si>
  <si>
    <t>February 2018 – November 2020</t>
  </si>
  <si>
    <t xml:space="preserve">July 2018 – July 2019 </t>
  </si>
  <si>
    <t>Public Power</t>
  </si>
  <si>
    <t>18% (+5)</t>
  </si>
  <si>
    <t>Winchester (ES)</t>
  </si>
  <si>
    <t>January 2019 – July 2019</t>
  </si>
  <si>
    <t>Constellation</t>
  </si>
  <si>
    <t>Direct Energy</t>
  </si>
  <si>
    <t>Cambridge (ES)</t>
  </si>
  <si>
    <t xml:space="preserve"> January 2019 – January 2021</t>
  </si>
  <si>
    <t>September 2018 – January 2021</t>
  </si>
  <si>
    <t>Objective - Below NG basic rate</t>
  </si>
  <si>
    <t>August 2017 – August 2020</t>
  </si>
  <si>
    <t>Dynegy</t>
  </si>
  <si>
    <t>July 2018 – January 2021</t>
  </si>
  <si>
    <t xml:space="preserve">Constellation New Energy </t>
  </si>
  <si>
    <t xml:space="preserve">Dynegy </t>
  </si>
  <si>
    <t>NG Average (2018-2019)</t>
  </si>
  <si>
    <t>EV Average  (2019-2020)</t>
  </si>
  <si>
    <t>NG Tarrif</t>
  </si>
  <si>
    <t>House-1</t>
  </si>
  <si>
    <t>House-2</t>
  </si>
  <si>
    <t>Total</t>
  </si>
  <si>
    <t>Difference</t>
  </si>
  <si>
    <t>NG</t>
  </si>
  <si>
    <t>Basic (min) rate</t>
  </si>
  <si>
    <t>House-3</t>
  </si>
  <si>
    <t>Diff (G)</t>
  </si>
  <si>
    <t>Houuse-1</t>
  </si>
  <si>
    <t>Houuse-2</t>
  </si>
  <si>
    <t>$$-H-1</t>
  </si>
  <si>
    <t>$$-H-2</t>
  </si>
  <si>
    <t>Case number</t>
  </si>
  <si>
    <t>D.P.U. 17-08</t>
  </si>
  <si>
    <t>Amusbury</t>
  </si>
  <si>
    <t>D.P.U. 16-154</t>
  </si>
  <si>
    <t>D.P.U. 15-94</t>
  </si>
  <si>
    <t>D.P.U. 15-69</t>
  </si>
  <si>
    <t>D.P.U. 04-32</t>
  </si>
  <si>
    <t>D.P.U. 16-100</t>
  </si>
  <si>
    <t>D.P.U. 12-94</t>
  </si>
  <si>
    <t>D.P.U. 15-86</t>
  </si>
  <si>
    <t>Boxbord</t>
  </si>
  <si>
    <t>D.P.U. 15-93</t>
  </si>
  <si>
    <t>D.P.U. 15-63</t>
  </si>
  <si>
    <t>D.P.U. 17-182</t>
  </si>
  <si>
    <t>Tewsbury</t>
  </si>
  <si>
    <t>D.T.E. 04-32</t>
  </si>
  <si>
    <t>Billrica</t>
  </si>
  <si>
    <t>D.P.U. 17-178</t>
  </si>
  <si>
    <t>D.P.U. 16-131</t>
  </si>
  <si>
    <t>Wesford</t>
  </si>
  <si>
    <t>D.P.U. 16-45</t>
  </si>
  <si>
    <t>D.P.U. 16-47</t>
  </si>
  <si>
    <t>D.P.U. 17-44</t>
  </si>
  <si>
    <t>Lanchaster</t>
  </si>
  <si>
    <t>D.P.U. 16-99</t>
  </si>
  <si>
    <t>D.P.U. 15-16</t>
  </si>
  <si>
    <t>D.P.U. 16-176</t>
  </si>
  <si>
    <t>D.P.U. 17-07</t>
  </si>
  <si>
    <t>D.P.U. 15-107</t>
  </si>
  <si>
    <t>D.P.U. 16-98</t>
  </si>
  <si>
    <t>D.P.U. 15-87</t>
  </si>
  <si>
    <t>D.P.U. 15-91</t>
  </si>
  <si>
    <t>D.P.U. 13-145</t>
  </si>
  <si>
    <t>Gloochester</t>
  </si>
  <si>
    <t>D.P.U. 13-136</t>
  </si>
  <si>
    <t>D.P.U. 15-108</t>
  </si>
  <si>
    <t>D.P.U. 15-109</t>
  </si>
  <si>
    <t>Manchaster</t>
  </si>
  <si>
    <t>D.P.U. 15-97</t>
  </si>
  <si>
    <t>D.P.U. 15-110</t>
  </si>
  <si>
    <t>D.P.U. 15-111</t>
  </si>
  <si>
    <t>Maldon</t>
  </si>
  <si>
    <t>D.P.U. 17-109</t>
  </si>
  <si>
    <t>Everet</t>
  </si>
  <si>
    <t>D.P.U. 16-48</t>
  </si>
  <si>
    <t>D.P.U. 15-98</t>
  </si>
  <si>
    <t>D.P.U. 15-106</t>
  </si>
  <si>
    <t>D.P.U. 13-137</t>
  </si>
  <si>
    <t>D.P.U. 16-132</t>
  </si>
  <si>
    <t>D.P.U. 16-57</t>
  </si>
  <si>
    <t>D.P.U. 15-99</t>
  </si>
  <si>
    <t>D.P.U. 16-113</t>
  </si>
  <si>
    <t>D.P.U. 16-101</t>
  </si>
  <si>
    <t>D.P.U. 16-133</t>
  </si>
  <si>
    <t>D.P.U. 16-186</t>
  </si>
  <si>
    <t>D.P.U. 13-183</t>
  </si>
  <si>
    <t>D.P.U. 17-173</t>
  </si>
  <si>
    <t>D.P.U. 16-142</t>
  </si>
  <si>
    <t>D.P.U. 16-197</t>
  </si>
  <si>
    <t>D.P.U. 16-111</t>
  </si>
  <si>
    <t>D.P.U. 15-61</t>
  </si>
  <si>
    <t>D.P.U. 16-62</t>
  </si>
  <si>
    <t>D.P.U. 15-17</t>
  </si>
  <si>
    <t>D.P.U. 16-115</t>
  </si>
  <si>
    <t>D.P.U. 12-39</t>
  </si>
  <si>
    <t>D.P.U. 17-45</t>
  </si>
  <si>
    <t>D.P.U. 13-138</t>
  </si>
  <si>
    <t>D.P.U. 17-06</t>
  </si>
  <si>
    <t>D.P.U. 16-152</t>
  </si>
  <si>
    <t>D.P.U. 12-124</t>
  </si>
  <si>
    <t>D.P.U. 11-32</t>
  </si>
  <si>
    <t>D.P.U. 15-112</t>
  </si>
  <si>
    <t>D.P.U. 17-47</t>
  </si>
  <si>
    <t>D.P.U. 15-113</t>
  </si>
  <si>
    <t>D.P.U. 17-48</t>
  </si>
  <si>
    <t>D.P.U. 15-92</t>
  </si>
  <si>
    <t>D.P.U. 16-72</t>
  </si>
  <si>
    <t>D.P.U. 15-60</t>
  </si>
  <si>
    <t>D.P.U. 16-96</t>
  </si>
  <si>
    <t>D.P.U. 17-179</t>
  </si>
  <si>
    <t>D.P.U. 16-46</t>
  </si>
  <si>
    <t>D.P.U. 15-18</t>
  </si>
  <si>
    <t>D.P.U. 16-92</t>
  </si>
  <si>
    <t>D.P.U. 13-131</t>
  </si>
  <si>
    <t>D.P.U. 17-46</t>
  </si>
  <si>
    <t>D.P.U. 15-105</t>
  </si>
  <si>
    <t>D.P.U. 13-139</t>
  </si>
  <si>
    <t>D.P.U. 15-62</t>
  </si>
  <si>
    <t>D.P.U. 18-36</t>
  </si>
  <si>
    <t>D.P.U. 13-140</t>
  </si>
  <si>
    <t>D.P.U. 17-15</t>
  </si>
  <si>
    <t>D.P.U. 15-100</t>
  </si>
  <si>
    <t>D.P.U. 15-101</t>
  </si>
  <si>
    <t>D.P.U. 17-14</t>
  </si>
  <si>
    <t>D.P.U. 16-97</t>
  </si>
  <si>
    <t>D.P.U. 16-56</t>
  </si>
  <si>
    <t>D.P.U. 16-141</t>
  </si>
  <si>
    <t>D.P.U. 16-63</t>
  </si>
  <si>
    <t>D.P.U. 15-102</t>
  </si>
  <si>
    <t>D.P.U. 16-114</t>
  </si>
  <si>
    <t>D.P.U. 17-17</t>
  </si>
  <si>
    <t>D.P.U. 15-103</t>
  </si>
  <si>
    <t>D.P.U. 17-180</t>
  </si>
  <si>
    <t>D.P.U. 15-58</t>
  </si>
  <si>
    <t>D.P.U. 16-51</t>
  </si>
  <si>
    <t>D.P.U. 16-50</t>
  </si>
  <si>
    <t>D.P.U 15-104</t>
  </si>
  <si>
    <t>D.P.U. 13-141</t>
  </si>
  <si>
    <t>D.P.U. 17-21</t>
  </si>
  <si>
    <t>D.P.U. 15-95</t>
  </si>
  <si>
    <t>D.P.U. 16-95</t>
  </si>
  <si>
    <t>D.P.U. 17-19</t>
  </si>
  <si>
    <t>D.P.U. 18-07</t>
  </si>
  <si>
    <t>D.P.U. 17-43</t>
  </si>
  <si>
    <t>D.P.U. 16-167</t>
  </si>
  <si>
    <t>D.P.U. 16-38</t>
  </si>
  <si>
    <t>D.P.U. 15-59</t>
  </si>
  <si>
    <t>D.P.U. 15-96</t>
  </si>
  <si>
    <t>D.P.U. 15-90</t>
  </si>
  <si>
    <t>D.P.U. 16-112</t>
  </si>
  <si>
    <t>D.P.U. 13-142</t>
  </si>
  <si>
    <t>D.P.U. 16-71</t>
  </si>
  <si>
    <t>D.P.U. 16-155</t>
  </si>
  <si>
    <t>D.P.U. 16-102</t>
  </si>
  <si>
    <t>D.P.U. 18-16</t>
  </si>
  <si>
    <t>D.P.U. 16-49</t>
  </si>
  <si>
    <t>D.P.U. 17-16</t>
  </si>
  <si>
    <t>D.P.U. 16-61</t>
  </si>
  <si>
    <t>D.P.U. 16-160</t>
  </si>
  <si>
    <t>D.P.U. 13-143</t>
  </si>
  <si>
    <t>D.P.U. 15-125</t>
  </si>
  <si>
    <t>D.P.U. 15-115</t>
  </si>
  <si>
    <t>D.P.U. 15-114</t>
  </si>
  <si>
    <t>D.P.U. 16-143</t>
  </si>
  <si>
    <t>D.P.U. 13-144</t>
  </si>
  <si>
    <t>D.P.U. 15-19</t>
  </si>
  <si>
    <t>D.P.U. 16-168</t>
  </si>
  <si>
    <t>January 2019 – January 2021</t>
  </si>
  <si>
    <t>NextEra Energy Services</t>
  </si>
  <si>
    <r>
      <rPr>
        <b/>
        <sz val="9.5"/>
        <rFont val="Calibri"/>
        <family val="2"/>
      </rPr>
      <t>Basic Service Rates for Customers on the following Residential rate classes:</t>
    </r>
  </si>
  <si>
    <r>
      <rPr>
        <b/>
        <sz val="9.5"/>
        <rFont val="Calibri"/>
        <family val="2"/>
      </rPr>
      <t>Regular Residential (R-1), Residential Low Income (R-2), Residential Optional Time-of-Use (R-4)</t>
    </r>
  </si>
  <si>
    <r>
      <rPr>
        <b/>
        <sz val="9.5"/>
        <rFont val="Calibri"/>
        <family val="2"/>
      </rPr>
      <t>Fixed Price Option</t>
    </r>
  </si>
  <si>
    <r>
      <rPr>
        <b/>
        <sz val="9.5"/>
        <rFont val="Calibri"/>
        <family val="2"/>
      </rPr>
      <t>Variable Price Option</t>
    </r>
  </si>
  <si>
    <r>
      <rPr>
        <b/>
        <sz val="9.5"/>
        <rFont val="Calibri"/>
        <family val="2"/>
      </rPr>
      <t>Effective During the Period of:</t>
    </r>
  </si>
  <si>
    <r>
      <rPr>
        <b/>
        <sz val="9.5"/>
        <rFont val="Calibri"/>
        <family val="2"/>
      </rPr>
      <t>Rate (cents / kWh)</t>
    </r>
  </si>
  <si>
    <r>
      <rPr>
        <b/>
        <sz val="9.5"/>
        <rFont val="Calibri"/>
        <family val="2"/>
      </rPr>
      <t>Effective for Usage During the Month of:</t>
    </r>
  </si>
  <si>
    <r>
      <rPr>
        <sz val="9.5"/>
        <color rgb="FF666666"/>
        <rFont val="Calibri"/>
        <family val="2"/>
      </rPr>
      <t>11/1/18 – 4/30/19</t>
    </r>
  </si>
  <si>
    <r>
      <rPr>
        <sz val="9.5"/>
        <color rgb="FF666666"/>
        <rFont val="Calibri"/>
        <family val="2"/>
      </rPr>
      <t>April, 2019</t>
    </r>
  </si>
  <si>
    <r>
      <rPr>
        <sz val="9.5"/>
        <color rgb="FF666666"/>
        <rFont val="Calibri"/>
        <family val="2"/>
      </rPr>
      <t>March, 2019</t>
    </r>
  </si>
  <si>
    <r>
      <rPr>
        <sz val="9.5"/>
        <color rgb="FF666666"/>
        <rFont val="Calibri"/>
        <family val="2"/>
      </rPr>
      <t>February, 2019</t>
    </r>
  </si>
  <si>
    <r>
      <rPr>
        <sz val="9.5"/>
        <color rgb="FF666666"/>
        <rFont val="Calibri"/>
        <family val="2"/>
      </rPr>
      <t>January, 2019</t>
    </r>
  </si>
  <si>
    <r>
      <rPr>
        <sz val="9.5"/>
        <color rgb="FF666666"/>
        <rFont val="Calibri"/>
        <family val="2"/>
      </rPr>
      <t>December, 2018</t>
    </r>
  </si>
  <si>
    <r>
      <rPr>
        <sz val="9.5"/>
        <color rgb="FF666666"/>
        <rFont val="Calibri"/>
        <family val="2"/>
      </rPr>
      <t>November, 2018</t>
    </r>
  </si>
  <si>
    <r>
      <rPr>
        <sz val="9.5"/>
        <color rgb="FF666666"/>
        <rFont val="Calibri"/>
        <family val="2"/>
      </rPr>
      <t>5/1/18 – 10/31/18</t>
    </r>
  </si>
  <si>
    <r>
      <rPr>
        <sz val="9.5"/>
        <color rgb="FF666666"/>
        <rFont val="Calibri"/>
        <family val="2"/>
      </rPr>
      <t>October, 2018</t>
    </r>
  </si>
  <si>
    <r>
      <rPr>
        <sz val="9.5"/>
        <color rgb="FF666666"/>
        <rFont val="Calibri"/>
        <family val="2"/>
      </rPr>
      <t>September, 2018</t>
    </r>
  </si>
  <si>
    <r>
      <rPr>
        <sz val="9.5"/>
        <color rgb="FF666666"/>
        <rFont val="Calibri"/>
        <family val="2"/>
      </rPr>
      <t>August, 2018</t>
    </r>
  </si>
  <si>
    <r>
      <rPr>
        <sz val="9.5"/>
        <color rgb="FF666666"/>
        <rFont val="Calibri"/>
        <family val="2"/>
      </rPr>
      <t>July, 2018</t>
    </r>
  </si>
  <si>
    <r>
      <rPr>
        <sz val="9.5"/>
        <color rgb="FF666666"/>
        <rFont val="Calibri"/>
        <family val="2"/>
      </rPr>
      <t>June, 2018</t>
    </r>
  </si>
  <si>
    <r>
      <rPr>
        <sz val="9.5"/>
        <color rgb="FF666666"/>
        <rFont val="Calibri"/>
        <family val="2"/>
      </rPr>
      <t>May, 2018</t>
    </r>
  </si>
  <si>
    <r>
      <rPr>
        <sz val="9.5"/>
        <color rgb="FF666666"/>
        <rFont val="Calibri"/>
        <family val="2"/>
      </rPr>
      <t>11/1/17 – 4/30/18</t>
    </r>
  </si>
  <si>
    <r>
      <rPr>
        <sz val="9.5"/>
        <color rgb="FF666666"/>
        <rFont val="Calibri"/>
        <family val="2"/>
      </rPr>
      <t>April, 2018</t>
    </r>
  </si>
  <si>
    <r>
      <rPr>
        <sz val="9.5"/>
        <color rgb="FF666666"/>
        <rFont val="Calibri"/>
        <family val="2"/>
      </rPr>
      <t>March, 2018</t>
    </r>
  </si>
  <si>
    <r>
      <rPr>
        <sz val="9.5"/>
        <color rgb="FF666666"/>
        <rFont val="Calibri"/>
        <family val="2"/>
      </rPr>
      <t>February, 2018</t>
    </r>
  </si>
  <si>
    <r>
      <rPr>
        <sz val="9.5"/>
        <color rgb="FF666666"/>
        <rFont val="Calibri"/>
        <family val="2"/>
      </rPr>
      <t>January, 2018</t>
    </r>
  </si>
  <si>
    <r>
      <rPr>
        <sz val="9.5"/>
        <color rgb="FF666666"/>
        <rFont val="Calibri"/>
        <family val="2"/>
      </rPr>
      <t>December, 2017</t>
    </r>
  </si>
  <si>
    <r>
      <rPr>
        <sz val="9.5"/>
        <color rgb="FF666666"/>
        <rFont val="Calibri"/>
        <family val="2"/>
      </rPr>
      <t>November, 2017</t>
    </r>
  </si>
  <si>
    <r>
      <rPr>
        <sz val="9.5"/>
        <color rgb="FF666666"/>
        <rFont val="Calibri"/>
        <family val="2"/>
      </rPr>
      <t>5/1/17 – 10/31/17</t>
    </r>
  </si>
  <si>
    <r>
      <rPr>
        <sz val="9.5"/>
        <color rgb="FF666666"/>
        <rFont val="Calibri"/>
        <family val="2"/>
      </rPr>
      <t>October, 2017</t>
    </r>
  </si>
  <si>
    <r>
      <rPr>
        <sz val="9.5"/>
        <color rgb="FF666666"/>
        <rFont val="Calibri"/>
        <family val="2"/>
      </rPr>
      <t>September, 2017</t>
    </r>
  </si>
  <si>
    <r>
      <rPr>
        <sz val="9.5"/>
        <color rgb="FF666666"/>
        <rFont val="Calibri"/>
        <family val="2"/>
      </rPr>
      <t>August, 2017</t>
    </r>
  </si>
  <si>
    <r>
      <rPr>
        <sz val="9.5"/>
        <color rgb="FF666666"/>
        <rFont val="Calibri"/>
        <family val="2"/>
      </rPr>
      <t>July, 2017</t>
    </r>
  </si>
  <si>
    <r>
      <rPr>
        <sz val="9.5"/>
        <color rgb="FF666666"/>
        <rFont val="Calibri"/>
        <family val="2"/>
      </rPr>
      <t>June, 2017</t>
    </r>
  </si>
  <si>
    <r>
      <rPr>
        <sz val="9.5"/>
        <color rgb="FF666666"/>
        <rFont val="Calibri"/>
        <family val="2"/>
      </rPr>
      <t>May, 2017</t>
    </r>
  </si>
  <si>
    <r>
      <rPr>
        <sz val="9.5"/>
        <color rgb="FF666666"/>
        <rFont val="Calibri"/>
        <family val="2"/>
      </rPr>
      <t>11/1/16 – 4/30/17</t>
    </r>
  </si>
  <si>
    <r>
      <rPr>
        <sz val="9.5"/>
        <color rgb="FF666666"/>
        <rFont val="Calibri"/>
        <family val="2"/>
      </rPr>
      <t>April, 2017</t>
    </r>
  </si>
  <si>
    <r>
      <rPr>
        <sz val="9.5"/>
        <color rgb="FF666666"/>
        <rFont val="Calibri"/>
        <family val="2"/>
      </rPr>
      <t>March, 2017</t>
    </r>
  </si>
  <si>
    <r>
      <rPr>
        <sz val="9.5"/>
        <color rgb="FF666666"/>
        <rFont val="Calibri"/>
        <family val="2"/>
      </rPr>
      <t>February, 2017</t>
    </r>
  </si>
  <si>
    <r>
      <rPr>
        <sz val="9.5"/>
        <color rgb="FF666666"/>
        <rFont val="Calibri"/>
        <family val="2"/>
      </rPr>
      <t>January, 2017</t>
    </r>
  </si>
  <si>
    <r>
      <rPr>
        <sz val="9.5"/>
        <color rgb="FF666666"/>
        <rFont val="Calibri"/>
        <family val="2"/>
      </rPr>
      <t>December, 2016</t>
    </r>
  </si>
  <si>
    <r>
      <rPr>
        <sz val="9.5"/>
        <color rgb="FF666666"/>
        <rFont val="Calibri"/>
        <family val="2"/>
      </rPr>
      <t>November, 2016</t>
    </r>
  </si>
  <si>
    <r>
      <rPr>
        <sz val="9.5"/>
        <color rgb="FF666666"/>
        <rFont val="Calibri"/>
        <family val="2"/>
      </rPr>
      <t>10/1/16 – 10/31/16</t>
    </r>
  </si>
  <si>
    <r>
      <rPr>
        <sz val="9.5"/>
        <color rgb="FF666666"/>
        <rFont val="Calibri"/>
        <family val="2"/>
      </rPr>
      <t>October, 2016</t>
    </r>
  </si>
  <si>
    <r>
      <rPr>
        <sz val="9.5"/>
        <color rgb="FF666666"/>
        <rFont val="Calibri"/>
        <family val="2"/>
      </rPr>
      <t>5/1/16 – 9/30/16</t>
    </r>
  </si>
  <si>
    <r>
      <rPr>
        <sz val="9.5"/>
        <color rgb="FF666666"/>
        <rFont val="Calibri"/>
        <family val="2"/>
      </rPr>
      <t>September, 2016</t>
    </r>
  </si>
  <si>
    <r>
      <rPr>
        <sz val="9.5"/>
        <color rgb="FF666666"/>
        <rFont val="Calibri"/>
        <family val="2"/>
      </rPr>
      <t>August, 2016</t>
    </r>
  </si>
  <si>
    <r>
      <rPr>
        <sz val="9.5"/>
        <color rgb="FF666666"/>
        <rFont val="Calibri"/>
        <family val="2"/>
      </rPr>
      <t>July, 2016</t>
    </r>
  </si>
  <si>
    <r>
      <rPr>
        <sz val="9.5"/>
        <color rgb="FF666666"/>
        <rFont val="Calibri"/>
        <family val="2"/>
      </rPr>
      <t>June, 2016</t>
    </r>
  </si>
  <si>
    <r>
      <rPr>
        <sz val="9.5"/>
        <color rgb="FF666666"/>
        <rFont val="Calibri"/>
        <family val="2"/>
      </rPr>
      <t>May, 2016</t>
    </r>
  </si>
  <si>
    <r>
      <rPr>
        <sz val="9.5"/>
        <color rgb="FF666666"/>
        <rFont val="Calibri"/>
        <family val="2"/>
      </rPr>
      <t>11/1/15 – 4/30/16</t>
    </r>
  </si>
  <si>
    <r>
      <rPr>
        <sz val="9.5"/>
        <color rgb="FF666666"/>
        <rFont val="Calibri"/>
        <family val="2"/>
      </rPr>
      <t>April, 2016</t>
    </r>
  </si>
  <si>
    <r>
      <rPr>
        <sz val="9.5"/>
        <color rgb="FF666666"/>
        <rFont val="Calibri"/>
        <family val="2"/>
      </rPr>
      <t>March, 2016</t>
    </r>
  </si>
  <si>
    <r>
      <rPr>
        <sz val="9.5"/>
        <color rgb="FF666666"/>
        <rFont val="Calibri"/>
        <family val="2"/>
      </rPr>
      <t>February, 2016</t>
    </r>
  </si>
  <si>
    <r>
      <rPr>
        <sz val="9.5"/>
        <color rgb="FF666666"/>
        <rFont val="Calibri"/>
        <family val="2"/>
      </rPr>
      <t>January, 2016</t>
    </r>
  </si>
  <si>
    <r>
      <rPr>
        <sz val="9.5"/>
        <color rgb="FF666666"/>
        <rFont val="Calibri"/>
        <family val="2"/>
      </rPr>
      <t>December, 2015</t>
    </r>
  </si>
  <si>
    <r>
      <rPr>
        <sz val="9.5"/>
        <color rgb="FF666666"/>
        <rFont val="Calibri"/>
        <family val="2"/>
      </rPr>
      <t>November, 2015</t>
    </r>
  </si>
  <si>
    <r>
      <rPr>
        <sz val="9.5"/>
        <color rgb="FF666666"/>
        <rFont val="Calibri"/>
        <family val="2"/>
      </rPr>
      <t>5/1/15 – 10/31/15</t>
    </r>
  </si>
  <si>
    <r>
      <rPr>
        <sz val="9.5"/>
        <color rgb="FF666666"/>
        <rFont val="Calibri"/>
        <family val="2"/>
      </rPr>
      <t>October, 2015</t>
    </r>
  </si>
  <si>
    <r>
      <rPr>
        <sz val="9.5"/>
        <color rgb="FF666666"/>
        <rFont val="Calibri"/>
        <family val="2"/>
      </rPr>
      <t>September, 2015</t>
    </r>
  </si>
  <si>
    <r>
      <rPr>
        <sz val="9.5"/>
        <color rgb="FF666666"/>
        <rFont val="Calibri"/>
        <family val="2"/>
      </rPr>
      <t>August, 2015</t>
    </r>
  </si>
  <si>
    <r>
      <rPr>
        <sz val="9.5"/>
        <color rgb="FF666666"/>
        <rFont val="Calibri"/>
        <family val="2"/>
      </rPr>
      <t>July, 2015</t>
    </r>
  </si>
  <si>
    <r>
      <rPr>
        <sz val="9.5"/>
        <color rgb="FF666666"/>
        <rFont val="Calibri"/>
        <family val="2"/>
      </rPr>
      <t>June, 2015</t>
    </r>
  </si>
  <si>
    <r>
      <rPr>
        <sz val="9.5"/>
        <color rgb="FF666666"/>
        <rFont val="Calibri"/>
        <family val="2"/>
      </rPr>
      <t>May, 2015</t>
    </r>
  </si>
  <si>
    <r>
      <rPr>
        <sz val="9.5"/>
        <color rgb="FF666666"/>
        <rFont val="Calibri"/>
        <family val="2"/>
      </rPr>
      <t>11/1/14 – 4/30/15</t>
    </r>
  </si>
  <si>
    <r>
      <rPr>
        <sz val="9.5"/>
        <color rgb="FF666666"/>
        <rFont val="Calibri"/>
        <family val="2"/>
      </rPr>
      <t>April, 2015</t>
    </r>
  </si>
  <si>
    <r>
      <rPr>
        <sz val="9.5"/>
        <color rgb="FF666666"/>
        <rFont val="Calibri"/>
        <family val="2"/>
      </rPr>
      <t>March, 2015</t>
    </r>
  </si>
  <si>
    <r>
      <rPr>
        <sz val="9.5"/>
        <color rgb="FF666666"/>
        <rFont val="Calibri"/>
        <family val="2"/>
      </rPr>
      <t>February, 2015</t>
    </r>
  </si>
  <si>
    <r>
      <rPr>
        <sz val="9.5"/>
        <color rgb="FF666666"/>
        <rFont val="Calibri"/>
        <family val="2"/>
      </rPr>
      <t>January, 2015</t>
    </r>
  </si>
  <si>
    <r>
      <rPr>
        <sz val="9.5"/>
        <color rgb="FF666666"/>
        <rFont val="Calibri"/>
        <family val="2"/>
      </rPr>
      <t>December, 2014</t>
    </r>
  </si>
  <si>
    <r>
      <rPr>
        <sz val="9.5"/>
        <color rgb="FF666666"/>
        <rFont val="Calibri"/>
        <family val="2"/>
      </rPr>
      <t>November, 2014</t>
    </r>
  </si>
  <si>
    <r>
      <rPr>
        <sz val="9.5"/>
        <color rgb="FF666666"/>
        <rFont val="Calibri"/>
        <family val="2"/>
      </rPr>
      <t>5/1/14 – 10/31/14</t>
    </r>
  </si>
  <si>
    <r>
      <rPr>
        <sz val="9.5"/>
        <color rgb="FF666666"/>
        <rFont val="Calibri"/>
        <family val="2"/>
      </rPr>
      <t>October, 2014</t>
    </r>
  </si>
  <si>
    <r>
      <rPr>
        <sz val="9.5"/>
        <color rgb="FF666666"/>
        <rFont val="Calibri"/>
        <family val="2"/>
      </rPr>
      <t>September, 2014</t>
    </r>
  </si>
  <si>
    <r>
      <rPr>
        <sz val="9.5"/>
        <color rgb="FF666666"/>
        <rFont val="Calibri"/>
        <family val="2"/>
      </rPr>
      <t>August, 2014</t>
    </r>
  </si>
  <si>
    <r>
      <rPr>
        <sz val="9.5"/>
        <color rgb="FF666666"/>
        <rFont val="Calibri"/>
        <family val="2"/>
      </rPr>
      <t>July, 2014</t>
    </r>
  </si>
  <si>
    <r>
      <rPr>
        <sz val="9.5"/>
        <color rgb="FF666666"/>
        <rFont val="Calibri"/>
        <family val="2"/>
      </rPr>
      <t>June, 2014</t>
    </r>
  </si>
  <si>
    <r>
      <rPr>
        <sz val="9.5"/>
        <color rgb="FF666666"/>
        <rFont val="Calibri"/>
        <family val="2"/>
      </rPr>
      <t>May, 2014</t>
    </r>
  </si>
  <si>
    <r>
      <rPr>
        <sz val="9.5"/>
        <color rgb="FF666666"/>
        <rFont val="Calibri"/>
        <family val="2"/>
      </rPr>
      <t>11/1/13 – 4/30/14</t>
    </r>
  </si>
  <si>
    <r>
      <rPr>
        <sz val="9.5"/>
        <color rgb="FF666666"/>
        <rFont val="Calibri"/>
        <family val="2"/>
      </rPr>
      <t>April, 2014</t>
    </r>
  </si>
  <si>
    <r>
      <rPr>
        <sz val="9.5"/>
        <color rgb="FF666666"/>
        <rFont val="Calibri"/>
        <family val="2"/>
      </rPr>
      <t>March, 2014</t>
    </r>
  </si>
  <si>
    <r>
      <rPr>
        <sz val="9.5"/>
        <color rgb="FF666666"/>
        <rFont val="Calibri"/>
        <family val="2"/>
      </rPr>
      <t>February, 2014</t>
    </r>
  </si>
  <si>
    <r>
      <rPr>
        <sz val="9.5"/>
        <color rgb="FF666666"/>
        <rFont val="Calibri"/>
        <family val="2"/>
      </rPr>
      <t>January, 2014</t>
    </r>
  </si>
  <si>
    <r>
      <rPr>
        <sz val="9.5"/>
        <color rgb="FF666666"/>
        <rFont val="Calibri"/>
        <family val="2"/>
      </rPr>
      <t>December, 2013</t>
    </r>
  </si>
  <si>
    <r>
      <rPr>
        <sz val="9.5"/>
        <color rgb="FF666666"/>
        <rFont val="Calibri"/>
        <family val="2"/>
      </rPr>
      <t>November, 2013</t>
    </r>
  </si>
  <si>
    <r>
      <rPr>
        <sz val="9.5"/>
        <color rgb="FF666666"/>
        <rFont val="Calibri"/>
        <family val="2"/>
      </rPr>
      <t>5/1/13 – 10/31/13</t>
    </r>
  </si>
  <si>
    <r>
      <rPr>
        <sz val="9.5"/>
        <color rgb="FF666666"/>
        <rFont val="Calibri"/>
        <family val="2"/>
      </rPr>
      <t>October, 2013</t>
    </r>
  </si>
  <si>
    <r>
      <rPr>
        <sz val="9.5"/>
        <color rgb="FF666666"/>
        <rFont val="Calibri"/>
        <family val="2"/>
      </rPr>
      <t>September, 2013</t>
    </r>
  </si>
  <si>
    <r>
      <rPr>
        <sz val="9.5"/>
        <color rgb="FF666666"/>
        <rFont val="Calibri"/>
        <family val="2"/>
      </rPr>
      <t>August, 2013</t>
    </r>
  </si>
  <si>
    <r>
      <rPr>
        <sz val="9.5"/>
        <color rgb="FF666666"/>
        <rFont val="Calibri"/>
        <family val="2"/>
      </rPr>
      <t>July, 2013</t>
    </r>
  </si>
  <si>
    <r>
      <rPr>
        <sz val="9.5"/>
        <color rgb="FF666666"/>
        <rFont val="Calibri"/>
        <family val="2"/>
      </rPr>
      <t>June, 2013</t>
    </r>
  </si>
  <si>
    <r>
      <rPr>
        <sz val="9.5"/>
        <color rgb="FF666666"/>
        <rFont val="Calibri"/>
        <family val="2"/>
      </rPr>
      <t>May, 2013</t>
    </r>
  </si>
  <si>
    <r>
      <rPr>
        <sz val="9.5"/>
        <color rgb="FF666666"/>
        <rFont val="Calibri"/>
        <family val="2"/>
      </rPr>
      <t>11/1/12 – 4/30/13</t>
    </r>
  </si>
  <si>
    <r>
      <rPr>
        <sz val="9.5"/>
        <color rgb="FF666666"/>
        <rFont val="Calibri"/>
        <family val="2"/>
      </rPr>
      <t>April, 2013</t>
    </r>
  </si>
  <si>
    <r>
      <rPr>
        <sz val="9.5"/>
        <color rgb="FF666666"/>
        <rFont val="Calibri"/>
        <family val="2"/>
      </rPr>
      <t>March, 2013</t>
    </r>
  </si>
  <si>
    <r>
      <rPr>
        <sz val="9.5"/>
        <color rgb="FF666666"/>
        <rFont val="Calibri"/>
        <family val="2"/>
      </rPr>
      <t>February, 2013</t>
    </r>
  </si>
  <si>
    <r>
      <rPr>
        <sz val="9.5"/>
        <color rgb="FF666666"/>
        <rFont val="Calibri"/>
        <family val="2"/>
      </rPr>
      <t>January, 2013</t>
    </r>
  </si>
  <si>
    <r>
      <rPr>
        <sz val="9.5"/>
        <color rgb="FF666666"/>
        <rFont val="Calibri"/>
        <family val="2"/>
      </rPr>
      <t>December, 2012</t>
    </r>
  </si>
  <si>
    <r>
      <rPr>
        <sz val="9.5"/>
        <color rgb="FF666666"/>
        <rFont val="Calibri"/>
        <family val="2"/>
      </rPr>
      <t>November, 2012</t>
    </r>
  </si>
  <si>
    <r>
      <rPr>
        <sz val="9.5"/>
        <color rgb="FF666666"/>
        <rFont val="Calibri"/>
        <family val="2"/>
      </rPr>
      <t>5/1/12 – 10/31/12</t>
    </r>
  </si>
  <si>
    <r>
      <rPr>
        <sz val="9.5"/>
        <color rgb="FF666666"/>
        <rFont val="Calibri"/>
        <family val="2"/>
      </rPr>
      <t>October, 2012</t>
    </r>
  </si>
  <si>
    <r>
      <rPr>
        <sz val="9.5"/>
        <color rgb="FF666666"/>
        <rFont val="Calibri"/>
        <family val="2"/>
      </rPr>
      <t>September, 2012</t>
    </r>
  </si>
  <si>
    <r>
      <rPr>
        <sz val="9.5"/>
        <color rgb="FF666666"/>
        <rFont val="Calibri"/>
        <family val="2"/>
      </rPr>
      <t>August, 2012</t>
    </r>
  </si>
  <si>
    <r>
      <rPr>
        <sz val="9.5"/>
        <color rgb="FF666666"/>
        <rFont val="Calibri"/>
        <family val="2"/>
      </rPr>
      <t>July, 2012</t>
    </r>
  </si>
  <si>
    <r>
      <rPr>
        <sz val="9.5"/>
        <color rgb="FF666666"/>
        <rFont val="Calibri"/>
        <family val="2"/>
      </rPr>
      <t>June, 2012</t>
    </r>
  </si>
  <si>
    <r>
      <rPr>
        <sz val="9.5"/>
        <color rgb="FF666666"/>
        <rFont val="Calibri"/>
        <family val="2"/>
      </rPr>
      <t>May, 2012</t>
    </r>
  </si>
  <si>
    <r>
      <rPr>
        <sz val="9.5"/>
        <color rgb="FF666666"/>
        <rFont val="Calibri"/>
        <family val="2"/>
      </rPr>
      <t>11/1/11 - 4/30/12</t>
    </r>
  </si>
  <si>
    <r>
      <rPr>
        <sz val="9.5"/>
        <color rgb="FF666666"/>
        <rFont val="Calibri"/>
        <family val="2"/>
      </rPr>
      <t>April, 2012</t>
    </r>
  </si>
  <si>
    <r>
      <rPr>
        <sz val="9.5"/>
        <color rgb="FF666666"/>
        <rFont val="Calibri"/>
        <family val="2"/>
      </rPr>
      <t>March, 2012</t>
    </r>
  </si>
  <si>
    <r>
      <rPr>
        <sz val="9.5"/>
        <color rgb="FF666666"/>
        <rFont val="Calibri"/>
        <family val="2"/>
      </rPr>
      <t>February, 2012</t>
    </r>
  </si>
  <si>
    <r>
      <rPr>
        <sz val="9.5"/>
        <color rgb="FF666666"/>
        <rFont val="Calibri"/>
        <family val="2"/>
      </rPr>
      <t>January, 2012</t>
    </r>
  </si>
  <si>
    <r>
      <rPr>
        <sz val="9.5"/>
        <color rgb="FF666666"/>
        <rFont val="Calibri"/>
        <family val="2"/>
      </rPr>
      <t>December, 2011</t>
    </r>
  </si>
  <si>
    <r>
      <rPr>
        <sz val="9.5"/>
        <color rgb="FF666666"/>
        <rFont val="Calibri"/>
        <family val="2"/>
      </rPr>
      <t>November, 2011</t>
    </r>
  </si>
  <si>
    <r>
      <rPr>
        <sz val="9.5"/>
        <color rgb="FF666666"/>
        <rFont val="Calibri"/>
        <family val="2"/>
      </rPr>
      <t>5/1/11 - 10/31/11</t>
    </r>
  </si>
  <si>
    <r>
      <rPr>
        <sz val="9.5"/>
        <color rgb="FF666666"/>
        <rFont val="Calibri"/>
        <family val="2"/>
      </rPr>
      <t>October, 2011</t>
    </r>
  </si>
  <si>
    <r>
      <rPr>
        <sz val="9.5"/>
        <color rgb="FF666666"/>
        <rFont val="Calibri"/>
        <family val="2"/>
      </rPr>
      <t>September, 2011</t>
    </r>
  </si>
  <si>
    <r>
      <rPr>
        <sz val="9.5"/>
        <color rgb="FF666666"/>
        <rFont val="Calibri"/>
        <family val="2"/>
      </rPr>
      <t>August, 2011</t>
    </r>
  </si>
  <si>
    <r>
      <rPr>
        <sz val="9.5"/>
        <color rgb="FF666666"/>
        <rFont val="Calibri"/>
        <family val="2"/>
      </rPr>
      <t>July, 2011</t>
    </r>
  </si>
  <si>
    <r>
      <rPr>
        <sz val="9.5"/>
        <color rgb="FF666666"/>
        <rFont val="Calibri"/>
        <family val="2"/>
      </rPr>
      <t>June, 2011</t>
    </r>
  </si>
  <si>
    <r>
      <rPr>
        <sz val="9.5"/>
        <color rgb="FF666666"/>
        <rFont val="Calibri"/>
        <family val="2"/>
      </rPr>
      <t>May, 2011</t>
    </r>
  </si>
  <si>
    <r>
      <rPr>
        <sz val="9.5"/>
        <color rgb="FF666666"/>
        <rFont val="Calibri"/>
        <family val="2"/>
      </rPr>
      <t>11/1/10 - 4/30/11</t>
    </r>
  </si>
  <si>
    <r>
      <rPr>
        <sz val="9.5"/>
        <color rgb="FF666666"/>
        <rFont val="Calibri"/>
        <family val="2"/>
      </rPr>
      <t>April, 2011</t>
    </r>
  </si>
  <si>
    <r>
      <rPr>
        <sz val="9.5"/>
        <color rgb="FF666666"/>
        <rFont val="Calibri"/>
        <family val="2"/>
      </rPr>
      <t>March, 2011</t>
    </r>
  </si>
  <si>
    <r>
      <rPr>
        <sz val="9.5"/>
        <color rgb="FF666666"/>
        <rFont val="Calibri"/>
        <family val="2"/>
      </rPr>
      <t>February, 2011</t>
    </r>
  </si>
  <si>
    <r>
      <rPr>
        <sz val="9.5"/>
        <color rgb="FF666666"/>
        <rFont val="Calibri"/>
        <family val="2"/>
      </rPr>
      <t>January, 2011</t>
    </r>
  </si>
  <si>
    <r>
      <rPr>
        <sz val="9.5"/>
        <color rgb="FF666666"/>
        <rFont val="Calibri"/>
        <family val="2"/>
      </rPr>
      <t>December, 2010</t>
    </r>
  </si>
  <si>
    <r>
      <rPr>
        <sz val="9.5"/>
        <color rgb="FF666666"/>
        <rFont val="Calibri"/>
        <family val="2"/>
      </rPr>
      <t>November, 2010</t>
    </r>
  </si>
  <si>
    <r>
      <rPr>
        <sz val="9.5"/>
        <color rgb="FF666666"/>
        <rFont val="Calibri"/>
        <family val="2"/>
      </rPr>
      <t>5/1/10 - 10/31/10</t>
    </r>
  </si>
  <si>
    <r>
      <rPr>
        <sz val="9.5"/>
        <color rgb="FF666666"/>
        <rFont val="Calibri"/>
        <family val="2"/>
      </rPr>
      <t>October, 2010</t>
    </r>
  </si>
  <si>
    <r>
      <rPr>
        <sz val="9.5"/>
        <color rgb="FF666666"/>
        <rFont val="Calibri"/>
        <family val="2"/>
      </rPr>
      <t>September, 2010</t>
    </r>
  </si>
  <si>
    <r>
      <rPr>
        <sz val="9.5"/>
        <color rgb="FF666666"/>
        <rFont val="Calibri"/>
        <family val="2"/>
      </rPr>
      <t>August, 2010</t>
    </r>
  </si>
  <si>
    <r>
      <rPr>
        <sz val="9.5"/>
        <color rgb="FF666666"/>
        <rFont val="Calibri"/>
        <family val="2"/>
      </rPr>
      <t>July, 2010</t>
    </r>
  </si>
  <si>
    <r>
      <rPr>
        <sz val="9.5"/>
        <color rgb="FF666666"/>
        <rFont val="Calibri"/>
        <family val="2"/>
      </rPr>
      <t>June, 2010</t>
    </r>
  </si>
  <si>
    <r>
      <rPr>
        <sz val="9.5"/>
        <color rgb="FF666666"/>
        <rFont val="Calibri"/>
        <family val="2"/>
      </rPr>
      <t>May, 2010</t>
    </r>
  </si>
  <si>
    <r>
      <rPr>
        <sz val="9.5"/>
        <color rgb="FF666666"/>
        <rFont val="Calibri"/>
        <family val="2"/>
      </rPr>
      <t>1/1/10 – 4/30/10</t>
    </r>
  </si>
  <si>
    <r>
      <rPr>
        <sz val="9.5"/>
        <color rgb="FF666666"/>
        <rFont val="Calibri"/>
        <family val="2"/>
      </rPr>
      <t>April, 2010</t>
    </r>
  </si>
  <si>
    <r>
      <rPr>
        <sz val="9.5"/>
        <color rgb="FF666666"/>
        <rFont val="Calibri"/>
        <family val="2"/>
      </rPr>
      <t>March, 2010</t>
    </r>
  </si>
  <si>
    <r>
      <rPr>
        <sz val="9.5"/>
        <color rgb="FF666666"/>
        <rFont val="Calibri"/>
        <family val="2"/>
      </rPr>
      <t>February, 2010</t>
    </r>
  </si>
  <si>
    <r>
      <rPr>
        <sz val="9.5"/>
        <color rgb="FF666666"/>
        <rFont val="Calibri"/>
        <family val="2"/>
      </rPr>
      <t>January, 2010</t>
    </r>
  </si>
  <si>
    <r>
      <rPr>
        <sz val="9.5"/>
        <color rgb="FF666666"/>
        <rFont val="Calibri"/>
        <family val="2"/>
      </rPr>
      <t>11/1/09 – 12/31/09</t>
    </r>
  </si>
  <si>
    <r>
      <rPr>
        <sz val="9.5"/>
        <color rgb="FF666666"/>
        <rFont val="Calibri"/>
        <family val="2"/>
      </rPr>
      <t>December, 2009</t>
    </r>
  </si>
  <si>
    <r>
      <rPr>
        <sz val="9.5"/>
        <color rgb="FF666666"/>
        <rFont val="Calibri"/>
        <family val="2"/>
      </rPr>
      <t>November, 2009</t>
    </r>
  </si>
  <si>
    <r>
      <rPr>
        <sz val="9.5"/>
        <color rgb="FF666666"/>
        <rFont val="Calibri"/>
        <family val="2"/>
      </rPr>
      <t>5/1/09 - 10/31/09</t>
    </r>
  </si>
  <si>
    <r>
      <rPr>
        <sz val="9.5"/>
        <color rgb="FF666666"/>
        <rFont val="Calibri"/>
        <family val="2"/>
      </rPr>
      <t>October, 2009</t>
    </r>
  </si>
  <si>
    <r>
      <rPr>
        <sz val="9.5"/>
        <color rgb="FF666666"/>
        <rFont val="Calibri"/>
        <family val="2"/>
      </rPr>
      <t>September, 2009</t>
    </r>
  </si>
  <si>
    <r>
      <rPr>
        <sz val="9.5"/>
        <color rgb="FF666666"/>
        <rFont val="Calibri"/>
        <family val="2"/>
      </rPr>
      <t>August, 2009</t>
    </r>
  </si>
  <si>
    <r>
      <rPr>
        <sz val="9.5"/>
        <color rgb="FF666666"/>
        <rFont val="Calibri"/>
        <family val="2"/>
      </rPr>
      <t>July, 2009</t>
    </r>
  </si>
  <si>
    <r>
      <rPr>
        <sz val="9.5"/>
        <color rgb="FF666666"/>
        <rFont val="Calibri"/>
        <family val="2"/>
      </rPr>
      <t>June, 2009</t>
    </r>
  </si>
  <si>
    <r>
      <rPr>
        <sz val="9.5"/>
        <color rgb="FF666666"/>
        <rFont val="Calibri"/>
        <family val="2"/>
      </rPr>
      <t>May, 2009</t>
    </r>
  </si>
  <si>
    <r>
      <rPr>
        <sz val="9.5"/>
        <color rgb="FF666666"/>
        <rFont val="Calibri"/>
        <family val="2"/>
      </rPr>
      <t>11/1/08 - 4/30/09</t>
    </r>
  </si>
  <si>
    <r>
      <rPr>
        <sz val="9.5"/>
        <color rgb="FF666666"/>
        <rFont val="Calibri"/>
        <family val="2"/>
      </rPr>
      <t>April, 2009</t>
    </r>
  </si>
  <si>
    <r>
      <rPr>
        <sz val="9.5"/>
        <color rgb="FF666666"/>
        <rFont val="Calibri"/>
        <family val="2"/>
      </rPr>
      <t>March, 2009</t>
    </r>
  </si>
  <si>
    <r>
      <rPr>
        <sz val="9.5"/>
        <color rgb="FF666666"/>
        <rFont val="Calibri"/>
        <family val="2"/>
      </rPr>
      <t>February, 2009</t>
    </r>
  </si>
  <si>
    <r>
      <rPr>
        <sz val="9.5"/>
        <color rgb="FF666666"/>
        <rFont val="Calibri"/>
        <family val="2"/>
      </rPr>
      <t>January, 2009</t>
    </r>
  </si>
  <si>
    <r>
      <rPr>
        <sz val="9.5"/>
        <color rgb="FF666666"/>
        <rFont val="Calibri"/>
        <family val="2"/>
      </rPr>
      <t>December, 2008</t>
    </r>
  </si>
  <si>
    <r>
      <rPr>
        <sz val="9.5"/>
        <color rgb="FF666666"/>
        <rFont val="Calibri"/>
        <family val="2"/>
      </rPr>
      <t>November, 2008</t>
    </r>
  </si>
  <si>
    <r>
      <rPr>
        <sz val="9.5"/>
        <color rgb="FF666666"/>
        <rFont val="Calibri"/>
        <family val="2"/>
      </rPr>
      <t>5/1/08 - 10/31/08</t>
    </r>
  </si>
  <si>
    <r>
      <rPr>
        <sz val="9.5"/>
        <color rgb="FF666666"/>
        <rFont val="Calibri"/>
        <family val="2"/>
      </rPr>
      <t>October, 2008</t>
    </r>
  </si>
  <si>
    <r>
      <rPr>
        <sz val="9.5"/>
        <color rgb="FF666666"/>
        <rFont val="Calibri"/>
        <family val="2"/>
      </rPr>
      <t>September, 2008</t>
    </r>
  </si>
  <si>
    <r>
      <rPr>
        <sz val="9.5"/>
        <color rgb="FF666666"/>
        <rFont val="Calibri"/>
        <family val="2"/>
      </rPr>
      <t>August, 2008</t>
    </r>
  </si>
  <si>
    <r>
      <rPr>
        <sz val="9.5"/>
        <color rgb="FF666666"/>
        <rFont val="Calibri"/>
        <family val="2"/>
      </rPr>
      <t>July, 2008</t>
    </r>
  </si>
  <si>
    <r>
      <rPr>
        <sz val="9.5"/>
        <color rgb="FF666666"/>
        <rFont val="Calibri"/>
        <family val="2"/>
      </rPr>
      <t>June, 2008</t>
    </r>
  </si>
  <si>
    <r>
      <rPr>
        <sz val="9.5"/>
        <color rgb="FF666666"/>
        <rFont val="Calibri"/>
        <family val="2"/>
      </rPr>
      <t>May, 2008</t>
    </r>
  </si>
  <si>
    <r>
      <rPr>
        <sz val="9.5"/>
        <color rgb="FF666666"/>
        <rFont val="Calibri"/>
        <family val="2"/>
      </rPr>
      <t>11/1/07 - 4/30/08</t>
    </r>
  </si>
  <si>
    <r>
      <rPr>
        <sz val="9.5"/>
        <color rgb="FF666666"/>
        <rFont val="Calibri"/>
        <family val="2"/>
      </rPr>
      <t>April, 2008</t>
    </r>
  </si>
  <si>
    <r>
      <rPr>
        <sz val="9.5"/>
        <color rgb="FF666666"/>
        <rFont val="Calibri"/>
        <family val="2"/>
      </rPr>
      <t>March, 2008</t>
    </r>
  </si>
  <si>
    <r>
      <rPr>
        <sz val="9.5"/>
        <color rgb="FF666666"/>
        <rFont val="Calibri"/>
        <family val="2"/>
      </rPr>
      <t>February, 2008</t>
    </r>
  </si>
  <si>
    <r>
      <rPr>
        <sz val="9.5"/>
        <color rgb="FF666666"/>
        <rFont val="Calibri"/>
        <family val="2"/>
      </rPr>
      <t>January, 2008</t>
    </r>
  </si>
  <si>
    <r>
      <rPr>
        <sz val="9.5"/>
        <color rgb="FF666666"/>
        <rFont val="Calibri"/>
        <family val="2"/>
      </rPr>
      <t>December, 2007</t>
    </r>
  </si>
  <si>
    <r>
      <rPr>
        <sz val="9.5"/>
        <color rgb="FF666666"/>
        <rFont val="Calibri"/>
        <family val="2"/>
      </rPr>
      <t>November, 2007</t>
    </r>
  </si>
  <si>
    <r>
      <rPr>
        <sz val="9.5"/>
        <color rgb="FF666666"/>
        <rFont val="Calibri"/>
        <family val="2"/>
      </rPr>
      <t>5/1/07 - 10/31/07</t>
    </r>
  </si>
  <si>
    <r>
      <rPr>
        <sz val="9.5"/>
        <color rgb="FF666666"/>
        <rFont val="Calibri"/>
        <family val="2"/>
      </rPr>
      <t>October, 2007</t>
    </r>
  </si>
  <si>
    <r>
      <rPr>
        <sz val="9.5"/>
        <color rgb="FF666666"/>
        <rFont val="Calibri"/>
        <family val="2"/>
      </rPr>
      <t>September, 2007</t>
    </r>
  </si>
  <si>
    <r>
      <rPr>
        <sz val="9.5"/>
        <color rgb="FF666666"/>
        <rFont val="Calibri"/>
        <family val="2"/>
      </rPr>
      <t>August, 2007</t>
    </r>
  </si>
  <si>
    <r>
      <rPr>
        <sz val="9.5"/>
        <color rgb="FF666666"/>
        <rFont val="Calibri"/>
        <family val="2"/>
      </rPr>
      <t>July, 2007</t>
    </r>
  </si>
  <si>
    <r>
      <rPr>
        <sz val="9.5"/>
        <color rgb="FF666666"/>
        <rFont val="Calibri"/>
        <family val="2"/>
      </rPr>
      <t>June, 2007</t>
    </r>
  </si>
  <si>
    <r>
      <rPr>
        <sz val="9.5"/>
        <color rgb="FF666666"/>
        <rFont val="Calibri"/>
        <family val="2"/>
      </rPr>
      <t>May, 2007</t>
    </r>
  </si>
  <si>
    <r>
      <rPr>
        <sz val="9.5"/>
        <color rgb="FF666666"/>
        <rFont val="Calibri"/>
        <family val="2"/>
      </rPr>
      <t>11/1/06 - 4/30/07</t>
    </r>
  </si>
  <si>
    <r>
      <rPr>
        <sz val="9.5"/>
        <color rgb="FF666666"/>
        <rFont val="Calibri"/>
        <family val="2"/>
      </rPr>
      <t>April, 2007</t>
    </r>
  </si>
  <si>
    <r>
      <rPr>
        <sz val="9.5"/>
        <color rgb="FF666666"/>
        <rFont val="Calibri"/>
        <family val="2"/>
      </rPr>
      <t>March, 2007</t>
    </r>
  </si>
  <si>
    <r>
      <rPr>
        <sz val="9.5"/>
        <color rgb="FF666666"/>
        <rFont val="Calibri"/>
        <family val="2"/>
      </rPr>
      <t>February, 2007</t>
    </r>
  </si>
  <si>
    <r>
      <rPr>
        <sz val="9.5"/>
        <color rgb="FF666666"/>
        <rFont val="Calibri"/>
        <family val="2"/>
      </rPr>
      <t>January, 2007</t>
    </r>
  </si>
  <si>
    <r>
      <rPr>
        <sz val="9.5"/>
        <color rgb="FF666666"/>
        <rFont val="Calibri"/>
        <family val="2"/>
      </rPr>
      <t>December, 2006</t>
    </r>
  </si>
  <si>
    <r>
      <rPr>
        <sz val="9.5"/>
        <color rgb="FF666666"/>
        <rFont val="Calibri"/>
        <family val="2"/>
      </rPr>
      <t>November, 2006</t>
    </r>
  </si>
  <si>
    <r>
      <rPr>
        <sz val="9.5"/>
        <color rgb="FF666666"/>
        <rFont val="Calibri"/>
        <family val="2"/>
      </rPr>
      <t>5/1/06 - 10/31/06</t>
    </r>
  </si>
  <si>
    <r>
      <rPr>
        <sz val="9.5"/>
        <color rgb="FF666666"/>
        <rFont val="Calibri"/>
        <family val="2"/>
      </rPr>
      <t>October, 2006</t>
    </r>
  </si>
  <si>
    <r>
      <rPr>
        <sz val="9.5"/>
        <color rgb="FF666666"/>
        <rFont val="Calibri"/>
        <family val="2"/>
      </rPr>
      <t>September, 2006</t>
    </r>
  </si>
  <si>
    <r>
      <rPr>
        <sz val="9.5"/>
        <color rgb="FF666666"/>
        <rFont val="Calibri"/>
        <family val="2"/>
      </rPr>
      <t>August, 2006</t>
    </r>
  </si>
  <si>
    <r>
      <rPr>
        <sz val="9.5"/>
        <color rgb="FF666666"/>
        <rFont val="Calibri"/>
        <family val="2"/>
      </rPr>
      <t>July, 2006</t>
    </r>
  </si>
  <si>
    <r>
      <rPr>
        <sz val="9.5"/>
        <color rgb="FF666666"/>
        <rFont val="Calibri"/>
        <family val="2"/>
      </rPr>
      <t>June, 2006</t>
    </r>
  </si>
  <si>
    <r>
      <rPr>
        <sz val="9.5"/>
        <color rgb="FF666666"/>
        <rFont val="Calibri"/>
        <family val="2"/>
      </rPr>
      <t>May, 2006</t>
    </r>
  </si>
  <si>
    <r>
      <rPr>
        <sz val="9.5"/>
        <color rgb="FF666666"/>
        <rFont val="Calibri"/>
        <family val="2"/>
      </rPr>
      <t>11/1/05 - 4/30/06</t>
    </r>
  </si>
  <si>
    <r>
      <rPr>
        <sz val="9.5"/>
        <color rgb="FF666666"/>
        <rFont val="Calibri"/>
        <family val="2"/>
      </rPr>
      <t>April, 2006</t>
    </r>
  </si>
  <si>
    <r>
      <rPr>
        <sz val="9.5"/>
        <color rgb="FF666666"/>
        <rFont val="Calibri"/>
        <family val="2"/>
      </rPr>
      <t>March, 2006</t>
    </r>
  </si>
  <si>
    <r>
      <rPr>
        <sz val="9.5"/>
        <color rgb="FF666666"/>
        <rFont val="Calibri"/>
        <family val="2"/>
      </rPr>
      <t>February, 2006</t>
    </r>
  </si>
  <si>
    <r>
      <rPr>
        <sz val="9.5"/>
        <color rgb="FF666666"/>
        <rFont val="Calibri"/>
        <family val="2"/>
      </rPr>
      <t>January, 2006</t>
    </r>
  </si>
  <si>
    <r>
      <rPr>
        <sz val="9.5"/>
        <color rgb="FF666666"/>
        <rFont val="Calibri"/>
        <family val="2"/>
      </rPr>
      <t>December, 2005</t>
    </r>
  </si>
  <si>
    <r>
      <rPr>
        <sz val="9.5"/>
        <color rgb="FF666666"/>
        <rFont val="Calibri"/>
        <family val="2"/>
      </rPr>
      <t>November, 2005</t>
    </r>
  </si>
  <si>
    <r>
      <rPr>
        <sz val="9.5"/>
        <color rgb="FF666666"/>
        <rFont val="Calibri"/>
        <family val="2"/>
      </rPr>
      <t>5/1/05 - 10/31/05</t>
    </r>
  </si>
  <si>
    <r>
      <rPr>
        <sz val="9.5"/>
        <color rgb="FF666666"/>
        <rFont val="Calibri"/>
        <family val="2"/>
      </rPr>
      <t>October, 2005</t>
    </r>
  </si>
  <si>
    <r>
      <rPr>
        <sz val="9.5"/>
        <color rgb="FF666666"/>
        <rFont val="Calibri"/>
        <family val="2"/>
      </rPr>
      <t>September, 2005</t>
    </r>
  </si>
  <si>
    <r>
      <rPr>
        <sz val="9.5"/>
        <color rgb="FF666666"/>
        <rFont val="Calibri"/>
        <family val="2"/>
      </rPr>
      <t>August, 2005</t>
    </r>
  </si>
  <si>
    <r>
      <rPr>
        <sz val="9.5"/>
        <color rgb="FF666666"/>
        <rFont val="Calibri"/>
        <family val="2"/>
      </rPr>
      <t>July, 2005</t>
    </r>
  </si>
  <si>
    <r>
      <rPr>
        <sz val="9.5"/>
        <color rgb="FF666666"/>
        <rFont val="Calibri"/>
        <family val="2"/>
      </rPr>
      <t>June, 2005</t>
    </r>
  </si>
  <si>
    <r>
      <rPr>
        <sz val="9.5"/>
        <color rgb="FF666666"/>
        <rFont val="Calibri"/>
        <family val="2"/>
      </rPr>
      <t>May, 2005</t>
    </r>
  </si>
  <si>
    <r>
      <rPr>
        <sz val="9.5"/>
        <color rgb="FF666666"/>
        <rFont val="Calibri"/>
        <family val="2"/>
      </rPr>
      <t>11/1/04 - 4/30/05</t>
    </r>
  </si>
  <si>
    <r>
      <rPr>
        <sz val="9.5"/>
        <color rgb="FF666666"/>
        <rFont val="Calibri"/>
        <family val="2"/>
      </rPr>
      <t>April, 2005</t>
    </r>
  </si>
  <si>
    <r>
      <rPr>
        <sz val="9.5"/>
        <color rgb="FF666666"/>
        <rFont val="Calibri"/>
        <family val="2"/>
      </rPr>
      <t>March, 2005</t>
    </r>
  </si>
  <si>
    <r>
      <rPr>
        <sz val="9.5"/>
        <color rgb="FF666666"/>
        <rFont val="Calibri"/>
        <family val="2"/>
      </rPr>
      <t>February, 2005</t>
    </r>
  </si>
  <si>
    <r>
      <rPr>
        <sz val="9.5"/>
        <color rgb="FF666666"/>
        <rFont val="Calibri"/>
        <family val="2"/>
      </rPr>
      <t>January, 2005</t>
    </r>
  </si>
  <si>
    <r>
      <rPr>
        <sz val="9.5"/>
        <color rgb="FF666666"/>
        <rFont val="Calibri"/>
        <family val="2"/>
      </rPr>
      <t>December, 2004</t>
    </r>
  </si>
  <si>
    <r>
      <rPr>
        <sz val="9.5"/>
        <color rgb="FF666666"/>
        <rFont val="Calibri"/>
        <family val="2"/>
      </rPr>
      <t>November, 2004</t>
    </r>
  </si>
  <si>
    <t>January 2018 – January 2019</t>
  </si>
  <si>
    <t>Basic-rate</t>
  </si>
  <si>
    <t>Green-rate</t>
  </si>
  <si>
    <t>House-1 
Basic</t>
  </si>
  <si>
    <t>House-2
Basic</t>
  </si>
  <si>
    <t xml:space="preserve">House-3
Basic </t>
  </si>
  <si>
    <t>House-1
Green</t>
  </si>
  <si>
    <t>House-2
Green</t>
  </si>
  <si>
    <t>House-3
Green</t>
  </si>
  <si>
    <t>House-1 
Basic-Diff</t>
  </si>
  <si>
    <t>House-2
Basic-Diff</t>
  </si>
  <si>
    <t xml:space="preserve">House-3
Basic-Diff </t>
  </si>
  <si>
    <t>House-1
Green-Diff</t>
  </si>
  <si>
    <t>House-2
Green-Diff</t>
  </si>
  <si>
    <t>House-3
Green-Diff</t>
  </si>
  <si>
    <t>Green(100%)</t>
  </si>
  <si>
    <t>Green-100%</t>
  </si>
  <si>
    <t>Geeen100 (L)</t>
  </si>
  <si>
    <t xml:space="preserve"> kWh</t>
  </si>
  <si>
    <t>kWh</t>
  </si>
  <si>
    <t xml:space="preserve">House-1 </t>
  </si>
  <si>
    <t>Basic Rate</t>
  </si>
  <si>
    <t>$-H1</t>
  </si>
  <si>
    <t>$-H2</t>
  </si>
  <si>
    <t>Diff-Basic</t>
  </si>
  <si>
    <t>Diff Basic</t>
  </si>
  <si>
    <t>Diff Green(L)</t>
  </si>
  <si>
    <t>Green (100%)</t>
  </si>
  <si>
    <t>Green Diff</t>
  </si>
  <si>
    <t>House-4</t>
  </si>
  <si>
    <t>$$-H-3</t>
  </si>
  <si>
    <t>$$-H-4</t>
  </si>
  <si>
    <t>Houuse-3</t>
  </si>
  <si>
    <t>Houuse-4</t>
  </si>
  <si>
    <t>$-H3</t>
  </si>
  <si>
    <t>$-H4</t>
  </si>
  <si>
    <t>Contract</t>
  </si>
  <si>
    <t xml:space="preserve"> Green (L)</t>
  </si>
  <si>
    <t>Green-Diff</t>
  </si>
  <si>
    <t>Green(L) Diff</t>
  </si>
  <si>
    <t>House-4
Basic</t>
  </si>
  <si>
    <t>House-4
Green</t>
  </si>
  <si>
    <t xml:space="preserve">House-4
Basic-Diff </t>
  </si>
  <si>
    <t>House-4
Green-Diff</t>
  </si>
  <si>
    <t>Standard Diff</t>
  </si>
  <si>
    <t>Summary</t>
  </si>
  <si>
    <t>Basic-diff</t>
  </si>
  <si>
    <t>Green-diff</t>
  </si>
  <si>
    <t>Green (L) -Diff</t>
  </si>
  <si>
    <t>December 2018 - December 2020</t>
  </si>
  <si>
    <t>Mass Power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</si>
</sst>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mmmm\-yyyy"/>
    <numFmt numFmtId="167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rgb="FF141414"/>
      <name val="Helvetica"/>
      <family val="2"/>
    </font>
    <font>
      <sz val="9"/>
      <color rgb="FF141414"/>
      <name val="Helvetica"/>
      <family val="2"/>
    </font>
    <font>
      <sz val="10"/>
      <color rgb="FF000000"/>
      <name val="Times New Roman"/>
      <family val="1"/>
    </font>
    <font>
      <b/>
      <sz val="9.5"/>
      <name val="Calibri"/>
      <family val="2"/>
    </font>
    <font>
      <sz val="9.5"/>
      <name val="Calibri"/>
      <family val="2"/>
    </font>
    <font>
      <sz val="9.5"/>
      <color rgb="FF666666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3"/>
      </patternFill>
    </fill>
    <fill>
      <patternFill patternType="solid">
        <fgColor rgb="FFDCE6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</cellStyleXfs>
  <cellXfs count="225">
    <xf numFmtId="0" fontId="0" fillId="0" borderId="0" xfId="0"/>
    <xf numFmtId="0" fontId="18" fillId="0" borderId="0" xfId="42"/>
    <xf numFmtId="165" fontId="0" fillId="0" borderId="0" xfId="0" applyNumberFormat="1"/>
    <xf numFmtId="0" fontId="16" fillId="0" borderId="0" xfId="0" applyFont="1"/>
    <xf numFmtId="0" fontId="18" fillId="0" borderId="0" xfId="42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9" fillId="0" borderId="18" xfId="0" applyFont="1" applyBorder="1"/>
    <xf numFmtId="0" fontId="19" fillId="0" borderId="18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7" fontId="0" fillId="0" borderId="22" xfId="0" applyNumberFormat="1" applyBorder="1"/>
    <xf numFmtId="0" fontId="0" fillId="0" borderId="23" xfId="0" applyBorder="1"/>
    <xf numFmtId="0" fontId="0" fillId="0" borderId="24" xfId="0" applyBorder="1"/>
    <xf numFmtId="17" fontId="0" fillId="0" borderId="26" xfId="0" applyNumberFormat="1" applyBorder="1"/>
    <xf numFmtId="0" fontId="0" fillId="0" borderId="27" xfId="0" applyBorder="1"/>
    <xf numFmtId="0" fontId="0" fillId="0" borderId="28" xfId="0" applyBorder="1"/>
    <xf numFmtId="165" fontId="0" fillId="0" borderId="28" xfId="0" applyNumberFormat="1" applyBorder="1"/>
    <xf numFmtId="165" fontId="0" fillId="0" borderId="29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37" borderId="18" xfId="0" applyFill="1" applyBorder="1"/>
    <xf numFmtId="0" fontId="0" fillId="35" borderId="20" xfId="0" applyFont="1" applyFill="1" applyBorder="1" applyAlignment="1">
      <alignment horizontal="right"/>
    </xf>
    <xf numFmtId="0" fontId="0" fillId="36" borderId="18" xfId="0" applyFill="1" applyBorder="1" applyAlignment="1">
      <alignment horizontal="right"/>
    </xf>
    <xf numFmtId="0" fontId="0" fillId="37" borderId="21" xfId="0" applyFill="1" applyBorder="1" applyAlignment="1">
      <alignment horizontal="right"/>
    </xf>
    <xf numFmtId="0" fontId="0" fillId="35" borderId="38" xfId="0" applyFon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7" xfId="0" applyBorder="1"/>
    <xf numFmtId="165" fontId="0" fillId="0" borderId="39" xfId="0" applyNumberFormat="1" applyBorder="1"/>
    <xf numFmtId="165" fontId="0" fillId="0" borderId="40" xfId="0" applyNumberFormat="1" applyBorder="1"/>
    <xf numFmtId="0" fontId="0" fillId="0" borderId="21" xfId="0" applyBorder="1" applyAlignment="1">
      <alignment horizontal="center"/>
    </xf>
    <xf numFmtId="0" fontId="0" fillId="37" borderId="30" xfId="0" applyFill="1" applyBorder="1" applyAlignment="1">
      <alignment horizontal="right"/>
    </xf>
    <xf numFmtId="9" fontId="0" fillId="0" borderId="19" xfId="0" applyNumberFormat="1" applyBorder="1" applyAlignment="1">
      <alignment horizontal="center"/>
    </xf>
    <xf numFmtId="0" fontId="0" fillId="0" borderId="41" xfId="0" applyBorder="1"/>
    <xf numFmtId="165" fontId="0" fillId="0" borderId="0" xfId="0" applyNumberFormat="1" applyBorder="1"/>
    <xf numFmtId="165" fontId="0" fillId="0" borderId="41" xfId="0" applyNumberFormat="1" applyBorder="1"/>
    <xf numFmtId="0" fontId="0" fillId="0" borderId="0" xfId="0" applyBorder="1"/>
    <xf numFmtId="0" fontId="20" fillId="38" borderId="0" xfId="0" applyFont="1" applyFill="1"/>
    <xf numFmtId="0" fontId="0" fillId="38" borderId="0" xfId="0" applyFill="1"/>
    <xf numFmtId="0" fontId="18" fillId="38" borderId="0" xfId="42" applyFill="1" applyAlignment="1">
      <alignment horizontal="left" vertical="top" wrapText="1"/>
    </xf>
    <xf numFmtId="0" fontId="16" fillId="0" borderId="31" xfId="0" applyFont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37" borderId="18" xfId="0" applyFill="1" applyBorder="1" applyAlignment="1">
      <alignment horizontal="center"/>
    </xf>
    <xf numFmtId="165" fontId="0" fillId="0" borderId="42" xfId="0" applyNumberFormat="1" applyBorder="1"/>
    <xf numFmtId="0" fontId="16" fillId="0" borderId="0" xfId="0" applyFont="1" applyAlignment="1">
      <alignment horizontal="right"/>
    </xf>
    <xf numFmtId="0" fontId="0" fillId="35" borderId="43" xfId="0" applyFont="1" applyFill="1" applyBorder="1" applyAlignment="1">
      <alignment horizontal="center"/>
    </xf>
    <xf numFmtId="0" fontId="20" fillId="34" borderId="0" xfId="0" applyFont="1" applyFill="1"/>
    <xf numFmtId="165" fontId="0" fillId="0" borderId="0" xfId="0" applyNumberFormat="1" applyBorder="1" applyAlignment="1">
      <alignment horizontal="center"/>
    </xf>
    <xf numFmtId="165" fontId="16" fillId="38" borderId="40" xfId="0" applyNumberFormat="1" applyFont="1" applyFill="1" applyBorder="1"/>
    <xf numFmtId="165" fontId="16" fillId="33" borderId="40" xfId="0" applyNumberFormat="1" applyFont="1" applyFill="1" applyBorder="1"/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top" wrapText="1"/>
    </xf>
    <xf numFmtId="0" fontId="23" fillId="0" borderId="0" xfId="44" applyFill="1" applyBorder="1" applyAlignment="1">
      <alignment horizontal="left" vertical="top"/>
    </xf>
    <xf numFmtId="0" fontId="24" fillId="40" borderId="14" xfId="44" applyFont="1" applyFill="1" applyBorder="1" applyAlignment="1">
      <alignment horizontal="left" vertical="top" wrapText="1"/>
    </xf>
    <xf numFmtId="0" fontId="24" fillId="40" borderId="14" xfId="44" applyFont="1" applyFill="1" applyBorder="1" applyAlignment="1">
      <alignment horizontal="center" vertical="top" wrapText="1"/>
    </xf>
    <xf numFmtId="0" fontId="24" fillId="40" borderId="14" xfId="44" applyFont="1" applyFill="1" applyBorder="1" applyAlignment="1">
      <alignment horizontal="left" vertical="top" wrapText="1" indent="1"/>
    </xf>
    <xf numFmtId="0" fontId="24" fillId="40" borderId="14" xfId="44" applyFont="1" applyFill="1" applyBorder="1" applyAlignment="1">
      <alignment horizontal="left" vertical="top" wrapText="1" indent="2"/>
    </xf>
    <xf numFmtId="0" fontId="25" fillId="0" borderId="14" xfId="44" applyFont="1" applyFill="1" applyBorder="1" applyAlignment="1">
      <alignment horizontal="left" vertical="top" wrapText="1"/>
    </xf>
    <xf numFmtId="164" fontId="26" fillId="0" borderId="14" xfId="44" applyNumberFormat="1" applyFont="1" applyFill="1" applyBorder="1" applyAlignment="1">
      <alignment horizontal="left" vertical="top" indent="4" shrinkToFit="1"/>
    </xf>
    <xf numFmtId="164" fontId="26" fillId="0" borderId="14" xfId="44" applyNumberFormat="1" applyFont="1" applyFill="1" applyBorder="1" applyAlignment="1">
      <alignment horizontal="center" vertical="top" shrinkToFit="1"/>
    </xf>
    <xf numFmtId="0" fontId="25" fillId="0" borderId="14" xfId="44" applyFont="1" applyFill="1" applyBorder="1" applyAlignment="1">
      <alignment horizontal="left" vertical="top" wrapText="1" indent="2"/>
    </xf>
    <xf numFmtId="0" fontId="0" fillId="0" borderId="0" xfId="0" applyAlignment="1">
      <alignment horizontal="right" wrapText="1"/>
    </xf>
    <xf numFmtId="0" fontId="27" fillId="33" borderId="0" xfId="0" applyFont="1" applyFill="1"/>
    <xf numFmtId="0" fontId="0" fillId="0" borderId="49" xfId="0" applyBorder="1"/>
    <xf numFmtId="0" fontId="0" fillId="0" borderId="50" xfId="0" applyBorder="1"/>
    <xf numFmtId="165" fontId="0" fillId="0" borderId="50" xfId="0" applyNumberFormat="1" applyBorder="1"/>
    <xf numFmtId="17" fontId="0" fillId="0" borderId="35" xfId="0" applyNumberFormat="1" applyBorder="1"/>
    <xf numFmtId="0" fontId="0" fillId="0" borderId="52" xfId="0" applyBorder="1"/>
    <xf numFmtId="0" fontId="0" fillId="0" borderId="53" xfId="0" applyBorder="1"/>
    <xf numFmtId="165" fontId="0" fillId="0" borderId="53" xfId="0" applyNumberFormat="1" applyBorder="1"/>
    <xf numFmtId="0" fontId="0" fillId="0" borderId="0" xfId="0" applyBorder="1" applyAlignment="1">
      <alignment horizontal="center"/>
    </xf>
    <xf numFmtId="0" fontId="0" fillId="0" borderId="51" xfId="0" applyBorder="1"/>
    <xf numFmtId="3" fontId="0" fillId="0" borderId="51" xfId="0" applyNumberFormat="1" applyBorder="1"/>
    <xf numFmtId="165" fontId="0" fillId="0" borderId="51" xfId="0" applyNumberFormat="1" applyBorder="1"/>
    <xf numFmtId="165" fontId="0" fillId="0" borderId="28" xfId="0" applyNumberFormat="1" applyFont="1" applyBorder="1"/>
    <xf numFmtId="0" fontId="0" fillId="0" borderId="0" xfId="0" applyAlignment="1">
      <alignment vertical="top"/>
    </xf>
    <xf numFmtId="17" fontId="0" fillId="0" borderId="54" xfId="0" applyNumberFormat="1" applyBorder="1"/>
    <xf numFmtId="165" fontId="0" fillId="0" borderId="50" xfId="0" applyNumberFormat="1" applyFont="1" applyBorder="1"/>
    <xf numFmtId="165" fontId="0" fillId="0" borderId="55" xfId="0" applyNumberFormat="1" applyBorder="1"/>
    <xf numFmtId="0" fontId="0" fillId="38" borderId="56" xfId="0" applyFill="1" applyBorder="1"/>
    <xf numFmtId="0" fontId="0" fillId="38" borderId="57" xfId="0" applyFill="1" applyBorder="1"/>
    <xf numFmtId="0" fontId="0" fillId="33" borderId="57" xfId="0" applyFill="1" applyBorder="1"/>
    <xf numFmtId="0" fontId="0" fillId="33" borderId="44" xfId="0" applyFill="1" applyBorder="1"/>
    <xf numFmtId="9" fontId="0" fillId="38" borderId="20" xfId="0" applyNumberFormat="1" applyFill="1" applyBorder="1" applyAlignment="1">
      <alignment horizontal="center"/>
    </xf>
    <xf numFmtId="0" fontId="0" fillId="38" borderId="20" xfId="0" applyFill="1" applyBorder="1"/>
    <xf numFmtId="9" fontId="0" fillId="33" borderId="20" xfId="0" applyNumberFormat="1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0" fontId="0" fillId="38" borderId="58" xfId="0" applyFill="1" applyBorder="1"/>
    <xf numFmtId="0" fontId="0" fillId="38" borderId="24" xfId="0" applyFill="1" applyBorder="1"/>
    <xf numFmtId="165" fontId="0" fillId="33" borderId="24" xfId="0" applyNumberFormat="1" applyFill="1" applyBorder="1"/>
    <xf numFmtId="165" fontId="0" fillId="33" borderId="25" xfId="0" applyNumberFormat="1" applyFill="1" applyBorder="1"/>
    <xf numFmtId="165" fontId="0" fillId="38" borderId="59" xfId="0" applyNumberFormat="1" applyFill="1" applyBorder="1"/>
    <xf numFmtId="165" fontId="0" fillId="38" borderId="28" xfId="0" applyNumberFormat="1" applyFill="1" applyBorder="1"/>
    <xf numFmtId="165" fontId="0" fillId="33" borderId="28" xfId="0" applyNumberFormat="1" applyFill="1" applyBorder="1"/>
    <xf numFmtId="165" fontId="0" fillId="33" borderId="29" xfId="0" applyNumberFormat="1" applyFill="1" applyBorder="1"/>
    <xf numFmtId="0" fontId="16" fillId="41" borderId="31" xfId="0" applyFont="1" applyFill="1" applyBorder="1" applyAlignment="1">
      <alignment horizontal="center"/>
    </xf>
    <xf numFmtId="7" fontId="16" fillId="41" borderId="32" xfId="0" applyNumberFormat="1" applyFont="1" applyFill="1" applyBorder="1"/>
    <xf numFmtId="7" fontId="16" fillId="41" borderId="34" xfId="0" applyNumberFormat="1" applyFont="1" applyFill="1" applyBorder="1"/>
    <xf numFmtId="3" fontId="0" fillId="0" borderId="0" xfId="0" applyNumberFormat="1"/>
    <xf numFmtId="3" fontId="0" fillId="0" borderId="53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37" borderId="0" xfId="0" applyFill="1"/>
    <xf numFmtId="0" fontId="0" fillId="0" borderId="40" xfId="0" applyBorder="1"/>
    <xf numFmtId="0" fontId="0" fillId="0" borderId="18" xfId="0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0" fontId="16" fillId="0" borderId="3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7" fontId="0" fillId="0" borderId="22" xfId="0" applyNumberForma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3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0" borderId="53" xfId="0" applyNumberFormat="1" applyFont="1" applyBorder="1"/>
    <xf numFmtId="0" fontId="0" fillId="0" borderId="60" xfId="0" applyBorder="1"/>
    <xf numFmtId="165" fontId="0" fillId="38" borderId="61" xfId="0" applyNumberFormat="1" applyFill="1" applyBorder="1"/>
    <xf numFmtId="165" fontId="0" fillId="38" borderId="53" xfId="0" applyNumberFormat="1" applyFill="1" applyBorder="1"/>
    <xf numFmtId="3" fontId="0" fillId="0" borderId="40" xfId="0" applyNumberFormat="1" applyBorder="1"/>
    <xf numFmtId="44" fontId="0" fillId="0" borderId="40" xfId="43" applyFont="1" applyBorder="1"/>
    <xf numFmtId="7" fontId="0" fillId="0" borderId="40" xfId="43" applyNumberFormat="1" applyFont="1" applyBorder="1"/>
    <xf numFmtId="7" fontId="0" fillId="0" borderId="40" xfId="43" applyNumberFormat="1" applyFont="1" applyBorder="1" applyAlignment="1">
      <alignment horizontal="right" vertical="top"/>
    </xf>
    <xf numFmtId="165" fontId="0" fillId="0" borderId="60" xfId="0" applyNumberFormat="1" applyBorder="1"/>
    <xf numFmtId="165" fontId="0" fillId="38" borderId="62" xfId="0" applyNumberFormat="1" applyFill="1" applyBorder="1"/>
    <xf numFmtId="165" fontId="0" fillId="38" borderId="63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0" fontId="0" fillId="42" borderId="0" xfId="0" applyFill="1"/>
    <xf numFmtId="0" fontId="0" fillId="0" borderId="64" xfId="0" applyBorder="1" applyAlignment="1">
      <alignment horizontal="center"/>
    </xf>
    <xf numFmtId="165" fontId="0" fillId="0" borderId="65" xfId="0" applyNumberFormat="1" applyBorder="1"/>
    <xf numFmtId="165" fontId="0" fillId="0" borderId="66" xfId="0" applyNumberFormat="1" applyBorder="1"/>
    <xf numFmtId="165" fontId="0" fillId="0" borderId="67" xfId="0" applyNumberFormat="1" applyBorder="1"/>
    <xf numFmtId="165" fontId="16" fillId="0" borderId="40" xfId="0" applyNumberFormat="1" applyFont="1" applyBorder="1"/>
    <xf numFmtId="0" fontId="0" fillId="43" borderId="0" xfId="0" applyFill="1"/>
    <xf numFmtId="0" fontId="0" fillId="36" borderId="41" xfId="0" applyFill="1" applyBorder="1"/>
    <xf numFmtId="0" fontId="0" fillId="36" borderId="0" xfId="0" applyFill="1" applyBorder="1"/>
    <xf numFmtId="0" fontId="0" fillId="36" borderId="37" xfId="0" applyFill="1" applyBorder="1"/>
    <xf numFmtId="0" fontId="0" fillId="0" borderId="30" xfId="0" applyBorder="1"/>
    <xf numFmtId="0" fontId="0" fillId="0" borderId="68" xfId="0" applyBorder="1"/>
    <xf numFmtId="165" fontId="0" fillId="0" borderId="37" xfId="0" applyNumberFormat="1" applyBorder="1"/>
    <xf numFmtId="165" fontId="16" fillId="0" borderId="67" xfId="0" applyNumberFormat="1" applyFont="1" applyBorder="1"/>
    <xf numFmtId="0" fontId="0" fillId="0" borderId="29" xfId="0" applyBorder="1"/>
    <xf numFmtId="0" fontId="16" fillId="0" borderId="19" xfId="0" applyFont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16" fillId="36" borderId="41" xfId="0" applyFont="1" applyFill="1" applyBorder="1"/>
    <xf numFmtId="0" fontId="0" fillId="43" borderId="41" xfId="0" applyFill="1" applyBorder="1"/>
    <xf numFmtId="0" fontId="0" fillId="43" borderId="0" xfId="0" applyFill="1" applyBorder="1"/>
    <xf numFmtId="0" fontId="0" fillId="43" borderId="37" xfId="0" applyFill="1" applyBorder="1"/>
    <xf numFmtId="165" fontId="16" fillId="0" borderId="0" xfId="0" applyNumberFormat="1" applyFont="1" applyBorder="1"/>
    <xf numFmtId="165" fontId="16" fillId="0" borderId="39" xfId="0" applyNumberFormat="1" applyFont="1" applyBorder="1"/>
    <xf numFmtId="3" fontId="0" fillId="0" borderId="0" xfId="0" applyNumberFormat="1" applyBorder="1"/>
    <xf numFmtId="3" fontId="0" fillId="0" borderId="41" xfId="0" applyNumberFormat="1" applyBorder="1" applyAlignment="1">
      <alignment horizontal="center" vertical="top"/>
    </xf>
    <xf numFmtId="167" fontId="0" fillId="0" borderId="0" xfId="0" applyNumberFormat="1" applyBorder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28" fillId="38" borderId="0" xfId="0" applyFont="1" applyFill="1" applyBorder="1"/>
    <xf numFmtId="3" fontId="0" fillId="38" borderId="0" xfId="0" applyNumberFormat="1" applyFill="1" applyBorder="1"/>
    <xf numFmtId="165" fontId="0" fillId="38" borderId="0" xfId="0" applyNumberFormat="1" applyFill="1" applyBorder="1"/>
    <xf numFmtId="0" fontId="0" fillId="0" borderId="0" xfId="0" applyAlignment="1">
      <alignment horizontal="left"/>
    </xf>
    <xf numFmtId="0" fontId="0" fillId="0" borderId="68" xfId="0" applyBorder="1" applyAlignment="1">
      <alignment horizontal="center" vertical="top"/>
    </xf>
    <xf numFmtId="165" fontId="0" fillId="0" borderId="69" xfId="0" applyNumberFormat="1" applyBorder="1"/>
    <xf numFmtId="165" fontId="0" fillId="0" borderId="70" xfId="0" applyNumberFormat="1" applyBorder="1"/>
    <xf numFmtId="0" fontId="0" fillId="0" borderId="21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65" fontId="0" fillId="0" borderId="49" xfId="0" applyNumberFormat="1" applyBorder="1"/>
    <xf numFmtId="165" fontId="0" fillId="0" borderId="27" xfId="0" applyNumberFormat="1" applyBorder="1"/>
    <xf numFmtId="165" fontId="0" fillId="0" borderId="52" xfId="0" applyNumberFormat="1" applyBorder="1"/>
    <xf numFmtId="165" fontId="0" fillId="0" borderId="71" xfId="0" applyNumberFormat="1" applyBorder="1"/>
    <xf numFmtId="167" fontId="0" fillId="0" borderId="41" xfId="0" applyNumberFormat="1" applyBorder="1" applyAlignment="1">
      <alignment horizontal="center"/>
    </xf>
    <xf numFmtId="0" fontId="16" fillId="0" borderId="68" xfId="0" applyFon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0" fontId="27" fillId="38" borderId="0" xfId="0" applyFont="1" applyFill="1"/>
    <xf numFmtId="7" fontId="0" fillId="0" borderId="41" xfId="0" applyNumberFormat="1" applyBorder="1" applyAlignment="1">
      <alignment horizontal="center"/>
    </xf>
    <xf numFmtId="7" fontId="0" fillId="0" borderId="72" xfId="0" applyNumberFormat="1" applyBorder="1" applyAlignment="1">
      <alignment horizontal="center"/>
    </xf>
    <xf numFmtId="7" fontId="0" fillId="0" borderId="73" xfId="0" applyNumberFormat="1" applyBorder="1" applyAlignment="1">
      <alignment horizontal="center"/>
    </xf>
    <xf numFmtId="7" fontId="0" fillId="0" borderId="37" xfId="0" applyNumberFormat="1" applyBorder="1" applyAlignment="1">
      <alignment horizontal="center"/>
    </xf>
    <xf numFmtId="0" fontId="16" fillId="0" borderId="37" xfId="0" applyFont="1" applyBorder="1" applyAlignment="1">
      <alignment horizontal="right"/>
    </xf>
    <xf numFmtId="0" fontId="16" fillId="0" borderId="18" xfId="0" applyFont="1" applyBorder="1" applyAlignment="1">
      <alignment horizontal="center" vertical="top"/>
    </xf>
    <xf numFmtId="0" fontId="25" fillId="0" borderId="46" xfId="44" applyFont="1" applyFill="1" applyBorder="1" applyAlignment="1">
      <alignment horizontal="left" vertical="top" wrapText="1" indent="3"/>
    </xf>
    <xf numFmtId="0" fontId="25" fillId="0" borderId="47" xfId="44" applyFont="1" applyFill="1" applyBorder="1" applyAlignment="1">
      <alignment horizontal="left" vertical="top" wrapText="1" indent="3"/>
    </xf>
    <xf numFmtId="0" fontId="25" fillId="0" borderId="48" xfId="44" applyFont="1" applyFill="1" applyBorder="1" applyAlignment="1">
      <alignment horizontal="left" vertical="top" wrapText="1" indent="3"/>
    </xf>
    <xf numFmtId="164" fontId="26" fillId="0" borderId="46" xfId="44" applyNumberFormat="1" applyFont="1" applyFill="1" applyBorder="1" applyAlignment="1">
      <alignment horizontal="center" vertical="top" shrinkToFit="1"/>
    </xf>
    <xf numFmtId="164" fontId="26" fillId="0" borderId="47" xfId="44" applyNumberFormat="1" applyFont="1" applyFill="1" applyBorder="1" applyAlignment="1">
      <alignment horizontal="center" vertical="top" shrinkToFit="1"/>
    </xf>
    <xf numFmtId="164" fontId="26" fillId="0" borderId="48" xfId="44" applyNumberFormat="1" applyFont="1" applyFill="1" applyBorder="1" applyAlignment="1">
      <alignment horizontal="center" vertical="top" shrinkToFit="1"/>
    </xf>
    <xf numFmtId="0" fontId="24" fillId="39" borderId="10" xfId="44" applyFont="1" applyFill="1" applyBorder="1" applyAlignment="1">
      <alignment horizontal="left" vertical="top" wrapText="1" indent="12"/>
    </xf>
    <xf numFmtId="0" fontId="24" fillId="39" borderId="11" xfId="44" applyFont="1" applyFill="1" applyBorder="1" applyAlignment="1">
      <alignment horizontal="left" vertical="top" wrapText="1" indent="12"/>
    </xf>
    <xf numFmtId="0" fontId="24" fillId="39" borderId="45" xfId="44" applyFont="1" applyFill="1" applyBorder="1" applyAlignment="1">
      <alignment horizontal="left" vertical="top" wrapText="1" indent="12"/>
    </xf>
    <xf numFmtId="0" fontId="24" fillId="39" borderId="12" xfId="44" applyFont="1" applyFill="1" applyBorder="1" applyAlignment="1">
      <alignment horizontal="left" vertical="top" wrapText="1" indent="7"/>
    </xf>
    <xf numFmtId="0" fontId="24" fillId="39" borderId="13" xfId="44" applyFont="1" applyFill="1" applyBorder="1" applyAlignment="1">
      <alignment horizontal="left" vertical="top" wrapText="1" indent="7"/>
    </xf>
    <xf numFmtId="0" fontId="24" fillId="39" borderId="17" xfId="44" applyFont="1" applyFill="1" applyBorder="1" applyAlignment="1">
      <alignment horizontal="left" vertical="top" wrapText="1" indent="7"/>
    </xf>
    <xf numFmtId="0" fontId="24" fillId="39" borderId="15" xfId="44" applyFont="1" applyFill="1" applyBorder="1" applyAlignment="1">
      <alignment horizontal="center" vertical="top" wrapText="1"/>
    </xf>
    <xf numFmtId="0" fontId="24" fillId="39" borderId="16" xfId="44" applyFont="1" applyFill="1" applyBorder="1" applyAlignment="1">
      <alignment horizontal="center" vertical="top" wrapText="1"/>
    </xf>
    <xf numFmtId="0" fontId="24" fillId="39" borderId="15" xfId="44" applyFont="1" applyFill="1" applyBorder="1" applyAlignment="1">
      <alignment horizontal="left" vertical="top" wrapText="1" indent="11"/>
    </xf>
    <xf numFmtId="0" fontId="24" fillId="39" borderId="16" xfId="44" applyFont="1" applyFill="1" applyBorder="1" applyAlignment="1">
      <alignment horizontal="left" vertical="top" wrapText="1" indent="11"/>
    </xf>
    <xf numFmtId="0" fontId="25" fillId="0" borderId="46" xfId="44" applyFont="1" applyFill="1" applyBorder="1" applyAlignment="1">
      <alignment horizontal="left" vertical="top" wrapText="1" indent="2"/>
    </xf>
    <xf numFmtId="0" fontId="25" fillId="0" borderId="48" xfId="44" applyFont="1" applyFill="1" applyBorder="1" applyAlignment="1">
      <alignment horizontal="left" vertical="top" wrapText="1" indent="2"/>
    </xf>
    <xf numFmtId="0" fontId="25" fillId="0" borderId="47" xfId="44" applyFont="1" applyFill="1" applyBorder="1" applyAlignment="1">
      <alignment horizontal="left" vertical="top" wrapText="1" indent="2"/>
    </xf>
    <xf numFmtId="0" fontId="18" fillId="0" borderId="0" xfId="42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lonialpowergroup.com/ashland/" TargetMode="External"/><Relationship Id="rId13" Type="http://schemas.openxmlformats.org/officeDocument/2006/relationships/hyperlink" Target="https://colonialpowergroup.com/north-andover-further-pricing/" TargetMode="External"/><Relationship Id="rId3" Type="http://schemas.openxmlformats.org/officeDocument/2006/relationships/hyperlink" Target="https://masscea.com/dracut/" TargetMode="External"/><Relationship Id="rId7" Type="http://schemas.openxmlformats.org/officeDocument/2006/relationships/hyperlink" Target="http://masspowerchoice.com/lexington" TargetMode="External"/><Relationship Id="rId12" Type="http://schemas.openxmlformats.org/officeDocument/2006/relationships/hyperlink" Target="https://colonialpowergroup.com/newburyport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masspowerchoice.com/chelmsford/options-pricing" TargetMode="External"/><Relationship Id="rId16" Type="http://schemas.openxmlformats.org/officeDocument/2006/relationships/hyperlink" Target="https://masspowerchoice.com/about" TargetMode="External"/><Relationship Id="rId1" Type="http://schemas.openxmlformats.org/officeDocument/2006/relationships/hyperlink" Target="https://colonialpowergroup.com/burlington/" TargetMode="External"/><Relationship Id="rId6" Type="http://schemas.openxmlformats.org/officeDocument/2006/relationships/hyperlink" Target="http://masspowerchoice.com/acton" TargetMode="External"/><Relationship Id="rId11" Type="http://schemas.openxmlformats.org/officeDocument/2006/relationships/hyperlink" Target="http://www.masspowerchoice.com/natick" TargetMode="External"/><Relationship Id="rId5" Type="http://schemas.openxmlformats.org/officeDocument/2006/relationships/hyperlink" Target="https://colonialpowergroup.com/carlisle-further-pricing/" TargetMode="External"/><Relationship Id="rId15" Type="http://schemas.openxmlformats.org/officeDocument/2006/relationships/hyperlink" Target="https://colonialpowergroup.com/billerica/" TargetMode="External"/><Relationship Id="rId10" Type="http://schemas.openxmlformats.org/officeDocument/2006/relationships/hyperlink" Target="https://sudbury-cea.com/" TargetMode="External"/><Relationship Id="rId4" Type="http://schemas.openxmlformats.org/officeDocument/2006/relationships/hyperlink" Target="http://masspowerchoice.com/cambridge" TargetMode="External"/><Relationship Id="rId9" Type="http://schemas.openxmlformats.org/officeDocument/2006/relationships/hyperlink" Target="https://winpowerma.com/" TargetMode="External"/><Relationship Id="rId14" Type="http://schemas.openxmlformats.org/officeDocument/2006/relationships/hyperlink" Target="https://colonialpowergroup.com/billerica/billerica-further-pricing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sspowerchoice.com/walpole" TargetMode="External"/><Relationship Id="rId21" Type="http://schemas.openxmlformats.org/officeDocument/2006/relationships/hyperlink" Target="https://www.colonialpowergroup.com/carlisle/" TargetMode="External"/><Relationship Id="rId42" Type="http://schemas.openxmlformats.org/officeDocument/2006/relationships/hyperlink" Target="https://colonialpowergroup.com/florida/" TargetMode="External"/><Relationship Id="rId63" Type="http://schemas.openxmlformats.org/officeDocument/2006/relationships/hyperlink" Target="http://masspowerchoice.com/lexington" TargetMode="External"/><Relationship Id="rId84" Type="http://schemas.openxmlformats.org/officeDocument/2006/relationships/hyperlink" Target="http://masscea.com/" TargetMode="External"/><Relationship Id="rId16" Type="http://schemas.openxmlformats.org/officeDocument/2006/relationships/hyperlink" Target="http://www.capelightcompact.org/power-supply/" TargetMode="External"/><Relationship Id="rId107" Type="http://schemas.openxmlformats.org/officeDocument/2006/relationships/hyperlink" Target="https://sudbury-cea.com/" TargetMode="External"/><Relationship Id="rId11" Type="http://schemas.openxmlformats.org/officeDocument/2006/relationships/hyperlink" Target="http://www.capelightcompact.org/power-supply/" TargetMode="External"/><Relationship Id="rId32" Type="http://schemas.openxmlformats.org/officeDocument/2006/relationships/hyperlink" Target="http://www.capelightcompact.org/power-supply/" TargetMode="External"/><Relationship Id="rId37" Type="http://schemas.openxmlformats.org/officeDocument/2006/relationships/hyperlink" Target="http://www.capelightcompact.org/power-supply/" TargetMode="External"/><Relationship Id="rId53" Type="http://schemas.openxmlformats.org/officeDocument/2006/relationships/hyperlink" Target="http://www.capelightcompact.org/power-supply/" TargetMode="External"/><Relationship Id="rId58" Type="http://schemas.openxmlformats.org/officeDocument/2006/relationships/hyperlink" Target="https://colonialpowergroup.com/kingston/" TargetMode="External"/><Relationship Id="rId74" Type="http://schemas.openxmlformats.org/officeDocument/2006/relationships/hyperlink" Target="https://millburypowerchoice.com/" TargetMode="External"/><Relationship Id="rId79" Type="http://schemas.openxmlformats.org/officeDocument/2006/relationships/hyperlink" Target="https://www.colonialpowergroup.com/new-ashford/" TargetMode="External"/><Relationship Id="rId102" Type="http://schemas.openxmlformats.org/officeDocument/2006/relationships/hyperlink" Target="http://shirleypoweroptions.com/" TargetMode="External"/><Relationship Id="rId123" Type="http://schemas.openxmlformats.org/officeDocument/2006/relationships/hyperlink" Target="https://colonialpowergroup.com/west-stockbridge/" TargetMode="External"/><Relationship Id="rId128" Type="http://schemas.openxmlformats.org/officeDocument/2006/relationships/hyperlink" Target="https://colonialpowergroup.com/williamsburg/" TargetMode="External"/><Relationship Id="rId5" Type="http://schemas.openxmlformats.org/officeDocument/2006/relationships/hyperlink" Target="http://www.capelightcompact.org/power-supply/" TargetMode="External"/><Relationship Id="rId90" Type="http://schemas.openxmlformats.org/officeDocument/2006/relationships/hyperlink" Target="https://colonialpowergroup.com/pembroke-2/" TargetMode="External"/><Relationship Id="rId95" Type="http://schemas.openxmlformats.org/officeDocument/2006/relationships/hyperlink" Target="http://www.capelightcompact.org/power-supply/" TargetMode="External"/><Relationship Id="rId22" Type="http://schemas.openxmlformats.org/officeDocument/2006/relationships/hyperlink" Target="http://masscea.com/" TargetMode="External"/><Relationship Id="rId27" Type="http://schemas.openxmlformats.org/officeDocument/2006/relationships/hyperlink" Target="http://www.capelightcompact.org/power-supply/" TargetMode="External"/><Relationship Id="rId43" Type="http://schemas.openxmlformats.org/officeDocument/2006/relationships/hyperlink" Target="http://www.masspowerchoice.com/foxborough" TargetMode="External"/><Relationship Id="rId48" Type="http://schemas.openxmlformats.org/officeDocument/2006/relationships/hyperlink" Target="http://www.masspowerchoice.com/grafton" TargetMode="External"/><Relationship Id="rId64" Type="http://schemas.openxmlformats.org/officeDocument/2006/relationships/hyperlink" Target="https://colonialpowergroup.com/lowell/" TargetMode="External"/><Relationship Id="rId69" Type="http://schemas.openxmlformats.org/officeDocument/2006/relationships/hyperlink" Target="http://masscea.com/" TargetMode="External"/><Relationship Id="rId113" Type="http://schemas.openxmlformats.org/officeDocument/2006/relationships/hyperlink" Target="http://www.capelightcompact.org/power-supply/" TargetMode="External"/><Relationship Id="rId118" Type="http://schemas.openxmlformats.org/officeDocument/2006/relationships/hyperlink" Target="http://www.capelightcompact.org/power-supply/" TargetMode="External"/><Relationship Id="rId80" Type="http://schemas.openxmlformats.org/officeDocument/2006/relationships/hyperlink" Target="http://masscea.com/" TargetMode="External"/><Relationship Id="rId85" Type="http://schemas.openxmlformats.org/officeDocument/2006/relationships/hyperlink" Target="http://www.capelightcompact.org/power-supply/" TargetMode="External"/><Relationship Id="rId12" Type="http://schemas.openxmlformats.org/officeDocument/2006/relationships/hyperlink" Target="http://www.masspowerchoice.com/bellingham" TargetMode="External"/><Relationship Id="rId17" Type="http://schemas.openxmlformats.org/officeDocument/2006/relationships/hyperlink" Target="http://www.capelightcompact.org/power-supply/" TargetMode="External"/><Relationship Id="rId33" Type="http://schemas.openxmlformats.org/officeDocument/2006/relationships/hyperlink" Target="http://masscea.com/" TargetMode="External"/><Relationship Id="rId38" Type="http://schemas.openxmlformats.org/officeDocument/2006/relationships/hyperlink" Target="https://colonialpowergroup.com/egremont/" TargetMode="External"/><Relationship Id="rId59" Type="http://schemas.openxmlformats.org/officeDocument/2006/relationships/hyperlink" Target="https://colonialpowergroup.com/lancaster/" TargetMode="External"/><Relationship Id="rId103" Type="http://schemas.openxmlformats.org/officeDocument/2006/relationships/hyperlink" Target="http://masscea.com/" TargetMode="External"/><Relationship Id="rId108" Type="http://schemas.openxmlformats.org/officeDocument/2006/relationships/hyperlink" Target="http://www.masspowerchoice.com/sutton" TargetMode="External"/><Relationship Id="rId124" Type="http://schemas.openxmlformats.org/officeDocument/2006/relationships/hyperlink" Target="http://www.capelightcompact.org/power-supply/" TargetMode="External"/><Relationship Id="rId129" Type="http://schemas.openxmlformats.org/officeDocument/2006/relationships/hyperlink" Target="https://colonialpowergroup.com/williamstown/" TargetMode="External"/><Relationship Id="rId54" Type="http://schemas.openxmlformats.org/officeDocument/2006/relationships/hyperlink" Target="https://colonialpowergroup.com/hatfield/" TargetMode="External"/><Relationship Id="rId70" Type="http://schemas.openxmlformats.org/officeDocument/2006/relationships/hyperlink" Target="https://www.colonialpowergroup.com/medway/" TargetMode="External"/><Relationship Id="rId75" Type="http://schemas.openxmlformats.org/officeDocument/2006/relationships/hyperlink" Target="https://colonialpowergroup.com/millville/" TargetMode="External"/><Relationship Id="rId91" Type="http://schemas.openxmlformats.org/officeDocument/2006/relationships/hyperlink" Target="https://colonialpowergroup.com/pittsfield/" TargetMode="External"/><Relationship Id="rId96" Type="http://schemas.openxmlformats.org/officeDocument/2006/relationships/hyperlink" Target="http://masscea.com/" TargetMode="External"/><Relationship Id="rId1" Type="http://schemas.openxmlformats.org/officeDocument/2006/relationships/hyperlink" Target="https://colonialpowergroup.com/abington/" TargetMode="External"/><Relationship Id="rId6" Type="http://schemas.openxmlformats.org/officeDocument/2006/relationships/hyperlink" Target="https://arlingtoncca.com/" TargetMode="External"/><Relationship Id="rId23" Type="http://schemas.openxmlformats.org/officeDocument/2006/relationships/hyperlink" Target="http://www.townofcharlton.net/electricityaggregation.htm" TargetMode="External"/><Relationship Id="rId28" Type="http://schemas.openxmlformats.org/officeDocument/2006/relationships/hyperlink" Target="https://colonialpowergroup.com/clarksburg/" TargetMode="External"/><Relationship Id="rId49" Type="http://schemas.openxmlformats.org/officeDocument/2006/relationships/hyperlink" Target="https://colonialpowergroup.com/great-barrington/" TargetMode="External"/><Relationship Id="rId114" Type="http://schemas.openxmlformats.org/officeDocument/2006/relationships/hyperlink" Target="https://colonialpowergroup.com/tyngsborough/" TargetMode="External"/><Relationship Id="rId119" Type="http://schemas.openxmlformats.org/officeDocument/2006/relationships/hyperlink" Target="https://colonialpowergroup.com/wendell/" TargetMode="External"/><Relationship Id="rId44" Type="http://schemas.openxmlformats.org/officeDocument/2006/relationships/hyperlink" Target="https://colonialpowergroup.com/franklin/" TargetMode="External"/><Relationship Id="rId60" Type="http://schemas.openxmlformats.org/officeDocument/2006/relationships/hyperlink" Target="https://colonialpowergroup.com/lanesborough/" TargetMode="External"/><Relationship Id="rId65" Type="http://schemas.openxmlformats.org/officeDocument/2006/relationships/hyperlink" Target="https://colonialpowergroup.com/lunenburg/" TargetMode="External"/><Relationship Id="rId81" Type="http://schemas.openxmlformats.org/officeDocument/2006/relationships/hyperlink" Target="https://colonialpowergroup.com/new-marlborough/" TargetMode="External"/><Relationship Id="rId86" Type="http://schemas.openxmlformats.org/officeDocument/2006/relationships/hyperlink" Target="https://colonialpowergroup.com/orange/" TargetMode="External"/><Relationship Id="rId130" Type="http://schemas.openxmlformats.org/officeDocument/2006/relationships/hyperlink" Target="https://colonialpowergroup.com/winchendon/" TargetMode="External"/><Relationship Id="rId13" Type="http://schemas.openxmlformats.org/officeDocument/2006/relationships/hyperlink" Target="https://colonialpowergroup.com/berlin/" TargetMode="External"/><Relationship Id="rId18" Type="http://schemas.openxmlformats.org/officeDocument/2006/relationships/hyperlink" Target="http://www.brooklinema.gov/1340/Brookline-Green-Electricity" TargetMode="External"/><Relationship Id="rId39" Type="http://schemas.openxmlformats.org/officeDocument/2006/relationships/hyperlink" Target="http://masscea.com/" TargetMode="External"/><Relationship Id="rId109" Type="http://schemas.openxmlformats.org/officeDocument/2006/relationships/hyperlink" Target="http://www.masspowerchoice.com/swampscott" TargetMode="External"/><Relationship Id="rId34" Type="http://schemas.openxmlformats.org/officeDocument/2006/relationships/hyperlink" Target="http://masscea.com/" TargetMode="External"/><Relationship Id="rId50" Type="http://schemas.openxmlformats.org/officeDocument/2006/relationships/hyperlink" Target="http://www.masspowerchoice.com/greenfield" TargetMode="External"/><Relationship Id="rId55" Type="http://schemas.openxmlformats.org/officeDocument/2006/relationships/hyperlink" Target="https://colonialpowergroup.com/haverhill/" TargetMode="External"/><Relationship Id="rId76" Type="http://schemas.openxmlformats.org/officeDocument/2006/relationships/hyperlink" Target="https://colonialpowergroup.com/monterey/" TargetMode="External"/><Relationship Id="rId97" Type="http://schemas.openxmlformats.org/officeDocument/2006/relationships/hyperlink" Target="http://www.masspowerchoice.com/salem" TargetMode="External"/><Relationship Id="rId104" Type="http://schemas.openxmlformats.org/officeDocument/2006/relationships/hyperlink" Target="https://somervillecce.com/" TargetMode="External"/><Relationship Id="rId120" Type="http://schemas.openxmlformats.org/officeDocument/2006/relationships/hyperlink" Target="https://colonialpowergroup.com/west-bridgewater/" TargetMode="External"/><Relationship Id="rId125" Type="http://schemas.openxmlformats.org/officeDocument/2006/relationships/hyperlink" Target="http://www.masspowerchoice.com/westborough" TargetMode="External"/><Relationship Id="rId7" Type="http://schemas.openxmlformats.org/officeDocument/2006/relationships/hyperlink" Target="https://colonialpowergroup.com/ashby/" TargetMode="External"/><Relationship Id="rId71" Type="http://schemas.openxmlformats.org/officeDocument/2006/relationships/hyperlink" Target="https://melrose-cea.com/" TargetMode="External"/><Relationship Id="rId92" Type="http://schemas.openxmlformats.org/officeDocument/2006/relationships/hyperlink" Target="http://masscea.com/" TargetMode="External"/><Relationship Id="rId2" Type="http://schemas.openxmlformats.org/officeDocument/2006/relationships/hyperlink" Target="http://www.acton-ma.gov/powerchoice" TargetMode="External"/><Relationship Id="rId29" Type="http://schemas.openxmlformats.org/officeDocument/2006/relationships/hyperlink" Target="https://colonialpowergroup.com/dalton/" TargetMode="External"/><Relationship Id="rId24" Type="http://schemas.openxmlformats.org/officeDocument/2006/relationships/hyperlink" Target="http://www.capelightcompact.org/power-supply/" TargetMode="External"/><Relationship Id="rId40" Type="http://schemas.openxmlformats.org/officeDocument/2006/relationships/hyperlink" Target="http://masscea.com/" TargetMode="External"/><Relationship Id="rId45" Type="http://schemas.openxmlformats.org/officeDocument/2006/relationships/hyperlink" Target="http://masscea.com/" TargetMode="External"/><Relationship Id="rId66" Type="http://schemas.openxmlformats.org/officeDocument/2006/relationships/hyperlink" Target="http://masscea.com/" TargetMode="External"/><Relationship Id="rId87" Type="http://schemas.openxmlformats.org/officeDocument/2006/relationships/hyperlink" Target="http://www.capelightcompact.org/power-supply/" TargetMode="External"/><Relationship Id="rId110" Type="http://schemas.openxmlformats.org/officeDocument/2006/relationships/hyperlink" Target="http://masscea.com/" TargetMode="External"/><Relationship Id="rId115" Type="http://schemas.openxmlformats.org/officeDocument/2006/relationships/hyperlink" Target="https://colonialpowergroup.com/tyringham/" TargetMode="External"/><Relationship Id="rId131" Type="http://schemas.openxmlformats.org/officeDocument/2006/relationships/hyperlink" Target="https://winpowerma.com/" TargetMode="External"/><Relationship Id="rId61" Type="http://schemas.openxmlformats.org/officeDocument/2006/relationships/hyperlink" Target="https://colonialpowergroup.com/lenox/" TargetMode="External"/><Relationship Id="rId82" Type="http://schemas.openxmlformats.org/officeDocument/2006/relationships/hyperlink" Target="https://colonialpowergroup.com/north-adams/" TargetMode="External"/><Relationship Id="rId19" Type="http://schemas.openxmlformats.org/officeDocument/2006/relationships/hyperlink" Target="https://colonialpowergroup.com/burlington/" TargetMode="External"/><Relationship Id="rId14" Type="http://schemas.openxmlformats.org/officeDocument/2006/relationships/hyperlink" Target="https://colonialpowergroup.com/bernardston/" TargetMode="External"/><Relationship Id="rId30" Type="http://schemas.openxmlformats.org/officeDocument/2006/relationships/hyperlink" Target="http://masscea.com/" TargetMode="External"/><Relationship Id="rId35" Type="http://schemas.openxmlformats.org/officeDocument/2006/relationships/hyperlink" Target="http://masscea.com/" TargetMode="External"/><Relationship Id="rId56" Type="http://schemas.openxmlformats.org/officeDocument/2006/relationships/hyperlink" Target="https://colonialpowergroup.com/heath-2/" TargetMode="External"/><Relationship Id="rId77" Type="http://schemas.openxmlformats.org/officeDocument/2006/relationships/hyperlink" Target="http://masspowerchoice.com/nantucket" TargetMode="External"/><Relationship Id="rId100" Type="http://schemas.openxmlformats.org/officeDocument/2006/relationships/hyperlink" Target="http://masscea.com/" TargetMode="External"/><Relationship Id="rId105" Type="http://schemas.openxmlformats.org/officeDocument/2006/relationships/hyperlink" Target="http://www.masspowerchoice.com/southborough" TargetMode="External"/><Relationship Id="rId126" Type="http://schemas.openxmlformats.org/officeDocument/2006/relationships/hyperlink" Target="http://masscea.com/" TargetMode="External"/><Relationship Id="rId8" Type="http://schemas.openxmlformats.org/officeDocument/2006/relationships/hyperlink" Target="https://colonialpowergroup.com/ashland/" TargetMode="External"/><Relationship Id="rId51" Type="http://schemas.openxmlformats.org/officeDocument/2006/relationships/hyperlink" Target="https://colonialpowergroup.com/halifax/" TargetMode="External"/><Relationship Id="rId72" Type="http://schemas.openxmlformats.org/officeDocument/2006/relationships/hyperlink" Target="https://colonialpowergroup.com/mendon/" TargetMode="External"/><Relationship Id="rId93" Type="http://schemas.openxmlformats.org/officeDocument/2006/relationships/hyperlink" Target="https://colonialpowergroup.com/plymouth/" TargetMode="External"/><Relationship Id="rId98" Type="http://schemas.openxmlformats.org/officeDocument/2006/relationships/hyperlink" Target="https://colonialpowergroup.com/sandisfield/" TargetMode="External"/><Relationship Id="rId121" Type="http://schemas.openxmlformats.org/officeDocument/2006/relationships/hyperlink" Target="https://colonialpowergroup.com/west-brookfield-2/" TargetMode="External"/><Relationship Id="rId3" Type="http://schemas.openxmlformats.org/officeDocument/2006/relationships/hyperlink" Target="http://masscea.com/" TargetMode="External"/><Relationship Id="rId25" Type="http://schemas.openxmlformats.org/officeDocument/2006/relationships/hyperlink" Target="http://www.masspowerchoice.com/chelmsford" TargetMode="External"/><Relationship Id="rId46" Type="http://schemas.openxmlformats.org/officeDocument/2006/relationships/hyperlink" Target="https://colonialpowergroup.com/gardner/" TargetMode="External"/><Relationship Id="rId67" Type="http://schemas.openxmlformats.org/officeDocument/2006/relationships/hyperlink" Target="https://colonialpowergroup.com/marlborough/" TargetMode="External"/><Relationship Id="rId116" Type="http://schemas.openxmlformats.org/officeDocument/2006/relationships/hyperlink" Target="https://colonialpowergroup.com/upton/" TargetMode="External"/><Relationship Id="rId20" Type="http://schemas.openxmlformats.org/officeDocument/2006/relationships/hyperlink" Target="http://masspowerchoice.com/cambridge" TargetMode="External"/><Relationship Id="rId41" Type="http://schemas.openxmlformats.org/officeDocument/2006/relationships/hyperlink" Target="http://www.capelightcompact.org/power-supply/" TargetMode="External"/><Relationship Id="rId62" Type="http://schemas.openxmlformats.org/officeDocument/2006/relationships/hyperlink" Target="https://colonialpowergroup.com/leverett/" TargetMode="External"/><Relationship Id="rId83" Type="http://schemas.openxmlformats.org/officeDocument/2006/relationships/hyperlink" Target="http://masscea.com/" TargetMode="External"/><Relationship Id="rId88" Type="http://schemas.openxmlformats.org/officeDocument/2006/relationships/hyperlink" Target="https://oxford-cea.com/" TargetMode="External"/><Relationship Id="rId111" Type="http://schemas.openxmlformats.org/officeDocument/2006/relationships/hyperlink" Target="https://colonialpowergroup.com/tewksbury/" TargetMode="External"/><Relationship Id="rId132" Type="http://schemas.openxmlformats.org/officeDocument/2006/relationships/hyperlink" Target="http://www.capelightcompact.org/power-supply/" TargetMode="External"/><Relationship Id="rId15" Type="http://schemas.openxmlformats.org/officeDocument/2006/relationships/hyperlink" Target="https://www.colonialpowergroup.com/billerica/" TargetMode="External"/><Relationship Id="rId36" Type="http://schemas.openxmlformats.org/officeDocument/2006/relationships/hyperlink" Target="http://www.capelightcompact.org/power-supply/" TargetMode="External"/><Relationship Id="rId57" Type="http://schemas.openxmlformats.org/officeDocument/2006/relationships/hyperlink" Target="https://colonialpowergroup.com/holliston/" TargetMode="External"/><Relationship Id="rId106" Type="http://schemas.openxmlformats.org/officeDocument/2006/relationships/hyperlink" Target="https://www.colonialpowergroup.com/stoughton/" TargetMode="External"/><Relationship Id="rId127" Type="http://schemas.openxmlformats.org/officeDocument/2006/relationships/hyperlink" Target="http://masscea.com/" TargetMode="External"/><Relationship Id="rId10" Type="http://schemas.openxmlformats.org/officeDocument/2006/relationships/hyperlink" Target="https://colonialpowergroup.com/auburn/" TargetMode="External"/><Relationship Id="rId31" Type="http://schemas.openxmlformats.org/officeDocument/2006/relationships/hyperlink" Target="http://masscea.com/" TargetMode="External"/><Relationship Id="rId52" Type="http://schemas.openxmlformats.org/officeDocument/2006/relationships/hyperlink" Target="https://www.hamiltonma.gov/electric-aggregation-update/" TargetMode="External"/><Relationship Id="rId73" Type="http://schemas.openxmlformats.org/officeDocument/2006/relationships/hyperlink" Target="https://colonialpowergroup.com/methuen/" TargetMode="External"/><Relationship Id="rId78" Type="http://schemas.openxmlformats.org/officeDocument/2006/relationships/hyperlink" Target="http://www.masspowerchoice.com/natick" TargetMode="External"/><Relationship Id="rId94" Type="http://schemas.openxmlformats.org/officeDocument/2006/relationships/hyperlink" Target="https://www.colonialpowergroup.com/plympton/" TargetMode="External"/><Relationship Id="rId99" Type="http://schemas.openxmlformats.org/officeDocument/2006/relationships/hyperlink" Target="http://www.capelightcompact.org/power-supply/" TargetMode="External"/><Relationship Id="rId101" Type="http://schemas.openxmlformats.org/officeDocument/2006/relationships/hyperlink" Target="https://colonialpowergroup.com/sheffield/" TargetMode="External"/><Relationship Id="rId122" Type="http://schemas.openxmlformats.org/officeDocument/2006/relationships/hyperlink" Target="https://www.colonialpowergroup.com/west%20springfield/" TargetMode="External"/><Relationship Id="rId4" Type="http://schemas.openxmlformats.org/officeDocument/2006/relationships/hyperlink" Target="https://colonialpowergroup.com/adams/" TargetMode="External"/><Relationship Id="rId9" Type="http://schemas.openxmlformats.org/officeDocument/2006/relationships/hyperlink" Target="http://masscea.com/" TargetMode="External"/><Relationship Id="rId26" Type="http://schemas.openxmlformats.org/officeDocument/2006/relationships/hyperlink" Target="https://colonialpowergroup.com/cheshire/" TargetMode="External"/><Relationship Id="rId47" Type="http://schemas.openxmlformats.org/officeDocument/2006/relationships/hyperlink" Target="https://gloucester-cea.com/" TargetMode="External"/><Relationship Id="rId68" Type="http://schemas.openxmlformats.org/officeDocument/2006/relationships/hyperlink" Target="http://www.capelightcompact.org/power-supply/" TargetMode="External"/><Relationship Id="rId89" Type="http://schemas.openxmlformats.org/officeDocument/2006/relationships/hyperlink" Target="https://colonialpowergroup.com/pelham/" TargetMode="External"/><Relationship Id="rId112" Type="http://schemas.openxmlformats.org/officeDocument/2006/relationships/hyperlink" Target="http://www.capelightcompact.org/power-supply/" TargetMode="External"/><Relationship Id="rId13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N27" sqref="N27"/>
    </sheetView>
  </sheetViews>
  <sheetFormatPr defaultRowHeight="14.4" x14ac:dyDescent="0.55000000000000004"/>
  <cols>
    <col min="1" max="1" width="13.62890625" bestFit="1" customWidth="1"/>
    <col min="2" max="2" width="11" customWidth="1"/>
    <col min="3" max="3" width="10.89453125" bestFit="1" customWidth="1"/>
    <col min="4" max="4" width="8.3671875" bestFit="1" customWidth="1"/>
    <col min="5" max="5" width="11.68359375" bestFit="1" customWidth="1"/>
    <col min="6" max="6" width="11.734375" bestFit="1" customWidth="1"/>
    <col min="7" max="7" width="11.3671875" bestFit="1" customWidth="1"/>
    <col min="8" max="8" width="9.3125" bestFit="1" customWidth="1"/>
    <col min="9" max="9" width="12.47265625" bestFit="1" customWidth="1"/>
  </cols>
  <sheetData>
    <row r="1" spans="1:9" ht="18.45" x14ac:dyDescent="0.5">
      <c r="A1" s="198" t="str">
        <f>'What If'!A22</f>
        <v>Sudbury</v>
      </c>
      <c r="B1" s="198" t="str">
        <f>'What If'!B22</f>
        <v>Summary</v>
      </c>
      <c r="C1" s="47"/>
      <c r="D1" s="47"/>
      <c r="E1" s="47"/>
      <c r="F1" s="47"/>
      <c r="G1" s="47"/>
      <c r="H1" s="47"/>
      <c r="I1" s="47"/>
    </row>
    <row r="2" spans="1:9" ht="14.65" x14ac:dyDescent="0.4">
      <c r="A2" t="str">
        <f>'What If'!A23</f>
        <v>Basic (min) rate</v>
      </c>
      <c r="B2">
        <f>'What If'!B23</f>
        <v>10.624000000000001</v>
      </c>
      <c r="C2" t="str">
        <f>'What If'!C23</f>
        <v>Green-100%</v>
      </c>
      <c r="D2">
        <f>'What If'!D23</f>
        <v>10.749000000000001</v>
      </c>
      <c r="E2" t="str">
        <f>'What If'!E23</f>
        <v>Geeen100 (L)</v>
      </c>
      <c r="F2">
        <f>'What If'!F23</f>
        <v>13.124000000000001</v>
      </c>
      <c r="G2" t="str">
        <f>'What If'!G23</f>
        <v>cents/kWh</v>
      </c>
    </row>
    <row r="3" spans="1:9" ht="14.65" x14ac:dyDescent="0.4">
      <c r="A3" t="str">
        <f>'What If'!A24</f>
        <v>Contract</v>
      </c>
      <c r="B3" t="str">
        <f>'What If'!B24</f>
        <v>August 2017 – August 2020</v>
      </c>
    </row>
    <row r="5" spans="1:9" ht="15" thickBot="1" x14ac:dyDescent="0.45">
      <c r="A5" s="161"/>
      <c r="B5" s="204" t="str">
        <f>'What If'!B26</f>
        <v xml:space="preserve"> kWh</v>
      </c>
      <c r="C5" s="204" t="str">
        <f>'What If'!C26</f>
        <v>NG</v>
      </c>
      <c r="D5" s="204" t="str">
        <f>'What If'!D26</f>
        <v>Basic</v>
      </c>
      <c r="E5" s="204" t="str">
        <f>'What If'!E26</f>
        <v>Green</v>
      </c>
      <c r="F5" s="204" t="str">
        <f>'What If'!F26</f>
        <v>Green (L)</v>
      </c>
      <c r="G5" s="204" t="str">
        <f>'What If'!G26</f>
        <v>Basic-diff</v>
      </c>
      <c r="H5" s="204" t="str">
        <f>'What If'!H26</f>
        <v>Green-diff</v>
      </c>
      <c r="I5" s="204" t="str">
        <f>'What If'!I26</f>
        <v>Green (L) -Diff</v>
      </c>
    </row>
    <row r="6" spans="1:9" ht="14.65" x14ac:dyDescent="0.4">
      <c r="A6" s="203" t="str">
        <f>'What If'!A27</f>
        <v>House-1</v>
      </c>
      <c r="B6" s="197">
        <f>'What If'!B27</f>
        <v>13103</v>
      </c>
      <c r="C6" s="179">
        <f>'What If'!C27</f>
        <v>1567.8409099999999</v>
      </c>
      <c r="D6" s="179">
        <f>'What If'!D27</f>
        <v>1392.0627200000004</v>
      </c>
      <c r="E6" s="179">
        <f>'What If'!E27</f>
        <v>1408.44147</v>
      </c>
      <c r="F6" s="179">
        <f>'What If'!F27</f>
        <v>1719.6377200000002</v>
      </c>
      <c r="G6" s="179">
        <f>'What If'!G27</f>
        <v>175.77818999999954</v>
      </c>
      <c r="H6" s="179">
        <f>'What If'!H27</f>
        <v>159.39943999999991</v>
      </c>
      <c r="I6" s="179">
        <f>'What If'!I27</f>
        <v>-151.79681000000005</v>
      </c>
    </row>
    <row r="7" spans="1:9" ht="14.65" x14ac:dyDescent="0.4">
      <c r="A7" s="203" t="str">
        <f>'What If'!A28</f>
        <v>House-2</v>
      </c>
      <c r="B7" s="197">
        <f>'What If'!B28</f>
        <v>11355</v>
      </c>
      <c r="C7" s="179">
        <f>'What If'!C28</f>
        <v>1426.02818</v>
      </c>
      <c r="D7" s="179">
        <f>'What If'!D28</f>
        <v>1136.2367999999999</v>
      </c>
      <c r="E7" s="179">
        <f>'What If'!E28</f>
        <v>1149.60555</v>
      </c>
      <c r="F7" s="179">
        <f>'What If'!F28</f>
        <v>1490.2302</v>
      </c>
      <c r="G7" s="179">
        <f>'What If'!G28</f>
        <v>219.67297999999994</v>
      </c>
      <c r="H7" s="179">
        <f>'What If'!H28</f>
        <v>205.47922999999992</v>
      </c>
      <c r="I7" s="179">
        <f>'What If'!I28</f>
        <v>-64.202020000000147</v>
      </c>
    </row>
    <row r="8" spans="1:9" ht="14.65" x14ac:dyDescent="0.4">
      <c r="A8" s="203" t="str">
        <f>'What If'!A29</f>
        <v>House-3</v>
      </c>
      <c r="B8" s="197">
        <f>'What If'!B29</f>
        <v>15223</v>
      </c>
      <c r="C8" s="179">
        <f>'What If'!C29</f>
        <v>1864.80765</v>
      </c>
      <c r="D8" s="179">
        <f>'What If'!D29</f>
        <v>1617.29152</v>
      </c>
      <c r="E8" s="179">
        <f>'What If'!E29</f>
        <v>1636.3202700000002</v>
      </c>
      <c r="F8" s="179">
        <f>'What If'!F29</f>
        <v>1997.86652</v>
      </c>
      <c r="G8" s="179">
        <f>'What If'!G29</f>
        <v>247.51612999999983</v>
      </c>
      <c r="H8" s="179">
        <f>'What If'!H29</f>
        <v>228.48737999999986</v>
      </c>
      <c r="I8" s="179">
        <f>'What If'!I29</f>
        <v>-133.05887000000016</v>
      </c>
    </row>
    <row r="9" spans="1:9" ht="14.65" x14ac:dyDescent="0.4">
      <c r="A9" s="203" t="str">
        <f>'What If'!A30</f>
        <v>House-4</v>
      </c>
      <c r="B9" s="197">
        <f>'What If'!B30</f>
        <v>7582</v>
      </c>
      <c r="C9" s="179">
        <f>'What If'!C30</f>
        <v>926.70760000000007</v>
      </c>
      <c r="D9" s="179">
        <f>'What If'!D30</f>
        <v>805.51167999999984</v>
      </c>
      <c r="E9" s="179">
        <f>'What If'!E30</f>
        <v>814.98917999999992</v>
      </c>
      <c r="F9" s="179">
        <f>'What If'!F30</f>
        <v>995.06167999999991</v>
      </c>
      <c r="G9" s="179">
        <f>'What If'!G30</f>
        <v>121.19591999999994</v>
      </c>
      <c r="H9" s="179">
        <f>'What If'!H30</f>
        <v>111.71841999999995</v>
      </c>
      <c r="I9" s="179">
        <f>'What If'!I30</f>
        <v>-68.35408000000001</v>
      </c>
    </row>
    <row r="11" spans="1:9" ht="18.45" x14ac:dyDescent="0.5">
      <c r="A11" s="198" t="str">
        <f>'What If'!A54</f>
        <v>Carlisle</v>
      </c>
      <c r="B11" s="198" t="str">
        <f>'What If'!B54</f>
        <v>Summary</v>
      </c>
      <c r="C11" s="47"/>
      <c r="D11" s="47"/>
      <c r="E11" s="47"/>
      <c r="F11" s="47"/>
      <c r="G11" s="47"/>
      <c r="H11" s="47"/>
      <c r="I11" s="47"/>
    </row>
    <row r="12" spans="1:9" ht="14.65" x14ac:dyDescent="0.4">
      <c r="A12" t="str">
        <f>'What If'!A55</f>
        <v>Basic (min) rate</v>
      </c>
      <c r="B12">
        <f>'What If'!B55</f>
        <v>10.879</v>
      </c>
      <c r="C12" t="str">
        <f>'What If'!C55</f>
        <v>Green-100%</v>
      </c>
      <c r="D12">
        <f>'What If'!D55</f>
        <v>10.981</v>
      </c>
      <c r="E12" t="str">
        <f>'What If'!E55</f>
        <v>cents/kWh</v>
      </c>
    </row>
    <row r="13" spans="1:9" ht="14.65" x14ac:dyDescent="0.4">
      <c r="A13" t="str">
        <f>'What If'!A56</f>
        <v xml:space="preserve">Contract </v>
      </c>
      <c r="B13" t="str">
        <f>'What If'!B56</f>
        <v>July 2018 – January 2021</v>
      </c>
    </row>
    <row r="15" spans="1:9" ht="15" thickBot="1" x14ac:dyDescent="0.45">
      <c r="A15" s="161"/>
      <c r="B15" s="128" t="str">
        <f>'What If'!B58</f>
        <v>kWh</v>
      </c>
      <c r="C15" s="128" t="str">
        <f>'What If'!C58</f>
        <v>NG</v>
      </c>
      <c r="D15" s="128" t="str">
        <f>'What If'!D58</f>
        <v>Basic</v>
      </c>
      <c r="E15" s="128" t="str">
        <f>'What If'!E58</f>
        <v>Green</v>
      </c>
      <c r="F15" s="128" t="str">
        <f>'What If'!F58</f>
        <v>Basic-diff</v>
      </c>
      <c r="G15" s="128" t="str">
        <f>'What If'!G58</f>
        <v>Green-diff</v>
      </c>
    </row>
    <row r="16" spans="1:9" ht="14.65" x14ac:dyDescent="0.4">
      <c r="A16" s="203" t="str">
        <f>'What If'!A59</f>
        <v>House-1</v>
      </c>
      <c r="B16" s="179">
        <f>'What If'!B59</f>
        <v>13103</v>
      </c>
      <c r="C16" s="179">
        <f>'What If'!C59</f>
        <v>1567.8409099999999</v>
      </c>
      <c r="D16" s="179">
        <f>'What If'!D59</f>
        <v>1425.4753700000001</v>
      </c>
      <c r="E16" s="179">
        <f>'What If'!E59</f>
        <v>1438.8404300000002</v>
      </c>
      <c r="F16" s="179">
        <f>'What If'!F59</f>
        <v>142.36553999999978</v>
      </c>
      <c r="G16" s="179">
        <f>'What If'!G59</f>
        <v>129.0004799999997</v>
      </c>
    </row>
    <row r="17" spans="1:9" ht="14.65" x14ac:dyDescent="0.4">
      <c r="A17" s="203" t="str">
        <f>'What If'!A60</f>
        <v>House-2</v>
      </c>
      <c r="B17" s="179">
        <f>'What If'!B60</f>
        <v>11355</v>
      </c>
      <c r="C17" s="179">
        <f>'What If'!C60</f>
        <v>1426.02818</v>
      </c>
      <c r="D17" s="179">
        <f>'What If'!D60</f>
        <v>1235.3104499999997</v>
      </c>
      <c r="E17" s="179">
        <f>'What If'!E60</f>
        <v>1246.89255</v>
      </c>
      <c r="F17" s="179">
        <f>'What If'!F60</f>
        <v>190.7177300000003</v>
      </c>
      <c r="G17" s="179">
        <f>'What If'!G60</f>
        <v>179.13562999999999</v>
      </c>
    </row>
    <row r="18" spans="1:9" ht="14.65" x14ac:dyDescent="0.4">
      <c r="A18" s="203" t="str">
        <f>'What If'!A61</f>
        <v>House-3</v>
      </c>
      <c r="B18" s="179">
        <f>'What If'!B61</f>
        <v>15223</v>
      </c>
      <c r="C18" s="179">
        <f>'What If'!C61</f>
        <v>1864.80765</v>
      </c>
      <c r="D18" s="179">
        <f>'What If'!D61</f>
        <v>1656.1101699999997</v>
      </c>
      <c r="E18" s="179">
        <f>'What If'!E61</f>
        <v>1671.6376300000002</v>
      </c>
      <c r="F18" s="179">
        <f>'What If'!F61</f>
        <v>208.69747999999998</v>
      </c>
      <c r="G18" s="179">
        <f>'What If'!G61</f>
        <v>193.17001999999991</v>
      </c>
    </row>
    <row r="19" spans="1:9" ht="14.65" x14ac:dyDescent="0.4">
      <c r="A19" s="203" t="str">
        <f>'What If'!A62</f>
        <v>House-4</v>
      </c>
      <c r="B19" s="179">
        <f>'What If'!B62</f>
        <v>7582</v>
      </c>
      <c r="C19" s="179">
        <f>'What If'!C62</f>
        <v>926.70760000000007</v>
      </c>
      <c r="D19" s="179">
        <f>'What If'!D62</f>
        <v>824.8457800000001</v>
      </c>
      <c r="E19" s="179">
        <f>'What If'!E62</f>
        <v>832.57941999999991</v>
      </c>
      <c r="F19" s="179">
        <f>'What If'!F62</f>
        <v>101.86182000000001</v>
      </c>
      <c r="G19" s="179">
        <f>'What If'!G62</f>
        <v>94.128180000000029</v>
      </c>
    </row>
    <row r="21" spans="1:9" ht="18.45" x14ac:dyDescent="0.5">
      <c r="A21" s="198" t="str">
        <f>'What If'!A87</f>
        <v>Cambridge (ES)</v>
      </c>
      <c r="B21" s="198" t="str">
        <f>'What If'!B87</f>
        <v>Summary</v>
      </c>
      <c r="C21" s="47"/>
      <c r="D21" s="47"/>
      <c r="E21" s="47"/>
      <c r="F21" s="47"/>
      <c r="G21" s="47"/>
      <c r="H21" s="47"/>
      <c r="I21" s="47"/>
    </row>
    <row r="22" spans="1:9" ht="14.65" x14ac:dyDescent="0.4">
      <c r="A22" t="str">
        <f>'What If'!A88</f>
        <v>Basic (min) rate</v>
      </c>
      <c r="B22">
        <f>'What If'!B88</f>
        <v>11.12</v>
      </c>
      <c r="C22" t="str">
        <f>'What If'!C88</f>
        <v>Green-100%</v>
      </c>
      <c r="D22">
        <f>'What If'!D88</f>
        <v>11.94</v>
      </c>
      <c r="E22" t="str">
        <f>'What If'!E88</f>
        <v>cents/kWh</v>
      </c>
    </row>
    <row r="23" spans="1:9" x14ac:dyDescent="0.55000000000000004">
      <c r="A23" t="str">
        <f>'What If'!A89</f>
        <v xml:space="preserve">Contract </v>
      </c>
      <c r="B23" t="str">
        <f>'What If'!B89</f>
        <v>January 2019 – January 2021</v>
      </c>
    </row>
    <row r="25" spans="1:9" ht="14.7" thickBot="1" x14ac:dyDescent="0.6">
      <c r="A25" s="161"/>
      <c r="B25" s="128" t="str">
        <f>'What If'!B91</f>
        <v>kWh</v>
      </c>
      <c r="C25" s="128" t="str">
        <f>'What If'!C91</f>
        <v>NG</v>
      </c>
      <c r="D25" s="128" t="str">
        <f>'What If'!D91</f>
        <v>Green</v>
      </c>
      <c r="E25" s="128" t="str">
        <f>'What If'!E91</f>
        <v>Green (L)</v>
      </c>
      <c r="F25" s="128" t="str">
        <f>'What If'!F91</f>
        <v>Green-Diff</v>
      </c>
      <c r="G25" s="128" t="str">
        <f>'What If'!G91</f>
        <v>Green(L) Diff</v>
      </c>
    </row>
    <row r="26" spans="1:9" x14ac:dyDescent="0.55000000000000004">
      <c r="A26" s="203" t="str">
        <f>'What If'!A92</f>
        <v>House-1</v>
      </c>
      <c r="B26" s="179">
        <f>'What If'!B92</f>
        <v>13103</v>
      </c>
      <c r="C26" s="179">
        <f>'What If'!C92</f>
        <v>1567.8409099999999</v>
      </c>
      <c r="D26" s="179">
        <f>'What If'!D92</f>
        <v>1457.0535999999997</v>
      </c>
      <c r="E26" s="179">
        <f>'What If'!E92</f>
        <v>1564.4982</v>
      </c>
      <c r="F26" s="179">
        <f>'What If'!F92</f>
        <v>110.78731000000012</v>
      </c>
      <c r="G26" s="179">
        <f>'What If'!G92</f>
        <v>3.3427100000000394</v>
      </c>
    </row>
    <row r="27" spans="1:9" x14ac:dyDescent="0.55000000000000004">
      <c r="A27" s="203" t="str">
        <f>'What If'!A93</f>
        <v>House-2</v>
      </c>
      <c r="B27" s="179">
        <f>'What If'!B93</f>
        <v>10695</v>
      </c>
      <c r="C27" s="179">
        <f>'What If'!C93</f>
        <v>1342.3863799999999</v>
      </c>
      <c r="D27" s="179">
        <f>'What If'!D93</f>
        <v>1189.2840000000001</v>
      </c>
      <c r="E27" s="179">
        <f>'What If'!E93</f>
        <v>1276.9829999999999</v>
      </c>
      <c r="F27" s="179">
        <f>'What If'!F93</f>
        <v>157.94018000000003</v>
      </c>
      <c r="G27" s="179">
        <f>'What If'!G93</f>
        <v>70.241180000000028</v>
      </c>
    </row>
    <row r="28" spans="1:9" x14ac:dyDescent="0.55000000000000004">
      <c r="A28" s="203" t="str">
        <f>'What If'!A94</f>
        <v>House-3</v>
      </c>
      <c r="B28" s="179">
        <f>'What If'!B94</f>
        <v>15223</v>
      </c>
      <c r="C28" s="179">
        <f>'What If'!C94</f>
        <v>1864.80765</v>
      </c>
      <c r="D28" s="179">
        <f>'What If'!D94</f>
        <v>1692.7975999999999</v>
      </c>
      <c r="E28" s="179">
        <f>'What If'!E94</f>
        <v>1817.6261999999997</v>
      </c>
      <c r="F28" s="179">
        <f>'What If'!F94</f>
        <v>172.01004999999998</v>
      </c>
      <c r="G28" s="179">
        <f>'What If'!G94</f>
        <v>47.181449999999998</v>
      </c>
    </row>
    <row r="29" spans="1:9" x14ac:dyDescent="0.55000000000000004">
      <c r="A29" s="203" t="str">
        <f>'What If'!A95</f>
        <v>House-4</v>
      </c>
      <c r="B29" s="179">
        <f>'What If'!B95</f>
        <v>7582</v>
      </c>
      <c r="C29" s="179">
        <f>'What If'!C95</f>
        <v>926.70760000000007</v>
      </c>
      <c r="D29" s="179">
        <f>'What If'!D95</f>
        <v>905.29079999999999</v>
      </c>
      <c r="E29" s="179">
        <f>'What If'!E95</f>
        <v>905.29079999999999</v>
      </c>
      <c r="F29" s="179">
        <f>'What If'!F95</f>
        <v>83.589200000000048</v>
      </c>
      <c r="G29" s="179">
        <f>'What If'!G95</f>
        <v>21.416800000000016</v>
      </c>
    </row>
    <row r="31" spans="1:9" ht="18.3" x14ac:dyDescent="0.7">
      <c r="A31" s="198" t="str">
        <f>'What If'!A119</f>
        <v>Billerica</v>
      </c>
      <c r="B31" s="198" t="str">
        <f>'What If'!B119</f>
        <v>Summary</v>
      </c>
      <c r="C31" s="47"/>
      <c r="D31" s="47"/>
      <c r="E31" s="47"/>
      <c r="F31" s="47"/>
      <c r="G31" s="47"/>
      <c r="H31" s="47"/>
      <c r="I31" s="47"/>
    </row>
    <row r="32" spans="1:9" x14ac:dyDescent="0.55000000000000004">
      <c r="A32" t="str">
        <f>'What If'!A121</f>
        <v>Standard</v>
      </c>
      <c r="B32">
        <f>'What If'!B121</f>
        <v>10.631</v>
      </c>
      <c r="C32" t="str">
        <f>'What If'!C121</f>
        <v>Green</v>
      </c>
      <c r="D32">
        <f>'What If'!D121</f>
        <v>10.733000000000001</v>
      </c>
      <c r="E32" t="str">
        <f>'What If'!E121</f>
        <v>cents/kWh</v>
      </c>
    </row>
    <row r="33" spans="1:8" x14ac:dyDescent="0.55000000000000004">
      <c r="A33" t="str">
        <f>'What If'!A120</f>
        <v xml:space="preserve">Contract </v>
      </c>
      <c r="B33" t="str">
        <f>'What If'!B120</f>
        <v>January 2018 – January 2019</v>
      </c>
    </row>
    <row r="35" spans="1:8" ht="14.7" thickBot="1" x14ac:dyDescent="0.6">
      <c r="A35" s="161"/>
      <c r="B35" s="128" t="str">
        <f>'What If'!B123</f>
        <v>kWh</v>
      </c>
      <c r="C35" s="128" t="str">
        <f>'What If'!C123</f>
        <v>NG</v>
      </c>
      <c r="D35" s="128" t="str">
        <f>'What If'!D123</f>
        <v>Standard</v>
      </c>
      <c r="E35" s="128" t="str">
        <f>'What If'!E123</f>
        <v>Green</v>
      </c>
      <c r="F35" s="128" t="str">
        <f>'What If'!F123</f>
        <v>Standard Diff</v>
      </c>
      <c r="G35" s="128" t="str">
        <f>'What If'!G123</f>
        <v>Green Diff</v>
      </c>
    </row>
    <row r="36" spans="1:8" x14ac:dyDescent="0.55000000000000004">
      <c r="A36" s="203" t="str">
        <f>'What If'!A124</f>
        <v>House-1</v>
      </c>
      <c r="B36" s="196">
        <f>'What If'!B124</f>
        <v>13103</v>
      </c>
      <c r="C36" s="196">
        <f>'What If'!C124</f>
        <v>1578.6408799999999</v>
      </c>
      <c r="D36" s="196">
        <f>'What If'!D124</f>
        <v>1427.8033800000001</v>
      </c>
      <c r="E36" s="196">
        <f>'What If'!E124</f>
        <v>1435.8413400000002</v>
      </c>
      <c r="F36" s="196">
        <f>'What If'!F124</f>
        <v>150.83750000000003</v>
      </c>
      <c r="G36" s="196">
        <f>'What If'!G124</f>
        <v>142.79954000000004</v>
      </c>
      <c r="H36">
        <f>'What If'!H124</f>
        <v>0</v>
      </c>
    </row>
    <row r="37" spans="1:8" x14ac:dyDescent="0.55000000000000004">
      <c r="A37" s="203" t="str">
        <f>'What If'!A125</f>
        <v>House-2</v>
      </c>
      <c r="B37" s="196">
        <f>'What If'!B125</f>
        <v>10695</v>
      </c>
      <c r="C37" s="196">
        <f>'What If'!C125</f>
        <v>1435.98074</v>
      </c>
      <c r="D37" s="196">
        <f>'What If'!D125</f>
        <v>1165.4266600000003</v>
      </c>
      <c r="E37" s="196">
        <f>'What If'!E125</f>
        <v>1244.7959799999999</v>
      </c>
      <c r="F37" s="196">
        <f>'What If'!F125</f>
        <v>198.05967999999999</v>
      </c>
      <c r="G37" s="196">
        <f>'What If'!G125</f>
        <v>191.18475999999998</v>
      </c>
    </row>
    <row r="38" spans="1:8" x14ac:dyDescent="0.55000000000000004">
      <c r="A38" s="203" t="str">
        <f>'What If'!A126</f>
        <v>House-3</v>
      </c>
      <c r="B38" s="196">
        <f>'What If'!B126</f>
        <v>15223</v>
      </c>
      <c r="C38" s="196">
        <f>'What If'!C126</f>
        <v>1882.36887</v>
      </c>
      <c r="D38" s="196">
        <f>'What If'!D126</f>
        <v>1656.1846099999998</v>
      </c>
      <c r="E38" s="196">
        <f>'What If'!E126</f>
        <v>1665.92543</v>
      </c>
      <c r="F38" s="196">
        <f>'What If'!F126</f>
        <v>226.18425999999994</v>
      </c>
      <c r="G38" s="196">
        <f>'What If'!G126</f>
        <v>216.44343999999987</v>
      </c>
    </row>
    <row r="39" spans="1:8" x14ac:dyDescent="0.55000000000000004">
      <c r="A39" s="203" t="str">
        <f>'What If'!A127</f>
        <v>House-4</v>
      </c>
      <c r="B39" s="196">
        <f>'What If'!B127</f>
        <v>7582</v>
      </c>
      <c r="C39" s="196">
        <f>'What If'!C127</f>
        <v>933.41476</v>
      </c>
      <c r="D39" s="196">
        <f>'What If'!D127</f>
        <v>824.58550999999989</v>
      </c>
      <c r="E39" s="196">
        <f>'What If'!E127</f>
        <v>829.48252999999988</v>
      </c>
      <c r="F39" s="196">
        <f>'What If'!F127</f>
        <v>108.82924999999997</v>
      </c>
      <c r="G39" s="196">
        <f>'What If'!G127</f>
        <v>103.93222999999995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workbookViewId="0">
      <pane ySplit="1" topLeftCell="A77" activePane="bottomLeft" state="frozen"/>
      <selection pane="bottomLeft" activeCell="K23" sqref="K23"/>
    </sheetView>
  </sheetViews>
  <sheetFormatPr defaultRowHeight="14.4" x14ac:dyDescent="0.55000000000000004"/>
  <cols>
    <col min="1" max="1" width="18.3671875" customWidth="1"/>
    <col min="2" max="2" width="12.89453125" customWidth="1"/>
    <col min="3" max="3" width="12" bestFit="1" customWidth="1"/>
    <col min="4" max="4" width="11.5234375" bestFit="1" customWidth="1"/>
    <col min="5" max="5" width="11.68359375" bestFit="1" customWidth="1"/>
    <col min="6" max="6" width="11.734375" bestFit="1" customWidth="1"/>
    <col min="7" max="7" width="12.89453125" bestFit="1" customWidth="1"/>
    <col min="8" max="8" width="10.05078125" bestFit="1" customWidth="1"/>
    <col min="9" max="9" width="13.47265625" customWidth="1"/>
    <col min="10" max="11" width="10.05078125" bestFit="1" customWidth="1"/>
    <col min="12" max="12" width="10.83984375" bestFit="1" customWidth="1"/>
    <col min="13" max="16" width="10.05078125" bestFit="1" customWidth="1"/>
    <col min="17" max="18" width="11.3125" bestFit="1" customWidth="1"/>
    <col min="19" max="19" width="9.47265625" bestFit="1" customWidth="1"/>
    <col min="20" max="20" width="12" customWidth="1"/>
    <col min="21" max="21" width="11.05078125" customWidth="1"/>
    <col min="24" max="24" width="9.83984375" bestFit="1" customWidth="1"/>
    <col min="29" max="34" width="11.3125" bestFit="1" customWidth="1"/>
  </cols>
  <sheetData>
    <row r="1" spans="1:34" ht="20.65" x14ac:dyDescent="0.55000000000000004">
      <c r="A1" s="46" t="str">
        <f>'Compare '!A25</f>
        <v>Sudbury</v>
      </c>
      <c r="B1" s="46"/>
      <c r="C1" s="47"/>
      <c r="D1" s="47"/>
      <c r="E1" s="47"/>
      <c r="F1" s="47"/>
      <c r="G1" s="48"/>
      <c r="H1" s="48"/>
      <c r="I1" s="47"/>
      <c r="J1" s="47"/>
      <c r="K1" s="47"/>
      <c r="L1" s="47"/>
    </row>
    <row r="2" spans="1:34" ht="14.65" x14ac:dyDescent="0.4">
      <c r="A2" s="28" t="s">
        <v>213</v>
      </c>
      <c r="B2" s="183">
        <f>'Compare '!C25</f>
        <v>10.624000000000001</v>
      </c>
      <c r="C2" t="s">
        <v>587</v>
      </c>
      <c r="D2" s="29">
        <f>'Compare '!C26</f>
        <v>10.749000000000001</v>
      </c>
      <c r="E2" s="28" t="s">
        <v>588</v>
      </c>
      <c r="F2" s="183">
        <f>'Compare '!C27</f>
        <v>13.124000000000001</v>
      </c>
      <c r="G2" t="s">
        <v>16</v>
      </c>
    </row>
    <row r="3" spans="1:34" ht="14.65" x14ac:dyDescent="0.4">
      <c r="A3" t="s">
        <v>187</v>
      </c>
      <c r="B3" s="92" t="str">
        <f>'Compare '!H12</f>
        <v>July 2018 – January 2021</v>
      </c>
    </row>
    <row r="4" spans="1:34" ht="15" thickBot="1" x14ac:dyDescent="0.45">
      <c r="A4" s="45"/>
      <c r="B4" s="45"/>
      <c r="C4" s="87" t="s">
        <v>591</v>
      </c>
      <c r="D4" s="87" t="s">
        <v>209</v>
      </c>
      <c r="E4" s="87" t="s">
        <v>214</v>
      </c>
      <c r="F4" s="87" t="s">
        <v>600</v>
      </c>
      <c r="G4" s="45"/>
      <c r="H4" s="45"/>
      <c r="K4" s="31" t="s">
        <v>15</v>
      </c>
      <c r="L4" s="31"/>
      <c r="M4" s="31"/>
      <c r="N4" s="31"/>
      <c r="O4" s="32"/>
      <c r="P4" s="32" t="s">
        <v>1</v>
      </c>
      <c r="Q4" s="32"/>
      <c r="R4" s="32"/>
      <c r="S4" s="33" t="s">
        <v>177</v>
      </c>
      <c r="T4" s="30"/>
      <c r="U4" s="30"/>
      <c r="V4" s="30"/>
      <c r="W4" s="96" t="s">
        <v>208</v>
      </c>
      <c r="X4" s="100" t="s">
        <v>217</v>
      </c>
      <c r="Y4" s="100" t="s">
        <v>214</v>
      </c>
      <c r="Z4" s="100" t="s">
        <v>604</v>
      </c>
      <c r="AA4" s="97" t="s">
        <v>216</v>
      </c>
      <c r="AB4" s="98" t="s">
        <v>217</v>
      </c>
      <c r="AC4" s="97" t="s">
        <v>603</v>
      </c>
      <c r="AD4" s="98" t="s">
        <v>604</v>
      </c>
      <c r="AE4" s="97" t="s">
        <v>216</v>
      </c>
      <c r="AF4" s="99" t="s">
        <v>217</v>
      </c>
      <c r="AG4" s="97" t="s">
        <v>603</v>
      </c>
      <c r="AH4" s="99" t="s">
        <v>604</v>
      </c>
    </row>
    <row r="5" spans="1:34" ht="15" thickBot="1" x14ac:dyDescent="0.45">
      <c r="A5" s="15"/>
      <c r="B5" s="16" t="s">
        <v>207</v>
      </c>
      <c r="C5" s="17" t="s">
        <v>590</v>
      </c>
      <c r="D5" s="17" t="s">
        <v>590</v>
      </c>
      <c r="E5" s="17" t="s">
        <v>590</v>
      </c>
      <c r="F5" s="17" t="s">
        <v>590</v>
      </c>
      <c r="G5" s="17" t="s">
        <v>218</v>
      </c>
      <c r="H5" s="17" t="s">
        <v>219</v>
      </c>
      <c r="I5" s="17" t="s">
        <v>601</v>
      </c>
      <c r="J5" s="17" t="s">
        <v>602</v>
      </c>
      <c r="K5" s="17" t="s">
        <v>208</v>
      </c>
      <c r="L5" s="17" t="s">
        <v>209</v>
      </c>
      <c r="M5" s="17" t="s">
        <v>214</v>
      </c>
      <c r="N5" s="17" t="s">
        <v>600</v>
      </c>
      <c r="O5" s="18" t="s">
        <v>208</v>
      </c>
      <c r="P5" s="18" t="s">
        <v>209</v>
      </c>
      <c r="Q5" s="18" t="s">
        <v>214</v>
      </c>
      <c r="R5" s="18" t="s">
        <v>600</v>
      </c>
      <c r="S5" s="18" t="s">
        <v>208</v>
      </c>
      <c r="T5" s="19" t="s">
        <v>209</v>
      </c>
      <c r="U5" s="18" t="s">
        <v>214</v>
      </c>
      <c r="V5" s="19" t="s">
        <v>600</v>
      </c>
      <c r="W5" s="100" t="s">
        <v>595</v>
      </c>
      <c r="X5" s="105" t="s">
        <v>596</v>
      </c>
      <c r="Y5" s="105" t="s">
        <v>595</v>
      </c>
      <c r="Z5" s="105" t="s">
        <v>596</v>
      </c>
      <c r="AA5" s="101" t="s">
        <v>215</v>
      </c>
      <c r="AB5" s="103" t="s">
        <v>215</v>
      </c>
      <c r="AC5" s="101" t="s">
        <v>215</v>
      </c>
      <c r="AD5" s="103" t="s">
        <v>215</v>
      </c>
      <c r="AE5" s="101" t="s">
        <v>597</v>
      </c>
      <c r="AF5" s="104" t="s">
        <v>597</v>
      </c>
      <c r="AG5" s="101" t="s">
        <v>597</v>
      </c>
      <c r="AH5" s="104" t="s">
        <v>597</v>
      </c>
    </row>
    <row r="6" spans="1:34" ht="14.65" x14ac:dyDescent="0.4">
      <c r="A6" s="93">
        <v>43160</v>
      </c>
      <c r="B6" s="80">
        <v>12.673</v>
      </c>
      <c r="C6" s="81"/>
      <c r="D6" s="81">
        <v>660</v>
      </c>
      <c r="G6" s="81"/>
      <c r="H6" s="94">
        <f t="shared" ref="H6:H18" si="0">D6*B6/100</f>
        <v>83.641800000000003</v>
      </c>
      <c r="K6" s="81"/>
      <c r="L6" s="82">
        <f t="shared" ref="L6:L18" si="1">$B$2*D6/100</f>
        <v>70.118400000000008</v>
      </c>
      <c r="O6" s="81"/>
      <c r="P6" s="82">
        <f t="shared" ref="P6:P18" si="2">$D$2*D6/100</f>
        <v>70.943399999999997</v>
      </c>
      <c r="S6" s="81"/>
      <c r="T6" s="95">
        <f t="shared" ref="T6:T18" si="3">$F$2*D6/100</f>
        <v>86.618400000000008</v>
      </c>
      <c r="W6" s="105"/>
      <c r="X6" s="109">
        <f t="shared" ref="X6:X18" si="4">H6-L6</f>
        <v>13.523399999999995</v>
      </c>
      <c r="Y6" s="109"/>
      <c r="Z6" s="109"/>
      <c r="AA6" s="106"/>
      <c r="AB6" s="107">
        <f>H6-P6</f>
        <v>12.698400000000007</v>
      </c>
      <c r="AE6" s="106"/>
      <c r="AF6" s="108">
        <f>H6-T6</f>
        <v>-2.9766000000000048</v>
      </c>
    </row>
    <row r="7" spans="1:34" ht="14.65" x14ac:dyDescent="0.4">
      <c r="A7" s="23">
        <v>43191</v>
      </c>
      <c r="B7" s="24">
        <v>12.673</v>
      </c>
      <c r="C7" s="25">
        <v>659</v>
      </c>
      <c r="D7" s="25">
        <v>508</v>
      </c>
      <c r="E7" s="25">
        <v>1033</v>
      </c>
      <c r="F7" s="25">
        <v>380</v>
      </c>
      <c r="G7" s="26">
        <f t="shared" ref="G7:G19" si="5">C7*B7/100</f>
        <v>83.515069999999994</v>
      </c>
      <c r="H7" s="91">
        <f t="shared" si="0"/>
        <v>64.378839999999997</v>
      </c>
      <c r="I7" s="91">
        <f>B7*E7/100</f>
        <v>130.91209000000001</v>
      </c>
      <c r="J7" s="91">
        <f>F7*B7/100</f>
        <v>48.157399999999996</v>
      </c>
      <c r="K7" s="26">
        <f t="shared" ref="K7:K19" si="6">$B$2*C7/100</f>
        <v>70.012160000000009</v>
      </c>
      <c r="L7" s="26">
        <f t="shared" si="1"/>
        <v>53.969920000000002</v>
      </c>
      <c r="M7" s="26">
        <f>E7*$B$2/100</f>
        <v>109.74592000000001</v>
      </c>
      <c r="N7" s="26">
        <f>F7*$B$2/100</f>
        <v>40.371200000000002</v>
      </c>
      <c r="O7" s="26">
        <f t="shared" ref="O7:O19" si="7">$D$2*C7/100</f>
        <v>70.835909999999998</v>
      </c>
      <c r="P7" s="26">
        <f t="shared" si="2"/>
        <v>54.60492</v>
      </c>
      <c r="Q7" s="26">
        <f t="shared" ref="Q7:Q19" si="8">E7*$D$2/100</f>
        <v>111.03717</v>
      </c>
      <c r="R7" s="26">
        <f t="shared" ref="R7:R19" si="9">F7*$D$2/100</f>
        <v>40.846200000000003</v>
      </c>
      <c r="S7" s="26">
        <f t="shared" ref="S7:S19" si="10">$F$2*C7/100</f>
        <v>86.487160000000003</v>
      </c>
      <c r="T7" s="27">
        <f t="shared" si="3"/>
        <v>66.669920000000005</v>
      </c>
      <c r="U7" s="27">
        <f>$F$2*E7/100</f>
        <v>135.57092</v>
      </c>
      <c r="V7" s="27">
        <f>$F$2*F7/100</f>
        <v>49.871200000000002</v>
      </c>
      <c r="W7" s="109">
        <f t="shared" ref="W7:W19" si="11">G7-K7</f>
        <v>13.502909999999986</v>
      </c>
      <c r="X7" s="109">
        <f t="shared" si="4"/>
        <v>10.408919999999995</v>
      </c>
      <c r="Y7" s="109">
        <f>I7-M7</f>
        <v>21.166169999999994</v>
      </c>
      <c r="Z7" s="109">
        <f>J7-N7</f>
        <v>7.7861999999999938</v>
      </c>
      <c r="AA7" s="110">
        <f t="shared" ref="AA7:AA19" si="12">G7-O7</f>
        <v>12.679159999999996</v>
      </c>
      <c r="AB7" s="111">
        <f>H7-P7</f>
        <v>9.7739199999999968</v>
      </c>
      <c r="AC7" s="111">
        <f t="shared" ref="AC7:AD7" si="13">I7-Q7</f>
        <v>19.874920000000003</v>
      </c>
      <c r="AD7" s="111">
        <f t="shared" si="13"/>
        <v>7.3111999999999924</v>
      </c>
      <c r="AE7" s="110">
        <f t="shared" ref="AE7:AE19" si="14">G7-S7</f>
        <v>-2.9720900000000086</v>
      </c>
      <c r="AF7" s="112">
        <f>H7-T7</f>
        <v>-2.291080000000008</v>
      </c>
      <c r="AG7" s="112">
        <f t="shared" ref="AG7:AH7" si="15">I7-U7</f>
        <v>-4.6588299999999947</v>
      </c>
      <c r="AH7" s="112">
        <f t="shared" si="15"/>
        <v>-1.7138000000000062</v>
      </c>
    </row>
    <row r="8" spans="1:34" ht="14.65" x14ac:dyDescent="0.4">
      <c r="A8" s="23">
        <v>43221</v>
      </c>
      <c r="B8" s="24">
        <v>10.87</v>
      </c>
      <c r="C8" s="25">
        <v>599</v>
      </c>
      <c r="D8" s="25">
        <v>552</v>
      </c>
      <c r="E8" s="25">
        <v>974</v>
      </c>
      <c r="F8" s="25">
        <v>372</v>
      </c>
      <c r="G8" s="26">
        <f t="shared" si="5"/>
        <v>65.111299999999986</v>
      </c>
      <c r="H8" s="91">
        <f t="shared" si="0"/>
        <v>60.002399999999994</v>
      </c>
      <c r="I8" s="91">
        <f t="shared" ref="I8:I19" si="16">B8*E8/100</f>
        <v>105.87379999999999</v>
      </c>
      <c r="J8" s="91">
        <f t="shared" ref="J8:J19" si="17">F8*B8/100</f>
        <v>40.436399999999999</v>
      </c>
      <c r="K8" s="26">
        <f t="shared" si="6"/>
        <v>63.637760000000007</v>
      </c>
      <c r="L8" s="26">
        <f t="shared" si="1"/>
        <v>58.644480000000001</v>
      </c>
      <c r="M8" s="26">
        <f t="shared" ref="M8:M19" si="18">E8*$B$2/100</f>
        <v>103.47776</v>
      </c>
      <c r="N8" s="26">
        <f t="shared" ref="N8:N19" si="19">F8*$B$2/100</f>
        <v>39.521280000000004</v>
      </c>
      <c r="O8" s="26">
        <f t="shared" si="7"/>
        <v>64.386510000000001</v>
      </c>
      <c r="P8" s="26">
        <f t="shared" si="2"/>
        <v>59.334480000000006</v>
      </c>
      <c r="Q8" s="26">
        <f t="shared" si="8"/>
        <v>104.69526</v>
      </c>
      <c r="R8" s="26">
        <f t="shared" si="9"/>
        <v>39.986280000000001</v>
      </c>
      <c r="S8" s="26">
        <f t="shared" si="10"/>
        <v>78.612760000000009</v>
      </c>
      <c r="T8" s="27">
        <f t="shared" si="3"/>
        <v>72.444479999999999</v>
      </c>
      <c r="U8" s="27">
        <f t="shared" ref="U8:U19" si="20">$F$2*E8/100</f>
        <v>127.82776</v>
      </c>
      <c r="V8" s="27">
        <f t="shared" ref="V8:V19" si="21">$F$2*F8/100</f>
        <v>48.821280000000009</v>
      </c>
      <c r="W8" s="109">
        <f t="shared" si="11"/>
        <v>1.4735399999999785</v>
      </c>
      <c r="X8" s="109">
        <f t="shared" si="4"/>
        <v>1.3579199999999929</v>
      </c>
      <c r="Y8" s="109">
        <f t="shared" ref="Y8:Y19" si="22">I8-M8</f>
        <v>2.3960399999999851</v>
      </c>
      <c r="Z8" s="109">
        <f t="shared" ref="Z8:Z19" si="23">J8-N8</f>
        <v>0.9151199999999946</v>
      </c>
      <c r="AA8" s="110">
        <f t="shared" si="12"/>
        <v>0.7247899999999845</v>
      </c>
      <c r="AB8" s="111">
        <f t="shared" ref="AB8:AB19" si="24">H8-P8</f>
        <v>0.66791999999998808</v>
      </c>
      <c r="AC8" s="111">
        <f t="shared" ref="AC8:AC19" si="25">I8-Q8</f>
        <v>1.1785399999999839</v>
      </c>
      <c r="AD8" s="111">
        <f t="shared" ref="AD8:AD19" si="26">J8-R8</f>
        <v>0.4501199999999983</v>
      </c>
      <c r="AE8" s="110">
        <f t="shared" si="14"/>
        <v>-13.501460000000023</v>
      </c>
      <c r="AF8" s="112">
        <f t="shared" ref="AF8:AF19" si="27">H8-T8</f>
        <v>-12.442080000000004</v>
      </c>
      <c r="AG8" s="112">
        <f t="shared" ref="AG8:AG19" si="28">I8-U8</f>
        <v>-21.953960000000009</v>
      </c>
      <c r="AH8" s="112">
        <f t="shared" ref="AH8:AH19" si="29">J8-V8</f>
        <v>-8.3848800000000097</v>
      </c>
    </row>
    <row r="9" spans="1:34" ht="14.65" x14ac:dyDescent="0.4">
      <c r="A9" s="23">
        <v>43252</v>
      </c>
      <c r="B9" s="24">
        <v>10.87</v>
      </c>
      <c r="C9" s="25">
        <v>988</v>
      </c>
      <c r="D9" s="25">
        <v>712</v>
      </c>
      <c r="E9" s="25">
        <v>1254</v>
      </c>
      <c r="F9" s="25">
        <v>621</v>
      </c>
      <c r="G9" s="26">
        <f t="shared" si="5"/>
        <v>107.3956</v>
      </c>
      <c r="H9" s="91">
        <f t="shared" si="0"/>
        <v>77.39439999999999</v>
      </c>
      <c r="I9" s="91">
        <f t="shared" si="16"/>
        <v>136.3098</v>
      </c>
      <c r="J9" s="91">
        <f t="shared" si="17"/>
        <v>67.50269999999999</v>
      </c>
      <c r="K9" s="26">
        <f t="shared" si="6"/>
        <v>104.96512000000001</v>
      </c>
      <c r="L9" s="26">
        <f t="shared" si="1"/>
        <v>75.642880000000005</v>
      </c>
      <c r="M9" s="26">
        <f t="shared" si="18"/>
        <v>133.22496000000001</v>
      </c>
      <c r="N9" s="26">
        <f t="shared" si="19"/>
        <v>65.975039999999993</v>
      </c>
      <c r="O9" s="26">
        <f t="shared" si="7"/>
        <v>106.20012000000001</v>
      </c>
      <c r="P9" s="26">
        <f t="shared" si="2"/>
        <v>76.532880000000006</v>
      </c>
      <c r="Q9" s="26">
        <f t="shared" si="8"/>
        <v>134.79246000000001</v>
      </c>
      <c r="R9" s="26">
        <f t="shared" si="9"/>
        <v>66.751289999999997</v>
      </c>
      <c r="S9" s="26">
        <f t="shared" si="10"/>
        <v>129.66512</v>
      </c>
      <c r="T9" s="27">
        <f t="shared" si="3"/>
        <v>93.442880000000002</v>
      </c>
      <c r="U9" s="27">
        <f t="shared" si="20"/>
        <v>164.57496</v>
      </c>
      <c r="V9" s="27">
        <f t="shared" si="21"/>
        <v>81.500039999999998</v>
      </c>
      <c r="W9" s="109">
        <f t="shared" si="11"/>
        <v>2.4304799999999886</v>
      </c>
      <c r="X9" s="109">
        <f t="shared" si="4"/>
        <v>1.7515199999999851</v>
      </c>
      <c r="Y9" s="109">
        <f t="shared" si="22"/>
        <v>3.0848399999999856</v>
      </c>
      <c r="Z9" s="109">
        <f t="shared" si="23"/>
        <v>1.5276599999999974</v>
      </c>
      <c r="AA9" s="110">
        <f t="shared" si="12"/>
        <v>1.1954799999999892</v>
      </c>
      <c r="AB9" s="111">
        <f t="shared" si="24"/>
        <v>0.86151999999998452</v>
      </c>
      <c r="AC9" s="111">
        <f t="shared" si="25"/>
        <v>1.5173399999999901</v>
      </c>
      <c r="AD9" s="111">
        <f t="shared" si="26"/>
        <v>0.75140999999999281</v>
      </c>
      <c r="AE9" s="110">
        <f t="shared" si="14"/>
        <v>-22.26952</v>
      </c>
      <c r="AF9" s="112">
        <f t="shared" si="27"/>
        <v>-16.048480000000012</v>
      </c>
      <c r="AG9" s="112">
        <f t="shared" si="28"/>
        <v>-28.265160000000009</v>
      </c>
      <c r="AH9" s="112">
        <f t="shared" si="29"/>
        <v>-13.997340000000008</v>
      </c>
    </row>
    <row r="10" spans="1:34" ht="14.65" x14ac:dyDescent="0.4">
      <c r="A10" s="23">
        <v>43282</v>
      </c>
      <c r="B10" s="24">
        <v>10.87</v>
      </c>
      <c r="C10" s="25">
        <v>1569</v>
      </c>
      <c r="D10" s="25">
        <v>737</v>
      </c>
      <c r="E10" s="25">
        <v>1128</v>
      </c>
      <c r="F10" s="25">
        <v>654</v>
      </c>
      <c r="G10" s="26">
        <f t="shared" si="5"/>
        <v>170.55029999999999</v>
      </c>
      <c r="H10" s="91">
        <f t="shared" si="0"/>
        <v>80.111899999999991</v>
      </c>
      <c r="I10" s="91">
        <f t="shared" si="16"/>
        <v>122.61359999999999</v>
      </c>
      <c r="J10" s="91">
        <f t="shared" si="17"/>
        <v>71.089799999999997</v>
      </c>
      <c r="K10" s="26">
        <f t="shared" si="6"/>
        <v>166.69056</v>
      </c>
      <c r="L10" s="26">
        <f t="shared" si="1"/>
        <v>78.298880000000011</v>
      </c>
      <c r="M10" s="26">
        <f t="shared" si="18"/>
        <v>119.83872000000001</v>
      </c>
      <c r="N10" s="26">
        <f t="shared" si="19"/>
        <v>69.48096000000001</v>
      </c>
      <c r="O10" s="26">
        <f t="shared" si="7"/>
        <v>168.65181000000001</v>
      </c>
      <c r="P10" s="26">
        <f t="shared" si="2"/>
        <v>79.220130000000012</v>
      </c>
      <c r="Q10" s="26">
        <f t="shared" si="8"/>
        <v>121.24872000000001</v>
      </c>
      <c r="R10" s="26">
        <f t="shared" si="9"/>
        <v>70.298460000000006</v>
      </c>
      <c r="S10" s="26">
        <f t="shared" si="10"/>
        <v>205.91556</v>
      </c>
      <c r="T10" s="27">
        <f t="shared" si="3"/>
        <v>96.723880000000008</v>
      </c>
      <c r="U10" s="27">
        <f t="shared" si="20"/>
        <v>148.03872000000001</v>
      </c>
      <c r="V10" s="27">
        <f t="shared" si="21"/>
        <v>85.83095999999999</v>
      </c>
      <c r="W10" s="109">
        <f t="shared" si="11"/>
        <v>3.859739999999988</v>
      </c>
      <c r="X10" s="109">
        <f t="shared" si="4"/>
        <v>1.8130199999999803</v>
      </c>
      <c r="Y10" s="109">
        <f t="shared" si="22"/>
        <v>2.7748799999999818</v>
      </c>
      <c r="Z10" s="109">
        <f t="shared" si="23"/>
        <v>1.6088399999999865</v>
      </c>
      <c r="AA10" s="110">
        <f t="shared" si="12"/>
        <v>1.8984899999999811</v>
      </c>
      <c r="AB10" s="111">
        <f t="shared" si="24"/>
        <v>0.89176999999997975</v>
      </c>
      <c r="AC10" s="111">
        <f t="shared" si="25"/>
        <v>1.3648799999999852</v>
      </c>
      <c r="AD10" s="111">
        <f t="shared" si="26"/>
        <v>0.79133999999999105</v>
      </c>
      <c r="AE10" s="110">
        <f t="shared" si="14"/>
        <v>-35.365260000000006</v>
      </c>
      <c r="AF10" s="112">
        <f t="shared" si="27"/>
        <v>-16.611980000000017</v>
      </c>
      <c r="AG10" s="112">
        <f t="shared" si="28"/>
        <v>-25.425120000000021</v>
      </c>
      <c r="AH10" s="112">
        <f t="shared" si="29"/>
        <v>-14.741159999999994</v>
      </c>
    </row>
    <row r="11" spans="1:34" ht="14.65" x14ac:dyDescent="0.4">
      <c r="A11" s="23">
        <v>43313</v>
      </c>
      <c r="B11" s="24">
        <v>10.87</v>
      </c>
      <c r="C11" s="25">
        <v>2132</v>
      </c>
      <c r="D11" s="25">
        <v>680</v>
      </c>
      <c r="E11" s="25">
        <v>1445</v>
      </c>
      <c r="F11" s="25">
        <v>785</v>
      </c>
      <c r="G11" s="26">
        <f t="shared" si="5"/>
        <v>231.7484</v>
      </c>
      <c r="H11" s="91">
        <f t="shared" si="0"/>
        <v>73.915999999999997</v>
      </c>
      <c r="I11" s="91">
        <f t="shared" si="16"/>
        <v>157.07149999999999</v>
      </c>
      <c r="J11" s="91">
        <f t="shared" si="17"/>
        <v>85.329499999999996</v>
      </c>
      <c r="K11" s="26">
        <f t="shared" si="6"/>
        <v>226.50368000000003</v>
      </c>
      <c r="L11" s="26">
        <f t="shared" si="1"/>
        <v>72.243200000000002</v>
      </c>
      <c r="M11" s="26">
        <f t="shared" si="18"/>
        <v>153.51679999999999</v>
      </c>
      <c r="N11" s="26">
        <f t="shared" si="19"/>
        <v>83.398399999999995</v>
      </c>
      <c r="O11" s="26">
        <f t="shared" si="7"/>
        <v>229.16868000000002</v>
      </c>
      <c r="P11" s="26">
        <f t="shared" si="2"/>
        <v>73.09320000000001</v>
      </c>
      <c r="Q11" s="26">
        <f t="shared" si="8"/>
        <v>155.32304999999999</v>
      </c>
      <c r="R11" s="26">
        <f t="shared" si="9"/>
        <v>84.379649999999998</v>
      </c>
      <c r="S11" s="26">
        <f t="shared" si="10"/>
        <v>279.80368000000004</v>
      </c>
      <c r="T11" s="27">
        <f t="shared" si="3"/>
        <v>89.243200000000002</v>
      </c>
      <c r="U11" s="27">
        <f t="shared" si="20"/>
        <v>189.64179999999999</v>
      </c>
      <c r="V11" s="27">
        <f t="shared" si="21"/>
        <v>103.0234</v>
      </c>
      <c r="W11" s="109">
        <f t="shared" si="11"/>
        <v>5.2447199999999725</v>
      </c>
      <c r="X11" s="109">
        <f t="shared" si="4"/>
        <v>1.6727999999999952</v>
      </c>
      <c r="Y11" s="109">
        <f t="shared" si="22"/>
        <v>3.5546999999999969</v>
      </c>
      <c r="Z11" s="109">
        <f t="shared" si="23"/>
        <v>1.9311000000000007</v>
      </c>
      <c r="AA11" s="110">
        <f t="shared" si="12"/>
        <v>2.5797199999999805</v>
      </c>
      <c r="AB11" s="111">
        <f t="shared" si="24"/>
        <v>0.82279999999998665</v>
      </c>
      <c r="AC11" s="111">
        <f t="shared" si="25"/>
        <v>1.7484499999999912</v>
      </c>
      <c r="AD11" s="111">
        <f t="shared" si="26"/>
        <v>0.94984999999999786</v>
      </c>
      <c r="AE11" s="110">
        <f t="shared" si="14"/>
        <v>-48.055280000000039</v>
      </c>
      <c r="AF11" s="112">
        <f t="shared" si="27"/>
        <v>-15.327200000000005</v>
      </c>
      <c r="AG11" s="112">
        <f t="shared" si="28"/>
        <v>-32.570300000000003</v>
      </c>
      <c r="AH11" s="112">
        <f t="shared" si="29"/>
        <v>-17.693899999999999</v>
      </c>
    </row>
    <row r="12" spans="1:34" ht="14.65" x14ac:dyDescent="0.4">
      <c r="A12" s="23">
        <v>43344</v>
      </c>
      <c r="B12" s="24">
        <v>10.87</v>
      </c>
      <c r="C12" s="25">
        <v>1736</v>
      </c>
      <c r="D12" s="25">
        <v>768</v>
      </c>
      <c r="E12" s="25">
        <v>1461</v>
      </c>
      <c r="F12" s="25">
        <v>883</v>
      </c>
      <c r="G12" s="26">
        <f t="shared" si="5"/>
        <v>188.70320000000001</v>
      </c>
      <c r="H12" s="91">
        <f t="shared" si="0"/>
        <v>83.4816</v>
      </c>
      <c r="I12" s="91">
        <f t="shared" si="16"/>
        <v>158.8107</v>
      </c>
      <c r="J12" s="91">
        <f t="shared" si="17"/>
        <v>95.982099999999988</v>
      </c>
      <c r="K12" s="26">
        <f t="shared" si="6"/>
        <v>184.43263999999999</v>
      </c>
      <c r="L12" s="26">
        <f t="shared" si="1"/>
        <v>81.592320000000001</v>
      </c>
      <c r="M12" s="26">
        <f t="shared" si="18"/>
        <v>155.21664000000001</v>
      </c>
      <c r="N12" s="26">
        <f t="shared" si="19"/>
        <v>93.809920000000005</v>
      </c>
      <c r="O12" s="26">
        <f t="shared" si="7"/>
        <v>186.60263999999998</v>
      </c>
      <c r="P12" s="26">
        <f t="shared" si="2"/>
        <v>82.552319999999995</v>
      </c>
      <c r="Q12" s="26">
        <f t="shared" si="8"/>
        <v>157.04289</v>
      </c>
      <c r="R12" s="26">
        <f t="shared" si="9"/>
        <v>94.913669999999996</v>
      </c>
      <c r="S12" s="26">
        <f t="shared" si="10"/>
        <v>227.83264</v>
      </c>
      <c r="T12" s="27">
        <f t="shared" si="3"/>
        <v>100.79232</v>
      </c>
      <c r="U12" s="27">
        <f t="shared" si="20"/>
        <v>191.74164000000002</v>
      </c>
      <c r="V12" s="27">
        <f t="shared" si="21"/>
        <v>115.88492000000001</v>
      </c>
      <c r="W12" s="109">
        <f t="shared" si="11"/>
        <v>4.2705600000000175</v>
      </c>
      <c r="X12" s="109">
        <f t="shared" si="4"/>
        <v>1.8892799999999994</v>
      </c>
      <c r="Y12" s="109">
        <f t="shared" si="22"/>
        <v>3.5940599999999847</v>
      </c>
      <c r="Z12" s="109">
        <f t="shared" si="23"/>
        <v>2.1721799999999831</v>
      </c>
      <c r="AA12" s="110">
        <f t="shared" si="12"/>
        <v>2.10056000000003</v>
      </c>
      <c r="AB12" s="111">
        <f t="shared" si="24"/>
        <v>0.92928000000000566</v>
      </c>
      <c r="AC12" s="111">
        <f t="shared" si="25"/>
        <v>1.7678099999999972</v>
      </c>
      <c r="AD12" s="111">
        <f t="shared" si="26"/>
        <v>1.0684299999999922</v>
      </c>
      <c r="AE12" s="110">
        <f t="shared" si="14"/>
        <v>-39.129439999999988</v>
      </c>
      <c r="AF12" s="112">
        <f t="shared" si="27"/>
        <v>-17.310720000000003</v>
      </c>
      <c r="AG12" s="112">
        <f t="shared" si="28"/>
        <v>-32.930940000000021</v>
      </c>
      <c r="AH12" s="112">
        <f t="shared" si="29"/>
        <v>-19.90282000000002</v>
      </c>
    </row>
    <row r="13" spans="1:34" ht="14.65" x14ac:dyDescent="0.4">
      <c r="A13" s="23">
        <v>43374</v>
      </c>
      <c r="B13" s="24">
        <v>10.87</v>
      </c>
      <c r="C13" s="25">
        <v>797</v>
      </c>
      <c r="D13" s="25">
        <v>745</v>
      </c>
      <c r="E13" s="25">
        <v>1206</v>
      </c>
      <c r="F13" s="25">
        <v>527</v>
      </c>
      <c r="G13" s="26">
        <f t="shared" si="5"/>
        <v>86.633899999999997</v>
      </c>
      <c r="H13" s="91">
        <f t="shared" si="0"/>
        <v>80.981499999999997</v>
      </c>
      <c r="I13" s="91">
        <f t="shared" si="16"/>
        <v>131.09219999999999</v>
      </c>
      <c r="J13" s="91">
        <f t="shared" si="17"/>
        <v>57.2849</v>
      </c>
      <c r="K13" s="26">
        <f t="shared" si="6"/>
        <v>84.67328000000002</v>
      </c>
      <c r="L13" s="26">
        <f t="shared" si="1"/>
        <v>79.148799999999994</v>
      </c>
      <c r="M13" s="26">
        <f t="shared" si="18"/>
        <v>128.12544</v>
      </c>
      <c r="N13" s="26">
        <f t="shared" si="19"/>
        <v>55.988480000000003</v>
      </c>
      <c r="O13" s="26">
        <f t="shared" si="7"/>
        <v>85.669530000000009</v>
      </c>
      <c r="P13" s="26">
        <f t="shared" si="2"/>
        <v>80.08005</v>
      </c>
      <c r="Q13" s="26">
        <f t="shared" si="8"/>
        <v>129.63293999999999</v>
      </c>
      <c r="R13" s="26">
        <f t="shared" si="9"/>
        <v>56.64723</v>
      </c>
      <c r="S13" s="26">
        <f t="shared" si="10"/>
        <v>104.59828000000002</v>
      </c>
      <c r="T13" s="27">
        <f t="shared" si="3"/>
        <v>97.773800000000008</v>
      </c>
      <c r="U13" s="27">
        <f t="shared" si="20"/>
        <v>158.27544</v>
      </c>
      <c r="V13" s="27">
        <f t="shared" si="21"/>
        <v>69.163479999999993</v>
      </c>
      <c r="W13" s="109">
        <f t="shared" si="11"/>
        <v>1.9606199999999774</v>
      </c>
      <c r="X13" s="109">
        <f t="shared" si="4"/>
        <v>1.8327000000000027</v>
      </c>
      <c r="Y13" s="109">
        <f t="shared" si="22"/>
        <v>2.9667599999999936</v>
      </c>
      <c r="Z13" s="109">
        <f t="shared" si="23"/>
        <v>1.2964199999999977</v>
      </c>
      <c r="AA13" s="110">
        <f t="shared" si="12"/>
        <v>0.96436999999998818</v>
      </c>
      <c r="AB13" s="111">
        <f t="shared" si="24"/>
        <v>0.90144999999999698</v>
      </c>
      <c r="AC13" s="111">
        <f t="shared" si="25"/>
        <v>1.4592600000000004</v>
      </c>
      <c r="AD13" s="111">
        <f t="shared" si="26"/>
        <v>0.63766999999999996</v>
      </c>
      <c r="AE13" s="110">
        <f t="shared" si="14"/>
        <v>-17.96438000000002</v>
      </c>
      <c r="AF13" s="112">
        <f t="shared" si="27"/>
        <v>-16.792300000000012</v>
      </c>
      <c r="AG13" s="112">
        <f t="shared" si="28"/>
        <v>-27.183240000000012</v>
      </c>
      <c r="AH13" s="112">
        <f t="shared" si="29"/>
        <v>-11.878579999999992</v>
      </c>
    </row>
    <row r="14" spans="1:34" ht="14.65" x14ac:dyDescent="0.4">
      <c r="A14" s="23">
        <v>43405</v>
      </c>
      <c r="B14" s="24">
        <f>NG!B5</f>
        <v>13.718</v>
      </c>
      <c r="C14" s="25">
        <v>608</v>
      </c>
      <c r="D14" s="25">
        <v>1973</v>
      </c>
      <c r="E14" s="25">
        <v>1055</v>
      </c>
      <c r="F14" s="25">
        <v>572</v>
      </c>
      <c r="G14" s="26">
        <f t="shared" si="5"/>
        <v>83.405439999999999</v>
      </c>
      <c r="H14" s="91">
        <f t="shared" si="0"/>
        <v>270.65613999999999</v>
      </c>
      <c r="I14" s="91">
        <f t="shared" si="16"/>
        <v>144.72489999999999</v>
      </c>
      <c r="J14" s="91">
        <f t="shared" si="17"/>
        <v>78.46696</v>
      </c>
      <c r="K14" s="26">
        <f t="shared" si="6"/>
        <v>64.593920000000011</v>
      </c>
      <c r="L14" s="26">
        <f t="shared" si="1"/>
        <v>209.61152000000001</v>
      </c>
      <c r="M14" s="26">
        <f t="shared" si="18"/>
        <v>112.08319999999999</v>
      </c>
      <c r="N14" s="26">
        <f t="shared" si="19"/>
        <v>60.769280000000002</v>
      </c>
      <c r="O14" s="26">
        <f t="shared" si="7"/>
        <v>65.353920000000002</v>
      </c>
      <c r="P14" s="26">
        <f t="shared" si="2"/>
        <v>212.07777000000002</v>
      </c>
      <c r="Q14" s="26">
        <f t="shared" si="8"/>
        <v>113.40195</v>
      </c>
      <c r="R14" s="26">
        <f t="shared" si="9"/>
        <v>61.484279999999998</v>
      </c>
      <c r="S14" s="26">
        <f t="shared" si="10"/>
        <v>79.793920000000014</v>
      </c>
      <c r="T14" s="27">
        <f t="shared" si="3"/>
        <v>258.93652000000003</v>
      </c>
      <c r="U14" s="27">
        <f t="shared" si="20"/>
        <v>138.45820000000001</v>
      </c>
      <c r="V14" s="27">
        <f t="shared" si="21"/>
        <v>75.069279999999992</v>
      </c>
      <c r="W14" s="109">
        <f t="shared" si="11"/>
        <v>18.811519999999987</v>
      </c>
      <c r="X14" s="109">
        <f t="shared" si="4"/>
        <v>61.044619999999981</v>
      </c>
      <c r="Y14" s="109">
        <f t="shared" si="22"/>
        <v>32.6417</v>
      </c>
      <c r="Z14" s="109">
        <f t="shared" si="23"/>
        <v>17.697679999999998</v>
      </c>
      <c r="AA14" s="110">
        <f t="shared" si="12"/>
        <v>18.051519999999996</v>
      </c>
      <c r="AB14" s="111">
        <f t="shared" si="24"/>
        <v>58.578369999999978</v>
      </c>
      <c r="AC14" s="111">
        <f t="shared" si="25"/>
        <v>31.322949999999992</v>
      </c>
      <c r="AD14" s="111">
        <f t="shared" si="26"/>
        <v>16.982680000000002</v>
      </c>
      <c r="AE14" s="110">
        <f t="shared" si="14"/>
        <v>3.6115199999999845</v>
      </c>
      <c r="AF14" s="112">
        <f t="shared" si="27"/>
        <v>11.719619999999964</v>
      </c>
      <c r="AG14" s="112">
        <f t="shared" si="28"/>
        <v>6.2666999999999859</v>
      </c>
      <c r="AH14" s="112">
        <f t="shared" si="29"/>
        <v>3.3976800000000082</v>
      </c>
    </row>
    <row r="15" spans="1:34" ht="14.65" x14ac:dyDescent="0.4">
      <c r="A15" s="23">
        <v>43435</v>
      </c>
      <c r="B15" s="24">
        <f>NG!B5</f>
        <v>13.718</v>
      </c>
      <c r="C15" s="25">
        <v>777</v>
      </c>
      <c r="D15" s="25">
        <v>1382</v>
      </c>
      <c r="E15" s="25">
        <v>1160</v>
      </c>
      <c r="F15" s="25">
        <v>459</v>
      </c>
      <c r="G15" s="26">
        <f t="shared" si="5"/>
        <v>106.58886000000001</v>
      </c>
      <c r="H15" s="91">
        <f t="shared" si="0"/>
        <v>189.58276000000001</v>
      </c>
      <c r="I15" s="91">
        <f t="shared" si="16"/>
        <v>159.12879999999998</v>
      </c>
      <c r="J15" s="91">
        <f t="shared" si="17"/>
        <v>62.965620000000001</v>
      </c>
      <c r="K15" s="26">
        <f t="shared" si="6"/>
        <v>82.548479999999998</v>
      </c>
      <c r="L15" s="26">
        <f t="shared" si="1"/>
        <v>146.82368</v>
      </c>
      <c r="M15" s="26">
        <f t="shared" si="18"/>
        <v>123.2384</v>
      </c>
      <c r="N15" s="26">
        <f t="shared" si="19"/>
        <v>48.764160000000004</v>
      </c>
      <c r="O15" s="26">
        <f t="shared" si="7"/>
        <v>83.519729999999996</v>
      </c>
      <c r="P15" s="26">
        <f t="shared" si="2"/>
        <v>148.55118000000002</v>
      </c>
      <c r="Q15" s="26">
        <f t="shared" si="8"/>
        <v>124.6884</v>
      </c>
      <c r="R15" s="26">
        <f t="shared" si="9"/>
        <v>49.337910000000001</v>
      </c>
      <c r="S15" s="26">
        <f t="shared" si="10"/>
        <v>101.97348</v>
      </c>
      <c r="T15" s="27">
        <f t="shared" si="3"/>
        <v>181.37368000000004</v>
      </c>
      <c r="U15" s="27">
        <f t="shared" si="20"/>
        <v>152.23840000000001</v>
      </c>
      <c r="V15" s="27">
        <f t="shared" si="21"/>
        <v>60.239159999999998</v>
      </c>
      <c r="W15" s="109">
        <f t="shared" si="11"/>
        <v>24.040380000000013</v>
      </c>
      <c r="X15" s="109">
        <f t="shared" si="4"/>
        <v>42.759080000000012</v>
      </c>
      <c r="Y15" s="109">
        <f t="shared" si="22"/>
        <v>35.890399999999985</v>
      </c>
      <c r="Z15" s="109">
        <f t="shared" si="23"/>
        <v>14.201459999999997</v>
      </c>
      <c r="AA15" s="110">
        <f t="shared" si="12"/>
        <v>23.069130000000015</v>
      </c>
      <c r="AB15" s="111">
        <f t="shared" si="24"/>
        <v>41.031579999999991</v>
      </c>
      <c r="AC15" s="111">
        <f t="shared" si="25"/>
        <v>34.440399999999983</v>
      </c>
      <c r="AD15" s="111">
        <f t="shared" si="26"/>
        <v>13.62771</v>
      </c>
      <c r="AE15" s="110">
        <f t="shared" si="14"/>
        <v>4.615380000000016</v>
      </c>
      <c r="AF15" s="112">
        <f t="shared" si="27"/>
        <v>8.2090799999999717</v>
      </c>
      <c r="AG15" s="112">
        <f t="shared" si="28"/>
        <v>6.8903999999999712</v>
      </c>
      <c r="AH15" s="112">
        <f t="shared" si="29"/>
        <v>2.726460000000003</v>
      </c>
    </row>
    <row r="16" spans="1:34" ht="14.65" x14ac:dyDescent="0.4">
      <c r="A16" s="23">
        <v>43466</v>
      </c>
      <c r="B16" s="24">
        <f>NG!B5</f>
        <v>13.718</v>
      </c>
      <c r="C16" s="25">
        <v>1119</v>
      </c>
      <c r="D16" s="25">
        <v>1059</v>
      </c>
      <c r="E16" s="25">
        <v>1219</v>
      </c>
      <c r="F16" s="25">
        <v>619</v>
      </c>
      <c r="G16" s="26">
        <f t="shared" si="5"/>
        <v>153.50441999999998</v>
      </c>
      <c r="H16" s="91">
        <f t="shared" si="0"/>
        <v>145.27361999999999</v>
      </c>
      <c r="I16" s="91">
        <f t="shared" si="16"/>
        <v>167.22241999999997</v>
      </c>
      <c r="J16" s="91">
        <f t="shared" si="17"/>
        <v>84.914419999999993</v>
      </c>
      <c r="K16" s="26">
        <f t="shared" si="6"/>
        <v>118.88256000000001</v>
      </c>
      <c r="L16" s="26">
        <f t="shared" si="1"/>
        <v>112.50816</v>
      </c>
      <c r="M16" s="26">
        <f t="shared" si="18"/>
        <v>129.50656000000001</v>
      </c>
      <c r="N16" s="26">
        <f t="shared" si="19"/>
        <v>65.762560000000008</v>
      </c>
      <c r="O16" s="26">
        <f t="shared" si="7"/>
        <v>120.28131000000002</v>
      </c>
      <c r="P16" s="26">
        <f t="shared" si="2"/>
        <v>113.83191000000001</v>
      </c>
      <c r="Q16" s="26">
        <f t="shared" si="8"/>
        <v>131.03031000000001</v>
      </c>
      <c r="R16" s="26">
        <f t="shared" si="9"/>
        <v>66.53631</v>
      </c>
      <c r="S16" s="26">
        <f t="shared" si="10"/>
        <v>146.85756000000001</v>
      </c>
      <c r="T16" s="27">
        <f t="shared" si="3"/>
        <v>138.98316</v>
      </c>
      <c r="U16" s="27">
        <f t="shared" si="20"/>
        <v>159.98156</v>
      </c>
      <c r="V16" s="27">
        <f t="shared" si="21"/>
        <v>81.237560000000002</v>
      </c>
      <c r="W16" s="109">
        <f t="shared" si="11"/>
        <v>34.62185999999997</v>
      </c>
      <c r="X16" s="109">
        <f t="shared" si="4"/>
        <v>32.76545999999999</v>
      </c>
      <c r="Y16" s="109">
        <f t="shared" si="22"/>
        <v>37.715859999999964</v>
      </c>
      <c r="Z16" s="109">
        <f t="shared" si="23"/>
        <v>19.151859999999985</v>
      </c>
      <c r="AA16" s="110">
        <f t="shared" si="12"/>
        <v>33.223109999999963</v>
      </c>
      <c r="AB16" s="111">
        <f t="shared" si="24"/>
        <v>31.441709999999986</v>
      </c>
      <c r="AC16" s="111">
        <f t="shared" si="25"/>
        <v>36.192109999999957</v>
      </c>
      <c r="AD16" s="111">
        <f t="shared" si="26"/>
        <v>18.378109999999992</v>
      </c>
      <c r="AE16" s="110">
        <f t="shared" si="14"/>
        <v>6.6468599999999753</v>
      </c>
      <c r="AF16" s="112">
        <f t="shared" si="27"/>
        <v>6.2904599999999959</v>
      </c>
      <c r="AG16" s="112">
        <f t="shared" si="28"/>
        <v>7.2408599999999694</v>
      </c>
      <c r="AH16" s="112">
        <f t="shared" si="29"/>
        <v>3.6768599999999907</v>
      </c>
    </row>
    <row r="17" spans="1:34" ht="14.65" x14ac:dyDescent="0.4">
      <c r="A17" s="23">
        <v>43497</v>
      </c>
      <c r="B17" s="24">
        <f>NG!B5</f>
        <v>13.718</v>
      </c>
      <c r="C17" s="25">
        <v>709</v>
      </c>
      <c r="D17" s="25">
        <v>786</v>
      </c>
      <c r="E17" s="25">
        <v>1198</v>
      </c>
      <c r="F17" s="25">
        <v>681</v>
      </c>
      <c r="G17" s="26">
        <f t="shared" si="5"/>
        <v>97.260620000000003</v>
      </c>
      <c r="H17" s="91">
        <f t="shared" si="0"/>
        <v>107.82348</v>
      </c>
      <c r="I17" s="91">
        <f t="shared" si="16"/>
        <v>164.34164000000001</v>
      </c>
      <c r="J17" s="91">
        <f t="shared" si="17"/>
        <v>93.419580000000011</v>
      </c>
      <c r="K17" s="26">
        <f t="shared" si="6"/>
        <v>75.324160000000006</v>
      </c>
      <c r="L17" s="26">
        <f t="shared" si="1"/>
        <v>83.504639999999995</v>
      </c>
      <c r="M17" s="26">
        <f t="shared" si="18"/>
        <v>127.27552000000001</v>
      </c>
      <c r="N17" s="26">
        <f t="shared" si="19"/>
        <v>72.349440000000001</v>
      </c>
      <c r="O17" s="26">
        <f t="shared" si="7"/>
        <v>76.210409999999996</v>
      </c>
      <c r="P17" s="26">
        <f t="shared" si="2"/>
        <v>84.487139999999997</v>
      </c>
      <c r="Q17" s="26">
        <f t="shared" si="8"/>
        <v>128.77302</v>
      </c>
      <c r="R17" s="26">
        <f t="shared" si="9"/>
        <v>73.200690000000009</v>
      </c>
      <c r="S17" s="26">
        <f t="shared" si="10"/>
        <v>93.049160000000015</v>
      </c>
      <c r="T17" s="27">
        <f t="shared" si="3"/>
        <v>103.15464</v>
      </c>
      <c r="U17" s="27">
        <f t="shared" si="20"/>
        <v>157.22552000000002</v>
      </c>
      <c r="V17" s="27">
        <f t="shared" si="21"/>
        <v>89.374439999999993</v>
      </c>
      <c r="W17" s="109">
        <f t="shared" si="11"/>
        <v>21.936459999999997</v>
      </c>
      <c r="X17" s="109">
        <f t="shared" si="4"/>
        <v>24.318840000000009</v>
      </c>
      <c r="Y17" s="109">
        <f t="shared" si="22"/>
        <v>37.066119999999998</v>
      </c>
      <c r="Z17" s="109">
        <f t="shared" si="23"/>
        <v>21.070140000000009</v>
      </c>
      <c r="AA17" s="110">
        <f t="shared" si="12"/>
        <v>21.050210000000007</v>
      </c>
      <c r="AB17" s="111">
        <f t="shared" si="24"/>
        <v>23.336340000000007</v>
      </c>
      <c r="AC17" s="111">
        <f t="shared" si="25"/>
        <v>35.56862000000001</v>
      </c>
      <c r="AD17" s="111">
        <f t="shared" si="26"/>
        <v>20.218890000000002</v>
      </c>
      <c r="AE17" s="110">
        <f t="shared" si="14"/>
        <v>4.2114599999999882</v>
      </c>
      <c r="AF17" s="112">
        <f t="shared" si="27"/>
        <v>4.668840000000003</v>
      </c>
      <c r="AG17" s="112">
        <f t="shared" si="28"/>
        <v>7.1161199999999951</v>
      </c>
      <c r="AH17" s="112">
        <f t="shared" si="29"/>
        <v>4.0451400000000177</v>
      </c>
    </row>
    <row r="18" spans="1:34" ht="14.65" x14ac:dyDescent="0.4">
      <c r="A18" s="23">
        <v>43525</v>
      </c>
      <c r="B18" s="24">
        <f>NG!B5</f>
        <v>13.718</v>
      </c>
      <c r="C18" s="25">
        <v>715</v>
      </c>
      <c r="D18" s="25">
        <v>793</v>
      </c>
      <c r="E18" s="25">
        <v>1056</v>
      </c>
      <c r="F18" s="25">
        <v>676</v>
      </c>
      <c r="G18" s="26">
        <f t="shared" si="5"/>
        <v>98.083700000000007</v>
      </c>
      <c r="H18" s="91">
        <f t="shared" si="0"/>
        <v>108.78373999999999</v>
      </c>
      <c r="I18" s="91">
        <f t="shared" si="16"/>
        <v>144.86207999999999</v>
      </c>
      <c r="J18" s="91">
        <f t="shared" si="17"/>
        <v>92.733680000000007</v>
      </c>
      <c r="K18" s="26">
        <f t="shared" si="6"/>
        <v>75.961600000000004</v>
      </c>
      <c r="L18" s="26">
        <f t="shared" si="1"/>
        <v>84.248320000000007</v>
      </c>
      <c r="M18" s="26">
        <f t="shared" si="18"/>
        <v>112.18944000000002</v>
      </c>
      <c r="N18" s="26">
        <f t="shared" si="19"/>
        <v>71.818240000000003</v>
      </c>
      <c r="O18" s="26">
        <f t="shared" si="7"/>
        <v>76.855350000000001</v>
      </c>
      <c r="P18" s="26">
        <f t="shared" si="2"/>
        <v>85.239570000000001</v>
      </c>
      <c r="Q18" s="26">
        <f t="shared" si="8"/>
        <v>113.50944000000001</v>
      </c>
      <c r="R18" s="26">
        <f t="shared" si="9"/>
        <v>72.663240000000002</v>
      </c>
      <c r="S18" s="26">
        <f t="shared" si="10"/>
        <v>93.836600000000004</v>
      </c>
      <c r="T18" s="27">
        <f t="shared" si="3"/>
        <v>104.07332000000001</v>
      </c>
      <c r="U18" s="27">
        <f t="shared" si="20"/>
        <v>138.58944000000002</v>
      </c>
      <c r="V18" s="27">
        <f t="shared" si="21"/>
        <v>88.718240000000009</v>
      </c>
      <c r="W18" s="109">
        <f t="shared" si="11"/>
        <v>22.122100000000003</v>
      </c>
      <c r="X18" s="139">
        <f t="shared" si="4"/>
        <v>24.535419999999988</v>
      </c>
      <c r="Y18" s="139">
        <f t="shared" si="22"/>
        <v>32.672639999999973</v>
      </c>
      <c r="Z18" s="139">
        <f t="shared" si="23"/>
        <v>20.915440000000004</v>
      </c>
      <c r="AA18" s="110">
        <f t="shared" si="12"/>
        <v>21.228350000000006</v>
      </c>
      <c r="AB18" s="111">
        <f t="shared" si="24"/>
        <v>23.544169999999994</v>
      </c>
      <c r="AC18" s="111">
        <f t="shared" si="25"/>
        <v>31.35263999999998</v>
      </c>
      <c r="AD18" s="111">
        <f t="shared" si="26"/>
        <v>20.070440000000005</v>
      </c>
      <c r="AE18" s="110">
        <f t="shared" si="14"/>
        <v>4.2471000000000032</v>
      </c>
      <c r="AF18" s="112">
        <f t="shared" si="27"/>
        <v>4.710419999999985</v>
      </c>
      <c r="AG18" s="112">
        <f t="shared" si="28"/>
        <v>6.2726399999999671</v>
      </c>
      <c r="AH18" s="112">
        <f t="shared" si="29"/>
        <v>4.0154399999999981</v>
      </c>
    </row>
    <row r="19" spans="1:34" ht="15" thickBot="1" x14ac:dyDescent="0.45">
      <c r="A19" s="83">
        <v>43556</v>
      </c>
      <c r="B19" s="84">
        <f>NG!B5</f>
        <v>13.718</v>
      </c>
      <c r="C19" s="85">
        <v>695</v>
      </c>
      <c r="D19" s="85"/>
      <c r="E19" s="85">
        <v>1034</v>
      </c>
      <c r="F19" s="85">
        <v>353</v>
      </c>
      <c r="G19" s="86">
        <f t="shared" si="5"/>
        <v>95.340100000000007</v>
      </c>
      <c r="H19" s="85"/>
      <c r="I19" s="137">
        <f t="shared" si="16"/>
        <v>141.84412</v>
      </c>
      <c r="J19" s="137">
        <f t="shared" si="17"/>
        <v>48.42454</v>
      </c>
      <c r="K19" s="86">
        <f t="shared" si="6"/>
        <v>73.836799999999997</v>
      </c>
      <c r="L19" s="85"/>
      <c r="M19" s="86">
        <f t="shared" si="18"/>
        <v>109.85216</v>
      </c>
      <c r="N19" s="86">
        <f t="shared" si="19"/>
        <v>37.502720000000004</v>
      </c>
      <c r="O19" s="86">
        <f t="shared" si="7"/>
        <v>74.705550000000002</v>
      </c>
      <c r="P19" s="85"/>
      <c r="Q19" s="86">
        <f t="shared" si="8"/>
        <v>111.14466</v>
      </c>
      <c r="R19" s="86">
        <f t="shared" si="9"/>
        <v>37.943970000000007</v>
      </c>
      <c r="S19" s="86">
        <f t="shared" si="10"/>
        <v>91.211799999999997</v>
      </c>
      <c r="T19" s="138"/>
      <c r="U19" s="145">
        <f t="shared" si="20"/>
        <v>135.70215999999999</v>
      </c>
      <c r="V19" s="145">
        <f t="shared" si="21"/>
        <v>46.327719999999999</v>
      </c>
      <c r="W19" s="139">
        <f t="shared" si="11"/>
        <v>21.50330000000001</v>
      </c>
      <c r="X19" s="139"/>
      <c r="Y19" s="139">
        <f t="shared" si="22"/>
        <v>31.991960000000006</v>
      </c>
      <c r="Z19" s="139">
        <f t="shared" si="23"/>
        <v>10.921819999999997</v>
      </c>
      <c r="AA19" s="140">
        <f t="shared" si="12"/>
        <v>20.634550000000004</v>
      </c>
      <c r="AB19" s="111">
        <f t="shared" si="24"/>
        <v>0</v>
      </c>
      <c r="AC19" s="111">
        <f t="shared" si="25"/>
        <v>30.699460000000002</v>
      </c>
      <c r="AD19" s="111">
        <f t="shared" si="26"/>
        <v>10.480569999999993</v>
      </c>
      <c r="AE19" s="140">
        <f t="shared" si="14"/>
        <v>4.1283000000000101</v>
      </c>
      <c r="AF19" s="112">
        <f t="shared" si="27"/>
        <v>0</v>
      </c>
      <c r="AG19" s="112">
        <f t="shared" si="28"/>
        <v>6.1419600000000116</v>
      </c>
      <c r="AH19" s="112">
        <f t="shared" si="29"/>
        <v>2.096820000000001</v>
      </c>
    </row>
    <row r="20" spans="1:34" ht="15" thickBot="1" x14ac:dyDescent="0.45">
      <c r="A20" s="121" t="s">
        <v>210</v>
      </c>
      <c r="B20" s="121"/>
      <c r="C20" s="141">
        <f>SUM(C7:C19)</f>
        <v>13103</v>
      </c>
      <c r="D20" s="141">
        <f>SUM(D6:D19)</f>
        <v>11355</v>
      </c>
      <c r="E20" s="141">
        <f>SUM(E7:E19)</f>
        <v>15223</v>
      </c>
      <c r="F20" s="141">
        <f>SUM(F7:F19)</f>
        <v>7582</v>
      </c>
      <c r="G20" s="142">
        <f>SUM(G7:G19)</f>
        <v>1567.8409099999999</v>
      </c>
      <c r="H20" s="142">
        <f>SUM(H6:H19)</f>
        <v>1426.02818</v>
      </c>
      <c r="I20" s="142">
        <f t="shared" ref="I20:S20" si="30">SUM(I7:I19)</f>
        <v>1864.80765</v>
      </c>
      <c r="J20" s="38">
        <f t="shared" si="30"/>
        <v>926.70760000000007</v>
      </c>
      <c r="K20" s="142">
        <f t="shared" si="30"/>
        <v>1392.0627200000004</v>
      </c>
      <c r="L20" s="142">
        <f t="shared" si="30"/>
        <v>1136.2367999999999</v>
      </c>
      <c r="M20" s="38">
        <f t="shared" si="30"/>
        <v>1617.29152</v>
      </c>
      <c r="N20" s="38">
        <f t="shared" si="30"/>
        <v>805.51167999999984</v>
      </c>
      <c r="O20" s="142">
        <f t="shared" si="30"/>
        <v>1408.44147</v>
      </c>
      <c r="P20" s="142">
        <f t="shared" si="30"/>
        <v>1149.60555</v>
      </c>
      <c r="Q20" s="143">
        <f t="shared" si="30"/>
        <v>1636.3202700000002</v>
      </c>
      <c r="R20" s="143">
        <f t="shared" si="30"/>
        <v>814.98917999999992</v>
      </c>
      <c r="S20" s="143">
        <f t="shared" si="30"/>
        <v>1719.6377200000002</v>
      </c>
      <c r="T20" s="143">
        <f>SUM(T6:T19)</f>
        <v>1490.2302</v>
      </c>
      <c r="U20" s="144">
        <f>SUM(U6:U19)</f>
        <v>1997.86652</v>
      </c>
      <c r="V20" s="143">
        <f>SUM(V7:V19)</f>
        <v>995.06167999999991</v>
      </c>
      <c r="W20" s="143">
        <f>SUM(W7:W19)</f>
        <v>175.77818999999988</v>
      </c>
      <c r="X20" s="146">
        <f>SUM(X6:X19)</f>
        <v>219.67297999999994</v>
      </c>
      <c r="Y20" s="147">
        <f>SUM(Y7:Y19)</f>
        <v>247.51612999999983</v>
      </c>
      <c r="Z20" s="147">
        <f>SUM(Z7:Z19)</f>
        <v>121.19591999999994</v>
      </c>
      <c r="AA20" s="62">
        <f>SUM(AA7:AA19)</f>
        <v>159.39943999999991</v>
      </c>
      <c r="AB20" s="63">
        <f>SUM(AB6:AB19)</f>
        <v>205.47922999999992</v>
      </c>
      <c r="AC20" s="2">
        <f>SUM(AC7:AC19)</f>
        <v>228.48737999999986</v>
      </c>
      <c r="AD20" s="2">
        <f>SUM(AD7:AD19)</f>
        <v>111.71841999999995</v>
      </c>
      <c r="AE20" s="62">
        <f>SUM(AE7:AE19)</f>
        <v>-151.79681000000005</v>
      </c>
      <c r="AF20" s="63">
        <f>SUM(AF6:AF19)</f>
        <v>-64.202020000000147</v>
      </c>
      <c r="AG20" s="2">
        <f>SUM(AG7:AG19)</f>
        <v>-133.05887000000016</v>
      </c>
      <c r="AH20" s="2">
        <f>SUM(AH7:AH19)</f>
        <v>-68.35408000000001</v>
      </c>
    </row>
    <row r="22" spans="1:34" ht="20.65" x14ac:dyDescent="0.55000000000000004">
      <c r="A22" s="46" t="str">
        <f>'Compare '!A25</f>
        <v>Sudbury</v>
      </c>
      <c r="B22" s="46" t="s">
        <v>616</v>
      </c>
      <c r="C22" s="47"/>
      <c r="D22" s="47"/>
      <c r="E22" s="47"/>
      <c r="F22" s="47"/>
      <c r="G22" s="48"/>
      <c r="H22" s="48"/>
      <c r="I22" s="47"/>
      <c r="J22" s="47"/>
      <c r="K22" s="47"/>
      <c r="L22" s="47"/>
    </row>
    <row r="23" spans="1:34" ht="14.65" x14ac:dyDescent="0.4">
      <c r="A23" t="s">
        <v>213</v>
      </c>
      <c r="B23" s="183">
        <f>'Compare '!C25</f>
        <v>10.624000000000001</v>
      </c>
      <c r="C23" t="s">
        <v>587</v>
      </c>
      <c r="D23" s="183">
        <f>'Compare '!C26</f>
        <v>10.749000000000001</v>
      </c>
      <c r="E23" s="28" t="s">
        <v>588</v>
      </c>
      <c r="F23" s="183">
        <f>'Compare '!C27</f>
        <v>13.124000000000001</v>
      </c>
      <c r="G23" t="s">
        <v>16</v>
      </c>
    </row>
    <row r="24" spans="1:34" ht="14.65" x14ac:dyDescent="0.4">
      <c r="A24" t="s">
        <v>607</v>
      </c>
      <c r="B24" t="str">
        <f>'Compare '!H25</f>
        <v>August 2017 – August 2020</v>
      </c>
    </row>
    <row r="26" spans="1:34" ht="16.3" thickBot="1" x14ac:dyDescent="0.5">
      <c r="A26" s="15"/>
      <c r="B26" s="119" t="s">
        <v>589</v>
      </c>
      <c r="C26" s="113" t="s">
        <v>212</v>
      </c>
      <c r="D26" s="127" t="s">
        <v>15</v>
      </c>
      <c r="E26" s="129" t="s">
        <v>1</v>
      </c>
      <c r="F26" s="194" t="s">
        <v>177</v>
      </c>
      <c r="G26" s="127" t="s">
        <v>617</v>
      </c>
      <c r="H26" s="128" t="s">
        <v>618</v>
      </c>
      <c r="I26" s="128" t="s">
        <v>619</v>
      </c>
    </row>
    <row r="27" spans="1:34" ht="14.65" x14ac:dyDescent="0.4">
      <c r="A27" s="58" t="s">
        <v>208</v>
      </c>
      <c r="B27" s="118">
        <f>C20</f>
        <v>13103</v>
      </c>
      <c r="C27" s="114">
        <f>G20</f>
        <v>1567.8409099999999</v>
      </c>
      <c r="D27" s="132">
        <f>K20</f>
        <v>1392.0627200000004</v>
      </c>
      <c r="E27" s="130">
        <f>O20</f>
        <v>1408.44147</v>
      </c>
      <c r="F27" s="200">
        <f>S20</f>
        <v>1719.6377200000002</v>
      </c>
      <c r="G27" s="132">
        <f>C27-D27</f>
        <v>175.77818999999954</v>
      </c>
      <c r="H27" s="130">
        <f>AA20</f>
        <v>159.39943999999991</v>
      </c>
      <c r="I27" s="130">
        <f>AE20</f>
        <v>-151.79681000000005</v>
      </c>
    </row>
    <row r="28" spans="1:34" ht="14.65" x14ac:dyDescent="0.4">
      <c r="A28" s="58" t="s">
        <v>209</v>
      </c>
      <c r="B28" s="117">
        <f>D20</f>
        <v>11355</v>
      </c>
      <c r="C28" s="115">
        <f>H20</f>
        <v>1426.02818</v>
      </c>
      <c r="D28" s="133">
        <f>L20</f>
        <v>1136.2367999999999</v>
      </c>
      <c r="E28" s="131">
        <f>P20</f>
        <v>1149.60555</v>
      </c>
      <c r="F28" s="201">
        <f>T20</f>
        <v>1490.2302</v>
      </c>
      <c r="G28" s="133">
        <f>X20</f>
        <v>219.67297999999994</v>
      </c>
      <c r="H28" s="131">
        <f>AB20</f>
        <v>205.47922999999992</v>
      </c>
      <c r="I28" s="131">
        <f>AF20</f>
        <v>-64.202020000000147</v>
      </c>
    </row>
    <row r="29" spans="1:34" ht="14.65" x14ac:dyDescent="0.4">
      <c r="A29" s="58" t="s">
        <v>214</v>
      </c>
      <c r="B29" s="148">
        <f>E20</f>
        <v>15223</v>
      </c>
      <c r="C29" s="115">
        <f>I20</f>
        <v>1864.80765</v>
      </c>
      <c r="D29" s="53">
        <f>M20</f>
        <v>1617.29152</v>
      </c>
      <c r="E29" s="149">
        <f>Q20</f>
        <v>1636.3202700000002</v>
      </c>
      <c r="F29" s="202">
        <f>U20</f>
        <v>1997.86652</v>
      </c>
      <c r="G29" s="199">
        <f>Y20</f>
        <v>247.51612999999983</v>
      </c>
      <c r="H29" s="149">
        <f>AC20</f>
        <v>228.48737999999986</v>
      </c>
      <c r="I29" s="149">
        <f>AG20</f>
        <v>-133.05887000000016</v>
      </c>
    </row>
    <row r="30" spans="1:34" ht="14.65" x14ac:dyDescent="0.4">
      <c r="A30" s="58" t="s">
        <v>600</v>
      </c>
      <c r="B30" s="148">
        <f>F20</f>
        <v>7582</v>
      </c>
      <c r="C30" s="115">
        <f>J20</f>
        <v>926.70760000000007</v>
      </c>
      <c r="D30" s="199">
        <f>N20</f>
        <v>805.51167999999984</v>
      </c>
      <c r="E30" s="149">
        <f>R20</f>
        <v>814.98917999999992</v>
      </c>
      <c r="F30" s="202">
        <f>V20</f>
        <v>995.06167999999991</v>
      </c>
      <c r="G30" s="199">
        <f>Z20</f>
        <v>121.19591999999994</v>
      </c>
      <c r="H30" s="149">
        <f>AD20</f>
        <v>111.71841999999995</v>
      </c>
      <c r="I30" s="149">
        <f>AH20</f>
        <v>-68.35408000000001</v>
      </c>
    </row>
    <row r="31" spans="1:34" ht="14.65" x14ac:dyDescent="0.4">
      <c r="A31" s="58"/>
      <c r="B31" s="148"/>
      <c r="D31" s="149"/>
      <c r="E31" s="149"/>
      <c r="F31" s="149"/>
      <c r="G31" s="149"/>
      <c r="H31" s="149"/>
      <c r="I31" s="149"/>
    </row>
    <row r="32" spans="1:34" ht="14.65" x14ac:dyDescent="0.4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</row>
    <row r="33" spans="1:26" ht="20.65" x14ac:dyDescent="0.55000000000000004">
      <c r="A33" s="46" t="str">
        <f>'Compare '!A12</f>
        <v>Carlisle</v>
      </c>
      <c r="B33" s="46" t="s">
        <v>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26" ht="14.65" x14ac:dyDescent="0.4">
      <c r="A34" t="s">
        <v>592</v>
      </c>
      <c r="B34">
        <f>'Compare '!C12</f>
        <v>10.879</v>
      </c>
      <c r="D34" t="s">
        <v>586</v>
      </c>
      <c r="E34">
        <f>'Compare '!C13</f>
        <v>10.981</v>
      </c>
      <c r="F34" t="s">
        <v>16</v>
      </c>
    </row>
    <row r="35" spans="1:26" ht="14.65" x14ac:dyDescent="0.4">
      <c r="A35" t="s">
        <v>187</v>
      </c>
      <c r="B35" s="29" t="str">
        <f>'Compare '!H12</f>
        <v>July 2018 – January 2021</v>
      </c>
    </row>
    <row r="36" spans="1:26" ht="15" thickBot="1" x14ac:dyDescent="0.45">
      <c r="H36" s="36"/>
      <c r="J36" s="36"/>
      <c r="K36" s="34" t="s">
        <v>15</v>
      </c>
      <c r="L36" s="14"/>
      <c r="M36" s="14"/>
      <c r="N36" s="14"/>
      <c r="O36" s="40" t="s">
        <v>1</v>
      </c>
      <c r="P36" s="120"/>
      <c r="Q36" s="120"/>
      <c r="R36" s="120"/>
      <c r="S36" s="96" t="s">
        <v>208</v>
      </c>
      <c r="T36" s="98" t="s">
        <v>217</v>
      </c>
      <c r="U36" s="96" t="s">
        <v>214</v>
      </c>
      <c r="V36" s="98" t="s">
        <v>604</v>
      </c>
      <c r="W36" s="97" t="s">
        <v>216</v>
      </c>
      <c r="X36" s="98" t="s">
        <v>217</v>
      </c>
      <c r="Y36" s="97" t="s">
        <v>603</v>
      </c>
      <c r="Z36" s="98" t="s">
        <v>604</v>
      </c>
    </row>
    <row r="37" spans="1:26" ht="15" thickBot="1" x14ac:dyDescent="0.45">
      <c r="A37" s="15"/>
      <c r="B37" s="16" t="s">
        <v>207</v>
      </c>
      <c r="C37" s="17" t="s">
        <v>208</v>
      </c>
      <c r="D37" s="17" t="s">
        <v>209</v>
      </c>
      <c r="E37" s="17" t="s">
        <v>214</v>
      </c>
      <c r="F37" s="17" t="s">
        <v>600</v>
      </c>
      <c r="G37" s="17" t="s">
        <v>593</v>
      </c>
      <c r="H37" s="17" t="s">
        <v>594</v>
      </c>
      <c r="I37" s="17" t="s">
        <v>605</v>
      </c>
      <c r="J37" s="151" t="s">
        <v>606</v>
      </c>
      <c r="K37" s="35" t="s">
        <v>208</v>
      </c>
      <c r="L37" s="39" t="s">
        <v>209</v>
      </c>
      <c r="M37" s="35" t="s">
        <v>214</v>
      </c>
      <c r="N37" s="39" t="s">
        <v>600</v>
      </c>
      <c r="O37" s="41" t="s">
        <v>208</v>
      </c>
      <c r="P37" s="18" t="s">
        <v>209</v>
      </c>
      <c r="Q37" s="41" t="s">
        <v>214</v>
      </c>
      <c r="R37" s="18" t="s">
        <v>600</v>
      </c>
      <c r="S37" s="100" t="s">
        <v>595</v>
      </c>
      <c r="T37" s="102" t="s">
        <v>595</v>
      </c>
      <c r="U37" s="100" t="s">
        <v>595</v>
      </c>
      <c r="V37" s="102" t="s">
        <v>595</v>
      </c>
      <c r="W37" s="101" t="s">
        <v>215</v>
      </c>
      <c r="X37" s="103" t="s">
        <v>215</v>
      </c>
      <c r="Y37" s="103" t="s">
        <v>215</v>
      </c>
      <c r="Z37" s="103" t="s">
        <v>215</v>
      </c>
    </row>
    <row r="38" spans="1:26" ht="14.65" x14ac:dyDescent="0.4">
      <c r="A38" s="20">
        <v>43160</v>
      </c>
      <c r="B38" s="21">
        <v>12.673</v>
      </c>
      <c r="C38" s="22"/>
      <c r="D38" s="22">
        <v>660</v>
      </c>
      <c r="G38" s="22"/>
      <c r="H38" s="26">
        <f t="shared" ref="H38:H50" si="31">D38*B38/100</f>
        <v>83.641800000000003</v>
      </c>
      <c r="J38" s="36"/>
      <c r="L38" s="2">
        <f t="shared" ref="L38:L50" si="32">D38*$B$34/100</f>
        <v>71.801400000000001</v>
      </c>
      <c r="O38" s="42"/>
      <c r="P38" s="43">
        <f t="shared" ref="P38:P50" si="33">D38*$E$34/100</f>
        <v>72.474599999999995</v>
      </c>
      <c r="T38" s="2">
        <f t="shared" ref="T38:T50" si="34">H38-L38</f>
        <v>11.840400000000002</v>
      </c>
      <c r="X38" s="2">
        <f t="shared" ref="X38:X50" si="35">H38-P38</f>
        <v>11.167200000000008</v>
      </c>
    </row>
    <row r="39" spans="1:26" ht="14.65" x14ac:dyDescent="0.4">
      <c r="A39" s="23">
        <v>43191</v>
      </c>
      <c r="B39" s="24">
        <v>12.673</v>
      </c>
      <c r="C39" s="25">
        <v>659</v>
      </c>
      <c r="D39" s="25">
        <v>508</v>
      </c>
      <c r="E39" s="25">
        <v>1033</v>
      </c>
      <c r="F39" s="25">
        <v>380</v>
      </c>
      <c r="G39" s="26">
        <f t="shared" ref="G39:G51" si="36">C39*B39/100</f>
        <v>83.515069999999994</v>
      </c>
      <c r="H39" s="26">
        <f t="shared" si="31"/>
        <v>64.378839999999997</v>
      </c>
      <c r="I39" s="26">
        <f>B39*E39/100</f>
        <v>130.91209000000001</v>
      </c>
      <c r="J39" s="152">
        <f>B39*F39/100</f>
        <v>48.157399999999996</v>
      </c>
      <c r="K39" s="2">
        <f t="shared" ref="K39:K51" si="37">C39*$B$34/100</f>
        <v>71.692610000000002</v>
      </c>
      <c r="L39" s="2">
        <f t="shared" si="32"/>
        <v>55.265320000000003</v>
      </c>
      <c r="M39" s="2">
        <f>E39*$B$34/100</f>
        <v>112.38006999999999</v>
      </c>
      <c r="N39" s="2">
        <f>F39*$B$34/100</f>
        <v>41.340199999999996</v>
      </c>
      <c r="O39" s="44">
        <f t="shared" ref="O39:O51" si="38">C39*$E$34/100</f>
        <v>72.364789999999999</v>
      </c>
      <c r="P39" s="43">
        <f t="shared" si="33"/>
        <v>55.783479999999997</v>
      </c>
      <c r="Q39" s="43">
        <f t="shared" ref="Q39:R39" si="39">E39*$E$34/100</f>
        <v>113.43373</v>
      </c>
      <c r="R39" s="43">
        <f t="shared" si="39"/>
        <v>41.727799999999995</v>
      </c>
      <c r="S39" s="2">
        <f t="shared" ref="S39:S51" si="40">G39-K39</f>
        <v>11.822459999999992</v>
      </c>
      <c r="T39" s="2">
        <f t="shared" si="34"/>
        <v>9.1135199999999941</v>
      </c>
      <c r="U39" s="2">
        <f>I39-M39</f>
        <v>18.532020000000017</v>
      </c>
      <c r="V39" s="2">
        <f>J39-N39</f>
        <v>6.8171999999999997</v>
      </c>
      <c r="W39" s="2">
        <f t="shared" ref="W39:W51" si="41">G39-O39</f>
        <v>11.150279999999995</v>
      </c>
      <c r="X39" s="2">
        <f t="shared" si="35"/>
        <v>8.5953599999999994</v>
      </c>
      <c r="Y39" s="2">
        <f>I39-Q39</f>
        <v>17.478360000000009</v>
      </c>
      <c r="Z39" s="2">
        <f>J39-R39</f>
        <v>6.4296000000000006</v>
      </c>
    </row>
    <row r="40" spans="1:26" ht="14.65" x14ac:dyDescent="0.4">
      <c r="A40" s="23">
        <v>43221</v>
      </c>
      <c r="B40" s="24">
        <v>10.87</v>
      </c>
      <c r="C40" s="25">
        <v>599</v>
      </c>
      <c r="D40" s="25">
        <v>552</v>
      </c>
      <c r="E40" s="25">
        <v>974</v>
      </c>
      <c r="F40" s="25">
        <v>372</v>
      </c>
      <c r="G40" s="26">
        <f t="shared" si="36"/>
        <v>65.111299999999986</v>
      </c>
      <c r="H40" s="26">
        <f t="shared" si="31"/>
        <v>60.002399999999994</v>
      </c>
      <c r="I40" s="26">
        <f t="shared" ref="I40:I51" si="42">B40*E40/100</f>
        <v>105.87379999999999</v>
      </c>
      <c r="J40" s="152">
        <f t="shared" ref="J40:J51" si="43">B40*F40/100</f>
        <v>40.436399999999999</v>
      </c>
      <c r="K40" s="2">
        <f t="shared" si="37"/>
        <v>65.165210000000002</v>
      </c>
      <c r="L40" s="2">
        <f t="shared" si="32"/>
        <v>60.052079999999997</v>
      </c>
      <c r="M40" s="2">
        <f t="shared" ref="M40:M51" si="44">E40*$B$34/100</f>
        <v>105.96145999999999</v>
      </c>
      <c r="N40" s="2">
        <f t="shared" ref="N40:N51" si="45">F40*$B$34/100</f>
        <v>40.469879999999996</v>
      </c>
      <c r="O40" s="44">
        <f t="shared" si="38"/>
        <v>65.77619</v>
      </c>
      <c r="P40" s="43">
        <f t="shared" si="33"/>
        <v>60.615119999999997</v>
      </c>
      <c r="Q40" s="43">
        <f t="shared" ref="Q40:Q51" si="46">E40*$E$34/100</f>
        <v>106.95494000000001</v>
      </c>
      <c r="R40" s="43">
        <f t="shared" ref="R40:R51" si="47">F40*$E$34/100</f>
        <v>40.849319999999999</v>
      </c>
      <c r="S40" s="2">
        <f t="shared" si="40"/>
        <v>-5.3910000000016112E-2</v>
      </c>
      <c r="T40" s="2">
        <f t="shared" si="34"/>
        <v>-4.9680000000002167E-2</v>
      </c>
      <c r="U40" s="2">
        <f t="shared" ref="U40:U51" si="48">I40-M40</f>
        <v>-8.7659999999999627E-2</v>
      </c>
      <c r="V40" s="2">
        <f t="shared" ref="V40:V51" si="49">J40-N40</f>
        <v>-3.347999999999729E-2</v>
      </c>
      <c r="W40" s="2">
        <f t="shared" si="41"/>
        <v>-0.66489000000001397</v>
      </c>
      <c r="X40" s="2">
        <f t="shared" si="35"/>
        <v>-0.61272000000000304</v>
      </c>
      <c r="Y40" s="2">
        <f t="shared" ref="Y40:Y51" si="50">I40-Q40</f>
        <v>-1.0811400000000191</v>
      </c>
      <c r="Z40" s="2">
        <f t="shared" ref="Z40:Z51" si="51">J40-R40</f>
        <v>-0.41291999999999973</v>
      </c>
    </row>
    <row r="41" spans="1:26" ht="14.65" x14ac:dyDescent="0.4">
      <c r="A41" s="23">
        <v>43252</v>
      </c>
      <c r="B41" s="24">
        <v>10.87</v>
      </c>
      <c r="C41" s="25">
        <v>988</v>
      </c>
      <c r="D41" s="25">
        <v>712</v>
      </c>
      <c r="E41" s="25">
        <v>1254</v>
      </c>
      <c r="F41" s="25">
        <v>621</v>
      </c>
      <c r="G41" s="26">
        <f t="shared" si="36"/>
        <v>107.3956</v>
      </c>
      <c r="H41" s="26">
        <f t="shared" si="31"/>
        <v>77.39439999999999</v>
      </c>
      <c r="I41" s="26">
        <f t="shared" si="42"/>
        <v>136.3098</v>
      </c>
      <c r="J41" s="152">
        <f t="shared" si="43"/>
        <v>67.50269999999999</v>
      </c>
      <c r="K41" s="2">
        <f t="shared" si="37"/>
        <v>107.48451999999999</v>
      </c>
      <c r="L41" s="2">
        <f t="shared" si="32"/>
        <v>77.458479999999994</v>
      </c>
      <c r="M41" s="2">
        <f t="shared" si="44"/>
        <v>136.42266000000001</v>
      </c>
      <c r="N41" s="2">
        <f t="shared" si="45"/>
        <v>67.558589999999995</v>
      </c>
      <c r="O41" s="44">
        <f t="shared" si="38"/>
        <v>108.49227999999999</v>
      </c>
      <c r="P41" s="43">
        <f t="shared" si="33"/>
        <v>78.184719999999999</v>
      </c>
      <c r="Q41" s="43">
        <f t="shared" si="46"/>
        <v>137.70174</v>
      </c>
      <c r="R41" s="43">
        <f t="shared" si="47"/>
        <v>68.192009999999996</v>
      </c>
      <c r="S41" s="2">
        <f t="shared" si="40"/>
        <v>-8.8919999999987454E-2</v>
      </c>
      <c r="T41" s="2">
        <f t="shared" si="34"/>
        <v>-6.4080000000004134E-2</v>
      </c>
      <c r="U41" s="2">
        <f t="shared" si="48"/>
        <v>-0.11286000000001195</v>
      </c>
      <c r="V41" s="2">
        <f t="shared" si="49"/>
        <v>-5.5890000000005102E-2</v>
      </c>
      <c r="W41" s="2">
        <f t="shared" si="41"/>
        <v>-1.0966799999999921</v>
      </c>
      <c r="X41" s="2">
        <f t="shared" si="35"/>
        <v>-0.79032000000000835</v>
      </c>
      <c r="Y41" s="2">
        <f t="shared" si="50"/>
        <v>-1.3919400000000053</v>
      </c>
      <c r="Z41" s="2">
        <f t="shared" si="51"/>
        <v>-0.68931000000000608</v>
      </c>
    </row>
    <row r="42" spans="1:26" ht="14.65" x14ac:dyDescent="0.4">
      <c r="A42" s="23">
        <v>43282</v>
      </c>
      <c r="B42" s="24">
        <v>10.87</v>
      </c>
      <c r="C42" s="25">
        <v>1569</v>
      </c>
      <c r="D42" s="25">
        <v>737</v>
      </c>
      <c r="E42" s="25">
        <v>1128</v>
      </c>
      <c r="F42" s="25">
        <v>654</v>
      </c>
      <c r="G42" s="26">
        <f t="shared" si="36"/>
        <v>170.55029999999999</v>
      </c>
      <c r="H42" s="26">
        <f t="shared" si="31"/>
        <v>80.111899999999991</v>
      </c>
      <c r="I42" s="26">
        <f t="shared" si="42"/>
        <v>122.61359999999999</v>
      </c>
      <c r="J42" s="152">
        <f t="shared" si="43"/>
        <v>71.089799999999997</v>
      </c>
      <c r="K42" s="2">
        <f t="shared" si="37"/>
        <v>170.69150999999999</v>
      </c>
      <c r="L42" s="2">
        <f t="shared" si="32"/>
        <v>80.178229999999999</v>
      </c>
      <c r="M42" s="2">
        <f t="shared" si="44"/>
        <v>122.71511999999998</v>
      </c>
      <c r="N42" s="2">
        <f t="shared" si="45"/>
        <v>71.148660000000007</v>
      </c>
      <c r="O42" s="44">
        <f t="shared" si="38"/>
        <v>172.29189</v>
      </c>
      <c r="P42" s="43">
        <f t="shared" si="33"/>
        <v>80.929969999999997</v>
      </c>
      <c r="Q42" s="43">
        <f t="shared" si="46"/>
        <v>123.86568</v>
      </c>
      <c r="R42" s="43">
        <f t="shared" si="47"/>
        <v>71.815739999999991</v>
      </c>
      <c r="S42" s="2">
        <f t="shared" si="40"/>
        <v>-0.14121000000000095</v>
      </c>
      <c r="T42" s="2">
        <f t="shared" si="34"/>
        <v>-6.6330000000007772E-2</v>
      </c>
      <c r="U42" s="2">
        <f t="shared" si="48"/>
        <v>-0.10151999999999362</v>
      </c>
      <c r="V42" s="2">
        <f t="shared" si="49"/>
        <v>-5.8860000000009904E-2</v>
      </c>
      <c r="W42" s="2">
        <f t="shared" si="41"/>
        <v>-1.7415900000000022</v>
      </c>
      <c r="X42" s="2">
        <f t="shared" si="35"/>
        <v>-0.81807000000000585</v>
      </c>
      <c r="Y42" s="2">
        <f t="shared" si="50"/>
        <v>-1.2520800000000065</v>
      </c>
      <c r="Z42" s="2">
        <f t="shared" si="51"/>
        <v>-0.72593999999999426</v>
      </c>
    </row>
    <row r="43" spans="1:26" ht="14.65" x14ac:dyDescent="0.4">
      <c r="A43" s="23">
        <v>43313</v>
      </c>
      <c r="B43" s="24">
        <v>10.87</v>
      </c>
      <c r="C43" s="25">
        <v>2132</v>
      </c>
      <c r="D43" s="25">
        <v>680</v>
      </c>
      <c r="E43" s="25">
        <v>1445</v>
      </c>
      <c r="F43" s="25">
        <v>785</v>
      </c>
      <c r="G43" s="26">
        <f t="shared" si="36"/>
        <v>231.7484</v>
      </c>
      <c r="H43" s="26">
        <f t="shared" si="31"/>
        <v>73.915999999999997</v>
      </c>
      <c r="I43" s="26">
        <f t="shared" si="42"/>
        <v>157.07149999999999</v>
      </c>
      <c r="J43" s="152">
        <f t="shared" si="43"/>
        <v>85.329499999999996</v>
      </c>
      <c r="K43" s="2">
        <f t="shared" si="37"/>
        <v>231.94027999999997</v>
      </c>
      <c r="L43" s="2">
        <f t="shared" si="32"/>
        <v>73.977199999999996</v>
      </c>
      <c r="M43" s="2">
        <f t="shared" si="44"/>
        <v>157.20155</v>
      </c>
      <c r="N43" s="2">
        <f t="shared" si="45"/>
        <v>85.400149999999996</v>
      </c>
      <c r="O43" s="44">
        <f t="shared" si="38"/>
        <v>234.11491999999998</v>
      </c>
      <c r="P43" s="43">
        <f t="shared" si="33"/>
        <v>74.6708</v>
      </c>
      <c r="Q43" s="43">
        <f t="shared" si="46"/>
        <v>158.67545000000001</v>
      </c>
      <c r="R43" s="43">
        <f t="shared" si="47"/>
        <v>86.200849999999988</v>
      </c>
      <c r="S43" s="2">
        <f t="shared" si="40"/>
        <v>-0.19187999999996919</v>
      </c>
      <c r="T43" s="2">
        <f t="shared" si="34"/>
        <v>-6.1199999999999477E-2</v>
      </c>
      <c r="U43" s="2">
        <f t="shared" si="48"/>
        <v>-0.13005000000001132</v>
      </c>
      <c r="V43" s="2">
        <f t="shared" si="49"/>
        <v>-7.0650000000000546E-2</v>
      </c>
      <c r="W43" s="2">
        <f t="shared" si="41"/>
        <v>-2.36651999999998</v>
      </c>
      <c r="X43" s="2">
        <f t="shared" si="35"/>
        <v>-0.75480000000000302</v>
      </c>
      <c r="Y43" s="2">
        <f t="shared" si="50"/>
        <v>-1.603950000000026</v>
      </c>
      <c r="Z43" s="2">
        <f t="shared" si="51"/>
        <v>-0.87134999999999252</v>
      </c>
    </row>
    <row r="44" spans="1:26" ht="14.65" x14ac:dyDescent="0.4">
      <c r="A44" s="23">
        <v>43344</v>
      </c>
      <c r="B44" s="24">
        <v>10.87</v>
      </c>
      <c r="C44" s="25">
        <v>1736</v>
      </c>
      <c r="D44" s="25">
        <v>768</v>
      </c>
      <c r="E44" s="25">
        <v>1461</v>
      </c>
      <c r="F44" s="25">
        <v>883</v>
      </c>
      <c r="G44" s="26">
        <f t="shared" si="36"/>
        <v>188.70320000000001</v>
      </c>
      <c r="H44" s="26">
        <f t="shared" si="31"/>
        <v>83.4816</v>
      </c>
      <c r="I44" s="26">
        <f t="shared" si="42"/>
        <v>158.8107</v>
      </c>
      <c r="J44" s="152">
        <f t="shared" si="43"/>
        <v>95.982099999999988</v>
      </c>
      <c r="K44" s="2">
        <f t="shared" si="37"/>
        <v>188.85944000000001</v>
      </c>
      <c r="L44" s="2">
        <f t="shared" si="32"/>
        <v>83.550719999999998</v>
      </c>
      <c r="M44" s="2">
        <f t="shared" si="44"/>
        <v>158.94218999999998</v>
      </c>
      <c r="N44" s="2">
        <f t="shared" si="45"/>
        <v>96.061569999999989</v>
      </c>
      <c r="O44" s="44">
        <f t="shared" si="38"/>
        <v>190.63015999999999</v>
      </c>
      <c r="P44" s="43">
        <f t="shared" si="33"/>
        <v>84.33408</v>
      </c>
      <c r="Q44" s="43">
        <f t="shared" si="46"/>
        <v>160.43241</v>
      </c>
      <c r="R44" s="43">
        <f t="shared" si="47"/>
        <v>96.962230000000005</v>
      </c>
      <c r="S44" s="2">
        <f t="shared" si="40"/>
        <v>-0.15623999999999683</v>
      </c>
      <c r="T44" s="2">
        <f t="shared" si="34"/>
        <v>-6.9119999999998072E-2</v>
      </c>
      <c r="U44" s="2">
        <f t="shared" si="48"/>
        <v>-0.13148999999998523</v>
      </c>
      <c r="V44" s="2">
        <f t="shared" si="49"/>
        <v>-7.9470000000000596E-2</v>
      </c>
      <c r="W44" s="2">
        <f t="shared" si="41"/>
        <v>-1.9269599999999798</v>
      </c>
      <c r="X44" s="2">
        <f t="shared" si="35"/>
        <v>-0.8524799999999999</v>
      </c>
      <c r="Y44" s="2">
        <f t="shared" si="50"/>
        <v>-1.6217100000000073</v>
      </c>
      <c r="Z44" s="2">
        <f t="shared" si="51"/>
        <v>-0.98013000000001682</v>
      </c>
    </row>
    <row r="45" spans="1:26" ht="14.65" x14ac:dyDescent="0.4">
      <c r="A45" s="23">
        <v>43374</v>
      </c>
      <c r="B45" s="24">
        <v>10.87</v>
      </c>
      <c r="C45" s="25">
        <v>797</v>
      </c>
      <c r="D45" s="25">
        <v>745</v>
      </c>
      <c r="E45" s="25">
        <v>1206</v>
      </c>
      <c r="F45" s="25">
        <v>527</v>
      </c>
      <c r="G45" s="26">
        <f t="shared" si="36"/>
        <v>86.633899999999997</v>
      </c>
      <c r="H45" s="26">
        <f t="shared" si="31"/>
        <v>80.981499999999997</v>
      </c>
      <c r="I45" s="26">
        <f t="shared" si="42"/>
        <v>131.09219999999999</v>
      </c>
      <c r="J45" s="152">
        <f t="shared" si="43"/>
        <v>57.2849</v>
      </c>
      <c r="K45" s="2">
        <f t="shared" si="37"/>
        <v>86.705629999999999</v>
      </c>
      <c r="L45" s="2">
        <f t="shared" si="32"/>
        <v>81.048549999999992</v>
      </c>
      <c r="M45" s="2">
        <f t="shared" si="44"/>
        <v>131.20074</v>
      </c>
      <c r="N45" s="2">
        <f t="shared" si="45"/>
        <v>57.332329999999999</v>
      </c>
      <c r="O45" s="44">
        <f t="shared" si="38"/>
        <v>87.518569999999997</v>
      </c>
      <c r="P45" s="43">
        <f t="shared" si="33"/>
        <v>81.808450000000008</v>
      </c>
      <c r="Q45" s="43">
        <f t="shared" si="46"/>
        <v>132.43086</v>
      </c>
      <c r="R45" s="43">
        <f t="shared" si="47"/>
        <v>57.869869999999999</v>
      </c>
      <c r="S45" s="2">
        <f t="shared" si="40"/>
        <v>-7.1730000000002292E-2</v>
      </c>
      <c r="T45" s="2">
        <f t="shared" si="34"/>
        <v>-6.7049999999994725E-2</v>
      </c>
      <c r="U45" s="2">
        <f t="shared" si="48"/>
        <v>-0.10854000000000497</v>
      </c>
      <c r="V45" s="2">
        <f t="shared" si="49"/>
        <v>-4.7429999999998529E-2</v>
      </c>
      <c r="W45" s="2">
        <f t="shared" si="41"/>
        <v>-0.88466999999999985</v>
      </c>
      <c r="X45" s="2">
        <f t="shared" si="35"/>
        <v>-0.82695000000001073</v>
      </c>
      <c r="Y45" s="2">
        <f t="shared" si="50"/>
        <v>-1.3386600000000044</v>
      </c>
      <c r="Z45" s="2">
        <f t="shared" si="51"/>
        <v>-0.58496999999999844</v>
      </c>
    </row>
    <row r="46" spans="1:26" ht="14.65" x14ac:dyDescent="0.4">
      <c r="A46" s="23">
        <v>43405</v>
      </c>
      <c r="B46" s="24">
        <f>NG!B5</f>
        <v>13.718</v>
      </c>
      <c r="C46" s="25">
        <v>608</v>
      </c>
      <c r="D46" s="25">
        <v>1973</v>
      </c>
      <c r="E46" s="25">
        <v>1055</v>
      </c>
      <c r="F46" s="25">
        <v>572</v>
      </c>
      <c r="G46" s="26">
        <f t="shared" si="36"/>
        <v>83.405439999999999</v>
      </c>
      <c r="H46" s="26">
        <f t="shared" si="31"/>
        <v>270.65613999999999</v>
      </c>
      <c r="I46" s="26">
        <f t="shared" si="42"/>
        <v>144.72489999999999</v>
      </c>
      <c r="J46" s="152">
        <f t="shared" si="43"/>
        <v>78.46696</v>
      </c>
      <c r="K46" s="2">
        <f t="shared" si="37"/>
        <v>66.144319999999993</v>
      </c>
      <c r="L46" s="2">
        <f t="shared" si="32"/>
        <v>214.64267000000001</v>
      </c>
      <c r="M46" s="2">
        <f t="shared" si="44"/>
        <v>114.77345</v>
      </c>
      <c r="N46" s="2">
        <f t="shared" si="45"/>
        <v>62.227879999999999</v>
      </c>
      <c r="O46" s="44">
        <f t="shared" si="38"/>
        <v>66.764480000000006</v>
      </c>
      <c r="P46" s="43">
        <f t="shared" si="33"/>
        <v>216.65512999999999</v>
      </c>
      <c r="Q46" s="43">
        <f t="shared" si="46"/>
        <v>115.84954999999999</v>
      </c>
      <c r="R46" s="43">
        <f t="shared" si="47"/>
        <v>62.811319999999995</v>
      </c>
      <c r="S46" s="2">
        <f t="shared" si="40"/>
        <v>17.261120000000005</v>
      </c>
      <c r="T46" s="2">
        <f t="shared" si="34"/>
        <v>56.013469999999984</v>
      </c>
      <c r="U46" s="2">
        <f t="shared" si="48"/>
        <v>29.951449999999994</v>
      </c>
      <c r="V46" s="2">
        <f t="shared" si="49"/>
        <v>16.239080000000001</v>
      </c>
      <c r="W46" s="2">
        <f t="shared" si="41"/>
        <v>16.640959999999993</v>
      </c>
      <c r="X46" s="2">
        <f t="shared" si="35"/>
        <v>54.001010000000008</v>
      </c>
      <c r="Y46" s="2">
        <f t="shared" si="50"/>
        <v>28.875349999999997</v>
      </c>
      <c r="Z46" s="2">
        <f t="shared" si="51"/>
        <v>15.655640000000005</v>
      </c>
    </row>
    <row r="47" spans="1:26" ht="14.65" x14ac:dyDescent="0.4">
      <c r="A47" s="23">
        <v>43435</v>
      </c>
      <c r="B47" s="24">
        <f>NG!B5</f>
        <v>13.718</v>
      </c>
      <c r="C47" s="25">
        <v>777</v>
      </c>
      <c r="D47" s="25">
        <v>1382</v>
      </c>
      <c r="E47" s="25">
        <v>1160</v>
      </c>
      <c r="F47" s="25">
        <v>459</v>
      </c>
      <c r="G47" s="26">
        <f t="shared" si="36"/>
        <v>106.58886000000001</v>
      </c>
      <c r="H47" s="26">
        <f t="shared" si="31"/>
        <v>189.58276000000001</v>
      </c>
      <c r="I47" s="26">
        <f t="shared" si="42"/>
        <v>159.12879999999998</v>
      </c>
      <c r="J47" s="152">
        <f t="shared" si="43"/>
        <v>62.965620000000001</v>
      </c>
      <c r="K47" s="2">
        <f t="shared" si="37"/>
        <v>84.529830000000004</v>
      </c>
      <c r="L47" s="2">
        <f t="shared" si="32"/>
        <v>150.34778</v>
      </c>
      <c r="M47" s="2">
        <f t="shared" si="44"/>
        <v>126.1964</v>
      </c>
      <c r="N47" s="2">
        <f t="shared" si="45"/>
        <v>49.934609999999999</v>
      </c>
      <c r="O47" s="44">
        <f t="shared" si="38"/>
        <v>85.322369999999992</v>
      </c>
      <c r="P47" s="43">
        <f t="shared" si="33"/>
        <v>151.75742</v>
      </c>
      <c r="Q47" s="43">
        <f t="shared" si="46"/>
        <v>127.3796</v>
      </c>
      <c r="R47" s="43">
        <f t="shared" si="47"/>
        <v>50.402789999999996</v>
      </c>
      <c r="S47" s="2">
        <f t="shared" si="40"/>
        <v>22.059030000000007</v>
      </c>
      <c r="T47" s="2">
        <f t="shared" si="34"/>
        <v>39.234980000000007</v>
      </c>
      <c r="U47" s="2">
        <f t="shared" si="48"/>
        <v>32.932399999999987</v>
      </c>
      <c r="V47" s="2">
        <f t="shared" si="49"/>
        <v>13.031010000000002</v>
      </c>
      <c r="W47" s="2">
        <f t="shared" si="41"/>
        <v>21.266490000000019</v>
      </c>
      <c r="X47" s="2">
        <f t="shared" si="35"/>
        <v>37.825340000000011</v>
      </c>
      <c r="Y47" s="2">
        <f t="shared" si="50"/>
        <v>31.749199999999988</v>
      </c>
      <c r="Z47" s="2">
        <f t="shared" si="51"/>
        <v>12.562830000000005</v>
      </c>
    </row>
    <row r="48" spans="1:26" ht="14.65" x14ac:dyDescent="0.4">
      <c r="A48" s="23">
        <v>43466</v>
      </c>
      <c r="B48" s="24">
        <f>NG!B5</f>
        <v>13.718</v>
      </c>
      <c r="C48" s="25">
        <v>1119</v>
      </c>
      <c r="D48" s="25">
        <v>1059</v>
      </c>
      <c r="E48" s="25">
        <v>1219</v>
      </c>
      <c r="F48" s="25">
        <v>619</v>
      </c>
      <c r="G48" s="26">
        <f t="shared" si="36"/>
        <v>153.50441999999998</v>
      </c>
      <c r="H48" s="26">
        <f t="shared" si="31"/>
        <v>145.27361999999999</v>
      </c>
      <c r="I48" s="26">
        <f t="shared" si="42"/>
        <v>167.22241999999997</v>
      </c>
      <c r="J48" s="152">
        <f t="shared" si="43"/>
        <v>84.914419999999993</v>
      </c>
      <c r="K48" s="2">
        <f t="shared" si="37"/>
        <v>121.73600999999999</v>
      </c>
      <c r="L48" s="2">
        <f t="shared" si="32"/>
        <v>115.20860999999999</v>
      </c>
      <c r="M48" s="2">
        <f t="shared" si="44"/>
        <v>132.61501000000001</v>
      </c>
      <c r="N48" s="2">
        <f t="shared" si="45"/>
        <v>67.341009999999997</v>
      </c>
      <c r="O48" s="44">
        <f t="shared" si="38"/>
        <v>122.87738999999999</v>
      </c>
      <c r="P48" s="43">
        <f t="shared" si="33"/>
        <v>116.28878999999999</v>
      </c>
      <c r="Q48" s="43">
        <f t="shared" si="46"/>
        <v>133.85838999999999</v>
      </c>
      <c r="R48" s="43">
        <f t="shared" si="47"/>
        <v>67.97238999999999</v>
      </c>
      <c r="S48" s="2">
        <f t="shared" si="40"/>
        <v>31.768409999999989</v>
      </c>
      <c r="T48" s="2">
        <f t="shared" si="34"/>
        <v>30.065010000000001</v>
      </c>
      <c r="U48" s="2">
        <f t="shared" si="48"/>
        <v>34.607409999999959</v>
      </c>
      <c r="V48" s="2">
        <f t="shared" si="49"/>
        <v>17.573409999999996</v>
      </c>
      <c r="W48" s="2">
        <f t="shared" si="41"/>
        <v>30.627029999999991</v>
      </c>
      <c r="X48" s="2">
        <f t="shared" si="35"/>
        <v>28.984830000000002</v>
      </c>
      <c r="Y48" s="2">
        <f t="shared" si="50"/>
        <v>33.364029999999985</v>
      </c>
      <c r="Z48" s="2">
        <f t="shared" si="51"/>
        <v>16.942030000000003</v>
      </c>
    </row>
    <row r="49" spans="1:34" ht="14.65" x14ac:dyDescent="0.4">
      <c r="A49" s="23">
        <v>43497</v>
      </c>
      <c r="B49" s="24">
        <f>NG!B5</f>
        <v>13.718</v>
      </c>
      <c r="C49" s="25">
        <v>709</v>
      </c>
      <c r="D49" s="25">
        <v>786</v>
      </c>
      <c r="E49" s="25">
        <v>1198</v>
      </c>
      <c r="F49" s="25">
        <v>681</v>
      </c>
      <c r="G49" s="26">
        <f t="shared" si="36"/>
        <v>97.260620000000003</v>
      </c>
      <c r="H49" s="26">
        <f t="shared" si="31"/>
        <v>107.82348</v>
      </c>
      <c r="I49" s="26">
        <f t="shared" si="42"/>
        <v>164.34164000000001</v>
      </c>
      <c r="J49" s="152">
        <f t="shared" si="43"/>
        <v>93.419580000000011</v>
      </c>
      <c r="K49" s="2">
        <f t="shared" si="37"/>
        <v>77.132109999999997</v>
      </c>
      <c r="L49" s="2">
        <f t="shared" si="32"/>
        <v>85.508939999999996</v>
      </c>
      <c r="M49" s="2">
        <f t="shared" si="44"/>
        <v>130.33042</v>
      </c>
      <c r="N49" s="2">
        <f t="shared" si="45"/>
        <v>74.085989999999995</v>
      </c>
      <c r="O49" s="44">
        <f t="shared" si="38"/>
        <v>77.855289999999997</v>
      </c>
      <c r="P49" s="43">
        <f t="shared" si="33"/>
        <v>86.310660000000013</v>
      </c>
      <c r="Q49" s="43">
        <f t="shared" si="46"/>
        <v>131.55238</v>
      </c>
      <c r="R49" s="43">
        <f t="shared" si="47"/>
        <v>74.780609999999996</v>
      </c>
      <c r="S49" s="2">
        <f t="shared" si="40"/>
        <v>20.128510000000006</v>
      </c>
      <c r="T49" s="2">
        <f t="shared" si="34"/>
        <v>22.314540000000008</v>
      </c>
      <c r="U49" s="2">
        <f t="shared" si="48"/>
        <v>34.011220000000009</v>
      </c>
      <c r="V49" s="2">
        <f t="shared" si="49"/>
        <v>19.333590000000015</v>
      </c>
      <c r="W49" s="2">
        <f t="shared" si="41"/>
        <v>19.405330000000006</v>
      </c>
      <c r="X49" s="2">
        <f t="shared" si="35"/>
        <v>21.512819999999991</v>
      </c>
      <c r="Y49" s="2">
        <f t="shared" si="50"/>
        <v>32.789260000000013</v>
      </c>
      <c r="Z49" s="2">
        <f t="shared" si="51"/>
        <v>18.638970000000015</v>
      </c>
    </row>
    <row r="50" spans="1:34" ht="14.65" x14ac:dyDescent="0.4">
      <c r="A50" s="23">
        <v>43525</v>
      </c>
      <c r="B50" s="24">
        <f>NG!B5</f>
        <v>13.718</v>
      </c>
      <c r="C50" s="25">
        <v>715</v>
      </c>
      <c r="D50" s="25">
        <v>793</v>
      </c>
      <c r="E50" s="25">
        <v>1056</v>
      </c>
      <c r="F50" s="25">
        <v>676</v>
      </c>
      <c r="G50" s="26">
        <f t="shared" si="36"/>
        <v>98.083700000000007</v>
      </c>
      <c r="H50" s="26">
        <f t="shared" si="31"/>
        <v>108.78373999999999</v>
      </c>
      <c r="I50" s="26">
        <f t="shared" si="42"/>
        <v>144.86207999999999</v>
      </c>
      <c r="J50" s="152">
        <f t="shared" si="43"/>
        <v>92.733680000000007</v>
      </c>
      <c r="K50" s="2">
        <f t="shared" si="37"/>
        <v>77.784849999999992</v>
      </c>
      <c r="L50" s="2">
        <f t="shared" si="32"/>
        <v>86.270470000000003</v>
      </c>
      <c r="M50" s="2">
        <f t="shared" si="44"/>
        <v>114.88224</v>
      </c>
      <c r="N50" s="2">
        <f t="shared" si="45"/>
        <v>73.54204</v>
      </c>
      <c r="O50" s="44">
        <f t="shared" si="38"/>
        <v>78.514150000000001</v>
      </c>
      <c r="P50" s="43">
        <f t="shared" si="33"/>
        <v>87.079329999999985</v>
      </c>
      <c r="Q50" s="43">
        <f t="shared" si="46"/>
        <v>115.95936</v>
      </c>
      <c r="R50" s="43">
        <f t="shared" si="47"/>
        <v>74.231560000000002</v>
      </c>
      <c r="S50" s="2">
        <f t="shared" si="40"/>
        <v>20.298850000000016</v>
      </c>
      <c r="T50" s="2">
        <f t="shared" si="34"/>
        <v>22.513269999999991</v>
      </c>
      <c r="U50" s="2">
        <f t="shared" si="48"/>
        <v>29.979839999999996</v>
      </c>
      <c r="V50" s="2">
        <f t="shared" si="49"/>
        <v>19.191640000000007</v>
      </c>
      <c r="W50" s="2">
        <f t="shared" si="41"/>
        <v>19.569550000000007</v>
      </c>
      <c r="X50" s="2">
        <f t="shared" si="35"/>
        <v>21.70441000000001</v>
      </c>
      <c r="Y50" s="2">
        <f t="shared" si="50"/>
        <v>28.902719999999988</v>
      </c>
      <c r="Z50" s="2">
        <f t="shared" si="51"/>
        <v>18.502120000000005</v>
      </c>
    </row>
    <row r="51" spans="1:34" ht="15" thickBot="1" x14ac:dyDescent="0.45">
      <c r="A51" s="83">
        <v>43556</v>
      </c>
      <c r="B51" s="84">
        <f>NG!B5</f>
        <v>13.718</v>
      </c>
      <c r="C51" s="85">
        <v>695</v>
      </c>
      <c r="D51" s="85"/>
      <c r="E51" s="85">
        <v>1034</v>
      </c>
      <c r="F51" s="85">
        <v>353</v>
      </c>
      <c r="G51" s="86">
        <f t="shared" si="36"/>
        <v>95.340100000000007</v>
      </c>
      <c r="I51" s="86">
        <f t="shared" si="42"/>
        <v>141.84412</v>
      </c>
      <c r="J51" s="153">
        <f t="shared" si="43"/>
        <v>48.42454</v>
      </c>
      <c r="K51" s="2">
        <f t="shared" si="37"/>
        <v>75.609049999999996</v>
      </c>
      <c r="L51" s="2"/>
      <c r="M51" s="2">
        <f t="shared" si="44"/>
        <v>112.48886</v>
      </c>
      <c r="N51" s="2">
        <f t="shared" si="45"/>
        <v>38.40287</v>
      </c>
      <c r="O51" s="44">
        <f t="shared" si="38"/>
        <v>76.317949999999996</v>
      </c>
      <c r="P51" s="45"/>
      <c r="Q51" s="43">
        <f t="shared" si="46"/>
        <v>113.54353999999999</v>
      </c>
      <c r="R51" s="43">
        <f t="shared" si="47"/>
        <v>38.762930000000004</v>
      </c>
      <c r="S51" s="2">
        <f t="shared" si="40"/>
        <v>19.73105000000001</v>
      </c>
      <c r="U51" s="2">
        <f t="shared" si="48"/>
        <v>29.355260000000001</v>
      </c>
      <c r="V51" s="2">
        <f t="shared" si="49"/>
        <v>10.02167</v>
      </c>
      <c r="W51" s="2">
        <f t="shared" si="41"/>
        <v>19.022150000000011</v>
      </c>
      <c r="Y51" s="2">
        <f t="shared" si="50"/>
        <v>28.300580000000011</v>
      </c>
      <c r="Z51" s="2">
        <f t="shared" si="51"/>
        <v>9.661609999999996</v>
      </c>
    </row>
    <row r="52" spans="1:34" ht="14.65" x14ac:dyDescent="0.4">
      <c r="A52" s="121"/>
      <c r="B52" s="121"/>
      <c r="C52" s="141">
        <f>SUM(C39:C51)</f>
        <v>13103</v>
      </c>
      <c r="D52" s="141">
        <f>SUM(D38:D51)</f>
        <v>11355</v>
      </c>
      <c r="E52" s="141">
        <f>SUM(E39:E51)</f>
        <v>15223</v>
      </c>
      <c r="F52" s="141">
        <f>SUM(F39:F51)</f>
        <v>7582</v>
      </c>
      <c r="G52" s="38">
        <f>SUM(G39:G51)</f>
        <v>1567.8409099999999</v>
      </c>
      <c r="H52" s="38">
        <f>SUM(H38:H51)</f>
        <v>1426.02818</v>
      </c>
      <c r="I52" s="38">
        <f>SUM(I39:I51)</f>
        <v>1864.80765</v>
      </c>
      <c r="J52" s="154">
        <f>SUM(J39:J51)</f>
        <v>926.70760000000007</v>
      </c>
      <c r="K52" s="38">
        <f>SUM(K39:K51)</f>
        <v>1425.4753700000001</v>
      </c>
      <c r="L52" s="38">
        <f>SUM(L38:L51)</f>
        <v>1235.3104499999997</v>
      </c>
      <c r="M52" s="38">
        <f>SUM(M39:M51)</f>
        <v>1656.1101699999997</v>
      </c>
      <c r="N52" s="38">
        <f>SUM(N39:N51)</f>
        <v>824.8457800000001</v>
      </c>
      <c r="O52" s="37">
        <f>SUM(O39:O51)</f>
        <v>1438.8404300000002</v>
      </c>
      <c r="P52" s="38">
        <f>SUM(P38:P51)</f>
        <v>1246.89255</v>
      </c>
      <c r="Q52" s="38">
        <f>SUM(Q39:Q51)</f>
        <v>1671.6376300000002</v>
      </c>
      <c r="R52" s="38">
        <f>SUM(R39:R51)</f>
        <v>832.57941999999991</v>
      </c>
      <c r="S52" s="38">
        <f>SUM(S39:S51)</f>
        <v>142.36554000000007</v>
      </c>
      <c r="T52" s="38">
        <f>SUM(T38:T51)</f>
        <v>190.71772999999996</v>
      </c>
      <c r="U52" s="38">
        <f>SUM(U39:U51)</f>
        <v>208.69747999999998</v>
      </c>
      <c r="V52" s="38">
        <f>SUM(V39:V51)</f>
        <v>101.86182000000001</v>
      </c>
      <c r="W52" s="38">
        <f>SUM(W39:W51)</f>
        <v>129.00048000000004</v>
      </c>
      <c r="X52" s="38">
        <f>SUM(X38:X51)</f>
        <v>179.13562999999999</v>
      </c>
      <c r="Y52" s="38">
        <f>SUM(Y39:Y51)</f>
        <v>193.17001999999991</v>
      </c>
      <c r="Z52" s="38">
        <f>SUM(Z39:Z51)</f>
        <v>94.128180000000029</v>
      </c>
    </row>
    <row r="54" spans="1:34" ht="20.65" x14ac:dyDescent="0.55000000000000004">
      <c r="A54" s="46" t="str">
        <f>'Compare '!A12</f>
        <v>Carlisle</v>
      </c>
      <c r="B54" s="46" t="s">
        <v>616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34" ht="14.65" x14ac:dyDescent="0.4">
      <c r="A55" t="s">
        <v>213</v>
      </c>
      <c r="B55">
        <f>'Compare '!C12</f>
        <v>10.879</v>
      </c>
      <c r="C55" t="s">
        <v>587</v>
      </c>
      <c r="D55" s="5">
        <f>'Compare '!C13</f>
        <v>10.981</v>
      </c>
      <c r="E55" t="s">
        <v>16</v>
      </c>
      <c r="F55" s="5"/>
      <c r="H55" s="47"/>
      <c r="I55" s="47"/>
      <c r="J55" s="47"/>
      <c r="K55" s="47"/>
      <c r="L55" s="47"/>
    </row>
    <row r="56" spans="1:34" ht="14.65" x14ac:dyDescent="0.4">
      <c r="A56" t="s">
        <v>187</v>
      </c>
      <c r="B56" t="str">
        <f>'Compare '!H12</f>
        <v>July 2018 – January 2021</v>
      </c>
    </row>
    <row r="58" spans="1:34" ht="15" thickBot="1" x14ac:dyDescent="0.45">
      <c r="A58" s="15"/>
      <c r="B58" s="136" t="s">
        <v>590</v>
      </c>
      <c r="C58" s="49" t="s">
        <v>212</v>
      </c>
      <c r="D58" s="50" t="s">
        <v>15</v>
      </c>
      <c r="E58" s="51" t="s">
        <v>1</v>
      </c>
      <c r="F58" s="59" t="s">
        <v>617</v>
      </c>
      <c r="G58" s="56" t="s">
        <v>618</v>
      </c>
    </row>
    <row r="59" spans="1:34" ht="14.65" x14ac:dyDescent="0.4">
      <c r="A59" s="58" t="s">
        <v>208</v>
      </c>
      <c r="B59" s="116">
        <f>C52</f>
        <v>13103</v>
      </c>
      <c r="C59" s="54">
        <f>G52</f>
        <v>1567.8409099999999</v>
      </c>
      <c r="D59" s="52">
        <f>K52</f>
        <v>1425.4753700000001</v>
      </c>
      <c r="E59" s="53">
        <f>O52</f>
        <v>1438.8404300000002</v>
      </c>
      <c r="F59" s="57">
        <f>C59-D59</f>
        <v>142.36553999999978</v>
      </c>
      <c r="G59" s="43">
        <f>C59-E59</f>
        <v>129.0004799999997</v>
      </c>
    </row>
    <row r="60" spans="1:34" ht="14.65" x14ac:dyDescent="0.4">
      <c r="A60" s="58" t="s">
        <v>209</v>
      </c>
      <c r="B60" s="116">
        <f>D52</f>
        <v>11355</v>
      </c>
      <c r="C60" s="55">
        <f>H52</f>
        <v>1426.02818</v>
      </c>
      <c r="D60" s="52">
        <f>L52</f>
        <v>1235.3104499999997</v>
      </c>
      <c r="E60" s="53">
        <f>P52</f>
        <v>1246.89255</v>
      </c>
      <c r="F60" s="57">
        <f>C60-D60</f>
        <v>190.7177300000003</v>
      </c>
      <c r="G60" s="43">
        <f>C60-E60</f>
        <v>179.13562999999999</v>
      </c>
    </row>
    <row r="61" spans="1:34" ht="14.65" x14ac:dyDescent="0.4">
      <c r="A61" s="58" t="s">
        <v>214</v>
      </c>
      <c r="B61" s="116">
        <f>E52</f>
        <v>15223</v>
      </c>
      <c r="C61" s="55">
        <f>I52</f>
        <v>1864.80765</v>
      </c>
      <c r="D61" s="52">
        <f>M52</f>
        <v>1656.1101699999997</v>
      </c>
      <c r="E61" s="53">
        <f>Q52</f>
        <v>1671.6376300000002</v>
      </c>
      <c r="F61" s="57">
        <f>U52</f>
        <v>208.69747999999998</v>
      </c>
      <c r="G61" s="43">
        <f>Y52</f>
        <v>193.17001999999991</v>
      </c>
    </row>
    <row r="62" spans="1:34" ht="14.65" x14ac:dyDescent="0.4">
      <c r="A62" s="58" t="s">
        <v>600</v>
      </c>
      <c r="B62" s="116">
        <f>F52</f>
        <v>7582</v>
      </c>
      <c r="C62" s="52">
        <f>J52</f>
        <v>926.70760000000007</v>
      </c>
      <c r="D62" s="52">
        <f>N52</f>
        <v>824.8457800000001</v>
      </c>
      <c r="E62" s="53">
        <f>R52</f>
        <v>832.57941999999991</v>
      </c>
      <c r="F62" s="2">
        <f>V52</f>
        <v>101.86182000000001</v>
      </c>
      <c r="G62" s="2">
        <f>Z52</f>
        <v>94.128180000000029</v>
      </c>
    </row>
    <row r="63" spans="1:34" ht="14.65" x14ac:dyDescent="0.4">
      <c r="A63" s="58"/>
      <c r="B63" s="116"/>
      <c r="C63" s="52"/>
      <c r="D63" s="52"/>
      <c r="E63" s="61"/>
      <c r="F63" s="2"/>
      <c r="G63" s="2"/>
    </row>
    <row r="64" spans="1:34" ht="14.65" x14ac:dyDescent="0.4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</row>
    <row r="65" spans="1:26" ht="20.65" x14ac:dyDescent="0.55000000000000004">
      <c r="A65" s="46" t="str">
        <f>'Compare '!A9</f>
        <v>Cambridge (ES)</v>
      </c>
      <c r="B65" s="47"/>
      <c r="C65" s="47"/>
      <c r="D65" s="47"/>
      <c r="E65" s="46"/>
      <c r="F65" s="46"/>
      <c r="G65" s="47"/>
      <c r="H65" s="47"/>
      <c r="I65" s="60"/>
      <c r="J65" s="13"/>
      <c r="K65" s="13"/>
      <c r="L65" s="13"/>
    </row>
    <row r="66" spans="1:26" ht="14.65" x14ac:dyDescent="0.4">
      <c r="A66" t="s">
        <v>598</v>
      </c>
      <c r="B66">
        <f>'Compare '!C9</f>
        <v>11.12</v>
      </c>
      <c r="C66" t="s">
        <v>608</v>
      </c>
      <c r="D66">
        <f>'Compare '!C10</f>
        <v>11.94</v>
      </c>
    </row>
    <row r="67" spans="1:26" ht="14.65" x14ac:dyDescent="0.4">
      <c r="A67" t="s">
        <v>607</v>
      </c>
      <c r="B67" t="str">
        <f>'Compare '!H9</f>
        <v xml:space="preserve"> January 2019 – January 2021</v>
      </c>
    </row>
    <row r="69" spans="1:26" ht="14.65" x14ac:dyDescent="0.4">
      <c r="B69" s="5"/>
      <c r="K69" s="157" t="str">
        <f>'Compare '!B9</f>
        <v>Green</v>
      </c>
      <c r="L69" s="158"/>
      <c r="M69" s="158"/>
      <c r="N69" s="159"/>
      <c r="O69" s="156"/>
      <c r="P69" s="156" t="str">
        <f>'Compare '!B10</f>
        <v>Green (L)</v>
      </c>
      <c r="Q69" s="156"/>
      <c r="R69" s="156"/>
      <c r="S69" s="170" t="s">
        <v>211</v>
      </c>
      <c r="T69" s="158" t="str">
        <f>'Compare '!B9</f>
        <v>Green</v>
      </c>
      <c r="U69" s="158"/>
      <c r="V69" s="159"/>
      <c r="W69" s="171" t="s">
        <v>211</v>
      </c>
      <c r="X69" s="172" t="str">
        <f>'Compare '!B10</f>
        <v>Green (L)</v>
      </c>
      <c r="Y69" s="172"/>
      <c r="Z69" s="173"/>
    </row>
    <row r="70" spans="1:26" ht="15" thickBot="1" x14ac:dyDescent="0.45">
      <c r="B70" s="165" t="s">
        <v>207</v>
      </c>
      <c r="C70" s="166" t="s">
        <v>208</v>
      </c>
      <c r="D70" s="166" t="s">
        <v>209</v>
      </c>
      <c r="E70" s="166" t="s">
        <v>214</v>
      </c>
      <c r="F70" s="167" t="s">
        <v>600</v>
      </c>
      <c r="G70" s="168" t="s">
        <v>593</v>
      </c>
      <c r="H70" s="166" t="s">
        <v>594</v>
      </c>
      <c r="I70" s="166" t="s">
        <v>605</v>
      </c>
      <c r="J70" s="169" t="s">
        <v>606</v>
      </c>
      <c r="K70" s="160" t="s">
        <v>208</v>
      </c>
      <c r="L70" s="15" t="s">
        <v>209</v>
      </c>
      <c r="M70" s="15" t="s">
        <v>214</v>
      </c>
      <c r="N70" s="161" t="s">
        <v>600</v>
      </c>
      <c r="O70" s="15" t="s">
        <v>208</v>
      </c>
      <c r="P70" s="15" t="s">
        <v>209</v>
      </c>
      <c r="Q70" s="15" t="s">
        <v>214</v>
      </c>
      <c r="R70" s="15" t="s">
        <v>600</v>
      </c>
      <c r="S70" s="160" t="s">
        <v>208</v>
      </c>
      <c r="T70" s="15" t="s">
        <v>209</v>
      </c>
      <c r="U70" s="15" t="s">
        <v>214</v>
      </c>
      <c r="V70" s="161" t="s">
        <v>600</v>
      </c>
      <c r="W70" s="160" t="s">
        <v>208</v>
      </c>
      <c r="X70" s="15" t="s">
        <v>209</v>
      </c>
      <c r="Y70" s="15" t="s">
        <v>214</v>
      </c>
      <c r="Z70" s="161" t="s">
        <v>600</v>
      </c>
    </row>
    <row r="71" spans="1:26" ht="14.65" x14ac:dyDescent="0.4">
      <c r="A71" s="23">
        <v>43160</v>
      </c>
      <c r="B71" s="80">
        <v>12.673</v>
      </c>
      <c r="C71" s="81"/>
      <c r="D71" s="81">
        <v>660</v>
      </c>
      <c r="G71" s="42"/>
      <c r="H71" s="43">
        <f>D71*B71/100</f>
        <v>83.641800000000003</v>
      </c>
      <c r="I71" s="45"/>
      <c r="J71" s="36"/>
      <c r="K71" s="42"/>
      <c r="L71" s="43">
        <f t="shared" ref="L71:L84" si="52">D71*$B$66/100</f>
        <v>73.391999999999996</v>
      </c>
      <c r="M71" s="45"/>
      <c r="N71" s="36"/>
      <c r="P71" s="2">
        <f t="shared" ref="P71:R72" si="53">D71*$D$66/100</f>
        <v>78.804000000000002</v>
      </c>
      <c r="S71" s="42"/>
      <c r="T71" s="43">
        <f t="shared" ref="T71" si="54">H71-P71</f>
        <v>4.8378000000000014</v>
      </c>
      <c r="U71" s="45"/>
      <c r="V71" s="36"/>
      <c r="W71" s="42"/>
      <c r="X71" s="43">
        <f t="shared" ref="X71:Z72" si="55">H71-P71</f>
        <v>4.8378000000000014</v>
      </c>
      <c r="Y71" s="45"/>
      <c r="Z71" s="36"/>
    </row>
    <row r="72" spans="1:26" ht="14.65" x14ac:dyDescent="0.4">
      <c r="A72" s="23">
        <v>43191</v>
      </c>
      <c r="B72" s="24">
        <v>12.673</v>
      </c>
      <c r="C72" s="25">
        <v>659</v>
      </c>
      <c r="D72" s="25">
        <v>508</v>
      </c>
      <c r="E72" s="25">
        <v>1033</v>
      </c>
      <c r="F72" s="164">
        <v>380</v>
      </c>
      <c r="G72" s="44">
        <f>C72*B72/100</f>
        <v>83.515069999999994</v>
      </c>
      <c r="H72" s="43">
        <f>D72*B72/100</f>
        <v>64.378839999999997</v>
      </c>
      <c r="I72" s="43">
        <f t="shared" ref="I72:I84" si="56">B72*E72/100</f>
        <v>130.91209000000001</v>
      </c>
      <c r="J72" s="162">
        <f>F72*B72/100</f>
        <v>48.157399999999996</v>
      </c>
      <c r="K72" s="44">
        <f>C72*$B$66/100</f>
        <v>73.280799999999999</v>
      </c>
      <c r="L72" s="43">
        <f t="shared" ref="L72:N72" si="57">D72*$B$66/100</f>
        <v>56.489600000000003</v>
      </c>
      <c r="M72" s="43">
        <f t="shared" si="57"/>
        <v>114.86959999999999</v>
      </c>
      <c r="N72" s="162">
        <f t="shared" si="57"/>
        <v>42.255999999999993</v>
      </c>
      <c r="O72" s="2">
        <f>C72*$D$66/100</f>
        <v>78.684600000000003</v>
      </c>
      <c r="P72" s="2">
        <f t="shared" si="53"/>
        <v>60.655199999999994</v>
      </c>
      <c r="Q72" s="2">
        <f t="shared" si="53"/>
        <v>123.34019999999998</v>
      </c>
      <c r="R72" s="2">
        <f t="shared" si="53"/>
        <v>45.372</v>
      </c>
      <c r="S72" s="44">
        <f>G72-K72</f>
        <v>10.234269999999995</v>
      </c>
      <c r="T72" s="43">
        <f t="shared" ref="T72:U72" si="58">H72-L72</f>
        <v>7.8892399999999938</v>
      </c>
      <c r="U72" s="43">
        <f t="shared" si="58"/>
        <v>16.042490000000015</v>
      </c>
      <c r="V72" s="162">
        <f>J72-N72</f>
        <v>5.9014000000000024</v>
      </c>
      <c r="W72" s="44">
        <f>G72-O72</f>
        <v>4.8304699999999912</v>
      </c>
      <c r="X72" s="43">
        <f t="shared" si="55"/>
        <v>3.7236400000000032</v>
      </c>
      <c r="Y72" s="43">
        <f t="shared" si="55"/>
        <v>7.5718900000000247</v>
      </c>
      <c r="Z72" s="162">
        <f t="shared" si="55"/>
        <v>2.7853999999999957</v>
      </c>
    </row>
    <row r="73" spans="1:26" ht="14.65" x14ac:dyDescent="0.4">
      <c r="A73" s="23">
        <v>43221</v>
      </c>
      <c r="B73" s="24">
        <v>10.87</v>
      </c>
      <c r="C73" s="25">
        <v>599</v>
      </c>
      <c r="D73" s="25">
        <v>552</v>
      </c>
      <c r="E73" s="25">
        <v>974</v>
      </c>
      <c r="F73" s="164">
        <v>372</v>
      </c>
      <c r="G73" s="44">
        <f t="shared" ref="G73:G84" si="59">C73*B73/100</f>
        <v>65.111299999999986</v>
      </c>
      <c r="H73" s="43">
        <f t="shared" ref="H73:H83" si="60">D73*B73/100</f>
        <v>60.002399999999994</v>
      </c>
      <c r="I73" s="43">
        <f t="shared" si="56"/>
        <v>105.87379999999999</v>
      </c>
      <c r="J73" s="162">
        <f t="shared" ref="J73:J84" si="61">F73*B73/100</f>
        <v>40.436399999999999</v>
      </c>
      <c r="K73" s="44">
        <f t="shared" ref="K73:K84" si="62">C73*$B$66/100</f>
        <v>66.608799999999988</v>
      </c>
      <c r="L73" s="43">
        <f t="shared" si="52"/>
        <v>61.382399999999997</v>
      </c>
      <c r="M73" s="43">
        <f t="shared" ref="M73:M84" si="63">E73*$B$66/100</f>
        <v>108.30879999999999</v>
      </c>
      <c r="N73" s="162">
        <f t="shared" ref="N73:N84" si="64">F73*$B$66/100</f>
        <v>41.366399999999992</v>
      </c>
      <c r="O73" s="2">
        <f t="shared" ref="O73:O84" si="65">C73*$D$66/100</f>
        <v>71.520600000000002</v>
      </c>
      <c r="P73" s="2">
        <f t="shared" ref="P73:P84" si="66">D73*$D$66/100</f>
        <v>65.908799999999999</v>
      </c>
      <c r="Q73" s="2">
        <f t="shared" ref="Q73:Q84" si="67">E73*$D$66/100</f>
        <v>116.29559999999999</v>
      </c>
      <c r="R73" s="2">
        <f t="shared" ref="R73:R84" si="68">F73*$D$66/100</f>
        <v>44.416799999999995</v>
      </c>
      <c r="S73" s="44">
        <f t="shared" ref="S73:S84" si="69">G73-K73</f>
        <v>-1.4975000000000023</v>
      </c>
      <c r="T73" s="43">
        <f t="shared" ref="T73:T84" si="70">H73-L73</f>
        <v>-1.3800000000000026</v>
      </c>
      <c r="U73" s="43">
        <f t="shared" ref="U73:U84" si="71">I73-M73</f>
        <v>-2.4350000000000023</v>
      </c>
      <c r="V73" s="162">
        <f t="shared" ref="V73:V84" si="72">J73-N73</f>
        <v>-0.92999999999999261</v>
      </c>
      <c r="W73" s="44">
        <f t="shared" ref="W73:W84" si="73">G73-O73</f>
        <v>-6.409300000000016</v>
      </c>
      <c r="X73" s="43">
        <f t="shared" ref="X73:X84" si="74">H73-P73</f>
        <v>-5.906400000000005</v>
      </c>
      <c r="Y73" s="43">
        <f t="shared" ref="Y73:Y84" si="75">I73-Q73</f>
        <v>-10.421800000000005</v>
      </c>
      <c r="Z73" s="162">
        <f t="shared" ref="Z73:Z84" si="76">J73-R73</f>
        <v>-3.9803999999999959</v>
      </c>
    </row>
    <row r="74" spans="1:26" ht="14.65" x14ac:dyDescent="0.4">
      <c r="A74" s="23">
        <v>43252</v>
      </c>
      <c r="B74" s="24">
        <v>10.87</v>
      </c>
      <c r="C74" s="25">
        <v>988</v>
      </c>
      <c r="D74" s="25">
        <v>712</v>
      </c>
      <c r="E74" s="25">
        <v>1254</v>
      </c>
      <c r="F74" s="164">
        <v>621</v>
      </c>
      <c r="G74" s="44">
        <f t="shared" si="59"/>
        <v>107.3956</v>
      </c>
      <c r="H74" s="43">
        <f t="shared" si="60"/>
        <v>77.39439999999999</v>
      </c>
      <c r="I74" s="43">
        <f t="shared" si="56"/>
        <v>136.3098</v>
      </c>
      <c r="J74" s="162">
        <f t="shared" si="61"/>
        <v>67.50269999999999</v>
      </c>
      <c r="K74" s="44">
        <f t="shared" si="62"/>
        <v>109.8656</v>
      </c>
      <c r="L74" s="43">
        <f t="shared" si="52"/>
        <v>79.174399999999991</v>
      </c>
      <c r="M74" s="43">
        <f t="shared" si="63"/>
        <v>139.44479999999999</v>
      </c>
      <c r="N74" s="162">
        <f t="shared" si="64"/>
        <v>69.055199999999999</v>
      </c>
      <c r="O74" s="2">
        <f t="shared" si="65"/>
        <v>117.96719999999999</v>
      </c>
      <c r="P74" s="2">
        <f t="shared" si="66"/>
        <v>85.012799999999984</v>
      </c>
      <c r="Q74" s="2">
        <f t="shared" si="67"/>
        <v>149.7276</v>
      </c>
      <c r="R74" s="2">
        <f t="shared" si="68"/>
        <v>74.147400000000005</v>
      </c>
      <c r="S74" s="44">
        <f t="shared" si="69"/>
        <v>-2.4699999999999989</v>
      </c>
      <c r="T74" s="43">
        <f t="shared" si="70"/>
        <v>-1.7800000000000011</v>
      </c>
      <c r="U74" s="43">
        <f t="shared" si="71"/>
        <v>-3.1349999999999909</v>
      </c>
      <c r="V74" s="162">
        <f t="shared" si="72"/>
        <v>-1.5525000000000091</v>
      </c>
      <c r="W74" s="44">
        <f t="shared" si="73"/>
        <v>-10.571599999999989</v>
      </c>
      <c r="X74" s="43">
        <f t="shared" si="74"/>
        <v>-7.6183999999999941</v>
      </c>
      <c r="Y74" s="43">
        <f t="shared" si="75"/>
        <v>-13.4178</v>
      </c>
      <c r="Z74" s="162">
        <f t="shared" si="76"/>
        <v>-6.6447000000000145</v>
      </c>
    </row>
    <row r="75" spans="1:26" ht="14.65" x14ac:dyDescent="0.4">
      <c r="A75" s="23">
        <v>43282</v>
      </c>
      <c r="B75" s="24">
        <v>10.87</v>
      </c>
      <c r="C75" s="25">
        <v>1569</v>
      </c>
      <c r="D75" s="25">
        <v>737</v>
      </c>
      <c r="E75" s="25">
        <v>1128</v>
      </c>
      <c r="F75" s="164">
        <v>654</v>
      </c>
      <c r="G75" s="44">
        <f t="shared" si="59"/>
        <v>170.55029999999999</v>
      </c>
      <c r="H75" s="43">
        <f t="shared" si="60"/>
        <v>80.111899999999991</v>
      </c>
      <c r="I75" s="43">
        <f t="shared" si="56"/>
        <v>122.61359999999999</v>
      </c>
      <c r="J75" s="162">
        <f t="shared" si="61"/>
        <v>71.089799999999997</v>
      </c>
      <c r="K75" s="44">
        <f t="shared" si="62"/>
        <v>174.47279999999998</v>
      </c>
      <c r="L75" s="43">
        <f t="shared" si="52"/>
        <v>81.954399999999993</v>
      </c>
      <c r="M75" s="43">
        <f t="shared" si="63"/>
        <v>125.43359999999998</v>
      </c>
      <c r="N75" s="162">
        <f t="shared" si="64"/>
        <v>72.724800000000002</v>
      </c>
      <c r="O75" s="2">
        <f t="shared" si="65"/>
        <v>187.33860000000001</v>
      </c>
      <c r="P75" s="2">
        <f t="shared" si="66"/>
        <v>87.997799999999984</v>
      </c>
      <c r="Q75" s="2">
        <f t="shared" si="67"/>
        <v>134.6832</v>
      </c>
      <c r="R75" s="2">
        <f t="shared" si="68"/>
        <v>78.087599999999995</v>
      </c>
      <c r="S75" s="44">
        <f t="shared" si="69"/>
        <v>-3.9224999999999852</v>
      </c>
      <c r="T75" s="43">
        <f t="shared" si="70"/>
        <v>-1.8425000000000011</v>
      </c>
      <c r="U75" s="43">
        <f t="shared" si="71"/>
        <v>-2.8199999999999932</v>
      </c>
      <c r="V75" s="162">
        <f t="shared" si="72"/>
        <v>-1.6350000000000051</v>
      </c>
      <c r="W75" s="44">
        <f t="shared" si="73"/>
        <v>-16.788300000000021</v>
      </c>
      <c r="X75" s="43">
        <f t="shared" si="74"/>
        <v>-7.8858999999999924</v>
      </c>
      <c r="Y75" s="43">
        <f t="shared" si="75"/>
        <v>-12.069600000000008</v>
      </c>
      <c r="Z75" s="162">
        <f t="shared" si="76"/>
        <v>-6.997799999999998</v>
      </c>
    </row>
    <row r="76" spans="1:26" ht="14.65" x14ac:dyDescent="0.4">
      <c r="A76" s="23">
        <v>43313</v>
      </c>
      <c r="B76" s="24">
        <v>10.87</v>
      </c>
      <c r="C76" s="25">
        <v>2132</v>
      </c>
      <c r="D76" s="25">
        <v>680</v>
      </c>
      <c r="E76" s="25">
        <v>1445</v>
      </c>
      <c r="F76" s="164">
        <v>785</v>
      </c>
      <c r="G76" s="44">
        <f t="shared" si="59"/>
        <v>231.7484</v>
      </c>
      <c r="H76" s="43">
        <f t="shared" si="60"/>
        <v>73.915999999999997</v>
      </c>
      <c r="I76" s="43">
        <f t="shared" si="56"/>
        <v>157.07149999999999</v>
      </c>
      <c r="J76" s="162">
        <f t="shared" si="61"/>
        <v>85.329499999999996</v>
      </c>
      <c r="K76" s="44">
        <f t="shared" si="62"/>
        <v>237.07839999999999</v>
      </c>
      <c r="L76" s="43">
        <f t="shared" si="52"/>
        <v>75.616</v>
      </c>
      <c r="M76" s="43">
        <f t="shared" si="63"/>
        <v>160.684</v>
      </c>
      <c r="N76" s="162">
        <f t="shared" si="64"/>
        <v>87.291999999999987</v>
      </c>
      <c r="O76" s="2">
        <f t="shared" si="65"/>
        <v>254.56079999999997</v>
      </c>
      <c r="P76" s="2">
        <f t="shared" si="66"/>
        <v>81.191999999999993</v>
      </c>
      <c r="Q76" s="2">
        <f t="shared" si="67"/>
        <v>172.53299999999999</v>
      </c>
      <c r="R76" s="2">
        <f t="shared" si="68"/>
        <v>93.728999999999999</v>
      </c>
      <c r="S76" s="44">
        <f t="shared" si="69"/>
        <v>-5.3299999999999841</v>
      </c>
      <c r="T76" s="43">
        <f t="shared" si="70"/>
        <v>-1.7000000000000028</v>
      </c>
      <c r="U76" s="43">
        <f t="shared" si="71"/>
        <v>-3.6125000000000114</v>
      </c>
      <c r="V76" s="162">
        <f t="shared" si="72"/>
        <v>-1.9624999999999915</v>
      </c>
      <c r="W76" s="44">
        <f t="shared" si="73"/>
        <v>-22.812399999999968</v>
      </c>
      <c r="X76" s="43">
        <f t="shared" si="74"/>
        <v>-7.2759999999999962</v>
      </c>
      <c r="Y76" s="43">
        <f t="shared" si="75"/>
        <v>-15.461500000000001</v>
      </c>
      <c r="Z76" s="162">
        <f t="shared" si="76"/>
        <v>-8.3995000000000033</v>
      </c>
    </row>
    <row r="77" spans="1:26" ht="14.65" x14ac:dyDescent="0.4">
      <c r="A77" s="23">
        <v>43344</v>
      </c>
      <c r="B77" s="24">
        <v>10.87</v>
      </c>
      <c r="C77" s="25">
        <v>1736</v>
      </c>
      <c r="D77" s="25">
        <v>768</v>
      </c>
      <c r="E77" s="25">
        <v>1461</v>
      </c>
      <c r="F77" s="164">
        <v>883</v>
      </c>
      <c r="G77" s="44">
        <f t="shared" si="59"/>
        <v>188.70320000000001</v>
      </c>
      <c r="H77" s="43">
        <f t="shared" si="60"/>
        <v>83.4816</v>
      </c>
      <c r="I77" s="43">
        <f t="shared" si="56"/>
        <v>158.8107</v>
      </c>
      <c r="J77" s="162">
        <f t="shared" si="61"/>
        <v>95.982099999999988</v>
      </c>
      <c r="K77" s="44">
        <f t="shared" si="62"/>
        <v>193.04319999999998</v>
      </c>
      <c r="L77" s="43">
        <f t="shared" si="52"/>
        <v>85.401600000000002</v>
      </c>
      <c r="M77" s="43">
        <f t="shared" si="63"/>
        <v>162.4632</v>
      </c>
      <c r="N77" s="162">
        <f t="shared" si="64"/>
        <v>98.189599999999984</v>
      </c>
      <c r="O77" s="2">
        <f t="shared" si="65"/>
        <v>207.2784</v>
      </c>
      <c r="P77" s="2">
        <f t="shared" si="66"/>
        <v>91.699200000000005</v>
      </c>
      <c r="Q77" s="2">
        <f t="shared" si="67"/>
        <v>174.4434</v>
      </c>
      <c r="R77" s="2">
        <f t="shared" si="68"/>
        <v>105.4302</v>
      </c>
      <c r="S77" s="44">
        <f t="shared" si="69"/>
        <v>-4.339999999999975</v>
      </c>
      <c r="T77" s="43">
        <f t="shared" si="70"/>
        <v>-1.9200000000000017</v>
      </c>
      <c r="U77" s="43">
        <f t="shared" si="71"/>
        <v>-3.6525000000000034</v>
      </c>
      <c r="V77" s="162">
        <f t="shared" si="72"/>
        <v>-2.207499999999996</v>
      </c>
      <c r="W77" s="44">
        <f t="shared" si="73"/>
        <v>-18.575199999999995</v>
      </c>
      <c r="X77" s="43">
        <f t="shared" si="74"/>
        <v>-8.2176000000000045</v>
      </c>
      <c r="Y77" s="43">
        <f t="shared" si="75"/>
        <v>-15.6327</v>
      </c>
      <c r="Z77" s="162">
        <f t="shared" si="76"/>
        <v>-9.4481000000000108</v>
      </c>
    </row>
    <row r="78" spans="1:26" ht="14.65" x14ac:dyDescent="0.4">
      <c r="A78" s="23">
        <v>43374</v>
      </c>
      <c r="B78" s="24">
        <v>10.87</v>
      </c>
      <c r="C78" s="25">
        <v>797</v>
      </c>
      <c r="D78" s="25">
        <v>745</v>
      </c>
      <c r="E78" s="25">
        <v>1206</v>
      </c>
      <c r="F78" s="164">
        <v>527</v>
      </c>
      <c r="G78" s="44">
        <f t="shared" si="59"/>
        <v>86.633899999999997</v>
      </c>
      <c r="H78" s="43">
        <f t="shared" si="60"/>
        <v>80.981499999999997</v>
      </c>
      <c r="I78" s="43">
        <f t="shared" si="56"/>
        <v>131.09219999999999</v>
      </c>
      <c r="J78" s="162">
        <f t="shared" si="61"/>
        <v>57.2849</v>
      </c>
      <c r="K78" s="44">
        <f t="shared" si="62"/>
        <v>88.62639999999999</v>
      </c>
      <c r="L78" s="43">
        <f t="shared" si="52"/>
        <v>82.843999999999994</v>
      </c>
      <c r="M78" s="43">
        <f t="shared" si="63"/>
        <v>134.10720000000001</v>
      </c>
      <c r="N78" s="162">
        <f t="shared" si="64"/>
        <v>58.602399999999996</v>
      </c>
      <c r="O78" s="2">
        <f t="shared" si="65"/>
        <v>95.161799999999999</v>
      </c>
      <c r="P78" s="2">
        <f t="shared" si="66"/>
        <v>88.952999999999989</v>
      </c>
      <c r="Q78" s="2">
        <f t="shared" si="67"/>
        <v>143.99639999999999</v>
      </c>
      <c r="R78" s="2">
        <f t="shared" si="68"/>
        <v>62.9238</v>
      </c>
      <c r="S78" s="44">
        <f t="shared" si="69"/>
        <v>-1.9924999999999926</v>
      </c>
      <c r="T78" s="43">
        <f t="shared" si="70"/>
        <v>-1.8624999999999972</v>
      </c>
      <c r="U78" s="43">
        <f t="shared" si="71"/>
        <v>-3.0150000000000148</v>
      </c>
      <c r="V78" s="162">
        <f t="shared" si="72"/>
        <v>-1.3174999999999955</v>
      </c>
      <c r="W78" s="44">
        <f t="shared" si="73"/>
        <v>-8.5279000000000025</v>
      </c>
      <c r="X78" s="43">
        <f t="shared" si="74"/>
        <v>-7.9714999999999918</v>
      </c>
      <c r="Y78" s="43">
        <f t="shared" si="75"/>
        <v>-12.904200000000003</v>
      </c>
      <c r="Z78" s="162">
        <f t="shared" si="76"/>
        <v>-5.6388999999999996</v>
      </c>
    </row>
    <row r="79" spans="1:26" ht="14.65" x14ac:dyDescent="0.4">
      <c r="A79" s="23">
        <v>43405</v>
      </c>
      <c r="B79" s="24">
        <f>NG!B5</f>
        <v>13.718</v>
      </c>
      <c r="C79" s="25">
        <v>608</v>
      </c>
      <c r="D79" s="25">
        <v>1973</v>
      </c>
      <c r="E79" s="25">
        <v>1055</v>
      </c>
      <c r="F79" s="164">
        <v>572</v>
      </c>
      <c r="G79" s="44">
        <f t="shared" si="59"/>
        <v>83.405439999999999</v>
      </c>
      <c r="H79" s="43">
        <f t="shared" si="60"/>
        <v>270.65613999999999</v>
      </c>
      <c r="I79" s="43">
        <f t="shared" si="56"/>
        <v>144.72489999999999</v>
      </c>
      <c r="J79" s="162">
        <f t="shared" si="61"/>
        <v>78.46696</v>
      </c>
      <c r="K79" s="44">
        <f t="shared" si="62"/>
        <v>67.609599999999986</v>
      </c>
      <c r="L79" s="43">
        <f t="shared" si="52"/>
        <v>219.39759999999998</v>
      </c>
      <c r="M79" s="43">
        <f t="shared" si="63"/>
        <v>117.31599999999999</v>
      </c>
      <c r="N79" s="162">
        <f t="shared" si="64"/>
        <v>63.606399999999994</v>
      </c>
      <c r="O79" s="2">
        <f t="shared" si="65"/>
        <v>72.595199999999991</v>
      </c>
      <c r="P79" s="2">
        <f t="shared" si="66"/>
        <v>235.5762</v>
      </c>
      <c r="Q79" s="2">
        <f t="shared" si="67"/>
        <v>125.96699999999998</v>
      </c>
      <c r="R79" s="2">
        <f t="shared" si="68"/>
        <v>68.29679999999999</v>
      </c>
      <c r="S79" s="44">
        <f t="shared" si="69"/>
        <v>15.795840000000013</v>
      </c>
      <c r="T79" s="43">
        <f t="shared" si="70"/>
        <v>51.258540000000011</v>
      </c>
      <c r="U79" s="43">
        <f t="shared" si="71"/>
        <v>27.408900000000003</v>
      </c>
      <c r="V79" s="162">
        <f t="shared" si="72"/>
        <v>14.860560000000007</v>
      </c>
      <c r="W79" s="44">
        <f t="shared" si="73"/>
        <v>10.810240000000007</v>
      </c>
      <c r="X79" s="43">
        <f t="shared" si="74"/>
        <v>35.079939999999993</v>
      </c>
      <c r="Y79" s="43">
        <f t="shared" si="75"/>
        <v>18.757900000000006</v>
      </c>
      <c r="Z79" s="162">
        <f t="shared" si="76"/>
        <v>10.17016000000001</v>
      </c>
    </row>
    <row r="80" spans="1:26" ht="14.65" x14ac:dyDescent="0.4">
      <c r="A80" s="23">
        <v>43435</v>
      </c>
      <c r="B80" s="24">
        <f>NG!B5</f>
        <v>13.718</v>
      </c>
      <c r="C80" s="25">
        <v>777</v>
      </c>
      <c r="D80" s="25">
        <v>1382</v>
      </c>
      <c r="E80" s="25">
        <v>1160</v>
      </c>
      <c r="F80" s="164">
        <v>459</v>
      </c>
      <c r="G80" s="44">
        <f t="shared" si="59"/>
        <v>106.58886000000001</v>
      </c>
      <c r="H80" s="43">
        <f t="shared" si="60"/>
        <v>189.58276000000001</v>
      </c>
      <c r="I80" s="43">
        <f t="shared" si="56"/>
        <v>159.12879999999998</v>
      </c>
      <c r="J80" s="162">
        <f t="shared" si="61"/>
        <v>62.965620000000001</v>
      </c>
      <c r="K80" s="44">
        <f t="shared" si="62"/>
        <v>86.4024</v>
      </c>
      <c r="L80" s="43">
        <f t="shared" si="52"/>
        <v>153.67839999999998</v>
      </c>
      <c r="M80" s="43">
        <f t="shared" si="63"/>
        <v>128.99199999999999</v>
      </c>
      <c r="N80" s="162">
        <f t="shared" si="64"/>
        <v>51.040799999999997</v>
      </c>
      <c r="O80" s="2">
        <f t="shared" si="65"/>
        <v>92.773799999999994</v>
      </c>
      <c r="P80" s="2">
        <f t="shared" si="66"/>
        <v>165.01079999999999</v>
      </c>
      <c r="Q80" s="2">
        <f t="shared" si="67"/>
        <v>138.50399999999999</v>
      </c>
      <c r="R80" s="2">
        <f t="shared" si="68"/>
        <v>54.804600000000001</v>
      </c>
      <c r="S80" s="44">
        <f t="shared" si="69"/>
        <v>20.186460000000011</v>
      </c>
      <c r="T80" s="43">
        <f t="shared" si="70"/>
        <v>35.904360000000025</v>
      </c>
      <c r="U80" s="43">
        <f t="shared" si="71"/>
        <v>30.136799999999994</v>
      </c>
      <c r="V80" s="162">
        <f t="shared" si="72"/>
        <v>11.924820000000004</v>
      </c>
      <c r="W80" s="44">
        <f t="shared" si="73"/>
        <v>13.815060000000017</v>
      </c>
      <c r="X80" s="43">
        <f t="shared" si="74"/>
        <v>24.571960000000018</v>
      </c>
      <c r="Y80" s="43">
        <f t="shared" si="75"/>
        <v>20.624799999999993</v>
      </c>
      <c r="Z80" s="162">
        <f t="shared" si="76"/>
        <v>8.1610200000000006</v>
      </c>
    </row>
    <row r="81" spans="1:26" ht="14.65" x14ac:dyDescent="0.4">
      <c r="A81" s="23">
        <v>43466</v>
      </c>
      <c r="B81" s="24">
        <f>NG!B5</f>
        <v>13.718</v>
      </c>
      <c r="C81" s="25">
        <v>1119</v>
      </c>
      <c r="D81" s="25">
        <v>1059</v>
      </c>
      <c r="E81" s="25">
        <v>1219</v>
      </c>
      <c r="F81" s="164">
        <v>619</v>
      </c>
      <c r="G81" s="44">
        <f t="shared" si="59"/>
        <v>153.50441999999998</v>
      </c>
      <c r="H81" s="43">
        <f t="shared" si="60"/>
        <v>145.27361999999999</v>
      </c>
      <c r="I81" s="43">
        <f t="shared" si="56"/>
        <v>167.22241999999997</v>
      </c>
      <c r="J81" s="162">
        <f t="shared" si="61"/>
        <v>84.914419999999993</v>
      </c>
      <c r="K81" s="44">
        <f t="shared" si="62"/>
        <v>124.43279999999999</v>
      </c>
      <c r="L81" s="43">
        <f t="shared" si="52"/>
        <v>117.7608</v>
      </c>
      <c r="M81" s="43">
        <f t="shared" si="63"/>
        <v>135.55279999999999</v>
      </c>
      <c r="N81" s="162">
        <f t="shared" si="64"/>
        <v>68.832799999999992</v>
      </c>
      <c r="O81" s="2">
        <f t="shared" si="65"/>
        <v>133.6086</v>
      </c>
      <c r="P81" s="2">
        <f t="shared" si="66"/>
        <v>126.44459999999999</v>
      </c>
      <c r="Q81" s="2">
        <f t="shared" si="67"/>
        <v>145.54859999999999</v>
      </c>
      <c r="R81" s="2">
        <f t="shared" si="68"/>
        <v>73.908599999999993</v>
      </c>
      <c r="S81" s="44">
        <f t="shared" si="69"/>
        <v>29.071619999999996</v>
      </c>
      <c r="T81" s="43">
        <f t="shared" si="70"/>
        <v>27.512819999999991</v>
      </c>
      <c r="U81" s="43">
        <f t="shared" si="71"/>
        <v>31.669619999999981</v>
      </c>
      <c r="V81" s="162">
        <f t="shared" si="72"/>
        <v>16.081620000000001</v>
      </c>
      <c r="W81" s="44">
        <f t="shared" si="73"/>
        <v>19.895819999999986</v>
      </c>
      <c r="X81" s="43">
        <f t="shared" si="74"/>
        <v>18.82902</v>
      </c>
      <c r="Y81" s="43">
        <f t="shared" si="75"/>
        <v>21.673819999999978</v>
      </c>
      <c r="Z81" s="162">
        <f t="shared" si="76"/>
        <v>11.00582</v>
      </c>
    </row>
    <row r="82" spans="1:26" ht="14.65" x14ac:dyDescent="0.4">
      <c r="A82" s="23">
        <v>43497</v>
      </c>
      <c r="B82" s="24">
        <f>NG!B5</f>
        <v>13.718</v>
      </c>
      <c r="C82" s="25">
        <v>709</v>
      </c>
      <c r="D82" s="25">
        <v>786</v>
      </c>
      <c r="E82" s="25">
        <v>1198</v>
      </c>
      <c r="F82" s="164">
        <v>681</v>
      </c>
      <c r="G82" s="44">
        <f t="shared" si="59"/>
        <v>97.260620000000003</v>
      </c>
      <c r="H82" s="43">
        <f t="shared" si="60"/>
        <v>107.82348</v>
      </c>
      <c r="I82" s="43">
        <f t="shared" si="56"/>
        <v>164.34164000000001</v>
      </c>
      <c r="J82" s="162">
        <f t="shared" si="61"/>
        <v>93.419580000000011</v>
      </c>
      <c r="K82" s="44">
        <f t="shared" si="62"/>
        <v>78.840799999999987</v>
      </c>
      <c r="L82" s="43">
        <f t="shared" si="52"/>
        <v>87.403199999999998</v>
      </c>
      <c r="M82" s="43">
        <f t="shared" si="63"/>
        <v>133.21759999999998</v>
      </c>
      <c r="N82" s="162">
        <f t="shared" si="64"/>
        <v>75.727199999999996</v>
      </c>
      <c r="O82" s="2">
        <f t="shared" si="65"/>
        <v>84.654599999999988</v>
      </c>
      <c r="P82" s="2">
        <f t="shared" si="66"/>
        <v>93.848399999999998</v>
      </c>
      <c r="Q82" s="2">
        <f t="shared" si="67"/>
        <v>143.0412</v>
      </c>
      <c r="R82" s="2">
        <f t="shared" si="68"/>
        <v>81.311399999999992</v>
      </c>
      <c r="S82" s="44">
        <f t="shared" si="69"/>
        <v>18.419820000000016</v>
      </c>
      <c r="T82" s="43">
        <f t="shared" si="70"/>
        <v>20.420280000000005</v>
      </c>
      <c r="U82" s="43">
        <f t="shared" si="71"/>
        <v>31.124040000000036</v>
      </c>
      <c r="V82" s="162">
        <f t="shared" si="72"/>
        <v>17.692380000000014</v>
      </c>
      <c r="W82" s="44">
        <f t="shared" si="73"/>
        <v>12.606020000000015</v>
      </c>
      <c r="X82" s="43">
        <f t="shared" si="74"/>
        <v>13.975080000000005</v>
      </c>
      <c r="Y82" s="43">
        <f t="shared" si="75"/>
        <v>21.300440000000009</v>
      </c>
      <c r="Z82" s="162">
        <f t="shared" si="76"/>
        <v>12.108180000000019</v>
      </c>
    </row>
    <row r="83" spans="1:26" ht="14.65" x14ac:dyDescent="0.4">
      <c r="A83" s="23">
        <v>43525</v>
      </c>
      <c r="B83" s="24">
        <f>NG!B5</f>
        <v>13.718</v>
      </c>
      <c r="C83" s="25">
        <v>715</v>
      </c>
      <c r="D83" s="25">
        <v>793</v>
      </c>
      <c r="E83" s="25">
        <v>1056</v>
      </c>
      <c r="F83" s="164">
        <v>676</v>
      </c>
      <c r="G83" s="44">
        <f t="shared" si="59"/>
        <v>98.083700000000007</v>
      </c>
      <c r="H83" s="43">
        <f t="shared" si="60"/>
        <v>108.78373999999999</v>
      </c>
      <c r="I83" s="43">
        <f t="shared" si="56"/>
        <v>144.86207999999999</v>
      </c>
      <c r="J83" s="162">
        <f t="shared" si="61"/>
        <v>92.733680000000007</v>
      </c>
      <c r="K83" s="44">
        <f t="shared" si="62"/>
        <v>79.507999999999996</v>
      </c>
      <c r="L83" s="43">
        <f t="shared" si="52"/>
        <v>88.181600000000003</v>
      </c>
      <c r="M83" s="43">
        <f t="shared" si="63"/>
        <v>117.4272</v>
      </c>
      <c r="N83" s="162">
        <f t="shared" si="64"/>
        <v>75.171199999999999</v>
      </c>
      <c r="O83" s="2">
        <f t="shared" si="65"/>
        <v>85.371000000000009</v>
      </c>
      <c r="P83" s="2">
        <f t="shared" si="66"/>
        <v>94.684200000000004</v>
      </c>
      <c r="Q83" s="2">
        <f t="shared" si="67"/>
        <v>126.0864</v>
      </c>
      <c r="R83" s="2">
        <f t="shared" si="68"/>
        <v>80.714399999999998</v>
      </c>
      <c r="S83" s="44">
        <f t="shared" si="69"/>
        <v>18.575700000000012</v>
      </c>
      <c r="T83" s="43">
        <f t="shared" si="70"/>
        <v>20.602139999999991</v>
      </c>
      <c r="U83" s="43">
        <f t="shared" si="71"/>
        <v>27.434879999999993</v>
      </c>
      <c r="V83" s="162">
        <f t="shared" si="72"/>
        <v>17.562480000000008</v>
      </c>
      <c r="W83" s="44">
        <f t="shared" si="73"/>
        <v>12.712699999999998</v>
      </c>
      <c r="X83" s="43">
        <f t="shared" si="74"/>
        <v>14.09953999999999</v>
      </c>
      <c r="Y83" s="43">
        <f t="shared" si="75"/>
        <v>18.775679999999994</v>
      </c>
      <c r="Z83" s="162">
        <f t="shared" si="76"/>
        <v>12.019280000000009</v>
      </c>
    </row>
    <row r="84" spans="1:26" ht="15" thickBot="1" x14ac:dyDescent="0.45">
      <c r="A84" s="83">
        <v>43556</v>
      </c>
      <c r="B84" s="84">
        <f>NG!B5</f>
        <v>13.718</v>
      </c>
      <c r="C84" s="85">
        <v>695</v>
      </c>
      <c r="D84" s="85"/>
      <c r="E84" s="85">
        <v>1034</v>
      </c>
      <c r="F84" s="138">
        <v>353</v>
      </c>
      <c r="G84" s="44">
        <f t="shared" si="59"/>
        <v>95.340100000000007</v>
      </c>
      <c r="H84" s="43"/>
      <c r="I84" s="43">
        <f t="shared" si="56"/>
        <v>141.84412</v>
      </c>
      <c r="J84" s="162">
        <f t="shared" si="61"/>
        <v>48.42454</v>
      </c>
      <c r="K84" s="44">
        <f t="shared" si="62"/>
        <v>77.283999999999992</v>
      </c>
      <c r="L84" s="43">
        <f t="shared" si="52"/>
        <v>0</v>
      </c>
      <c r="M84" s="43">
        <f t="shared" si="63"/>
        <v>114.9808</v>
      </c>
      <c r="N84" s="162">
        <f t="shared" si="64"/>
        <v>39.253599999999999</v>
      </c>
      <c r="O84" s="2">
        <f t="shared" si="65"/>
        <v>82.98299999999999</v>
      </c>
      <c r="P84" s="2">
        <f t="shared" si="66"/>
        <v>0</v>
      </c>
      <c r="Q84" s="2">
        <f t="shared" si="67"/>
        <v>123.45959999999999</v>
      </c>
      <c r="R84" s="2">
        <f t="shared" si="68"/>
        <v>42.148199999999996</v>
      </c>
      <c r="S84" s="44">
        <f t="shared" si="69"/>
        <v>18.056100000000015</v>
      </c>
      <c r="T84" s="43">
        <f t="shared" si="70"/>
        <v>0</v>
      </c>
      <c r="U84" s="43">
        <f t="shared" si="71"/>
        <v>26.863320000000002</v>
      </c>
      <c r="V84" s="162">
        <f t="shared" si="72"/>
        <v>9.1709400000000016</v>
      </c>
      <c r="W84" s="44">
        <f t="shared" si="73"/>
        <v>12.357100000000017</v>
      </c>
      <c r="X84" s="43">
        <f t="shared" si="74"/>
        <v>0</v>
      </c>
      <c r="Y84" s="43">
        <f t="shared" si="75"/>
        <v>18.384520000000009</v>
      </c>
      <c r="Z84" s="162">
        <f t="shared" si="76"/>
        <v>6.2763400000000047</v>
      </c>
    </row>
    <row r="85" spans="1:26" ht="14.65" x14ac:dyDescent="0.4">
      <c r="A85" s="121"/>
      <c r="B85" s="121"/>
      <c r="C85" s="141">
        <f>SUM(C72:C84)</f>
        <v>13103</v>
      </c>
      <c r="D85" s="141">
        <f t="shared" ref="D85:F85" si="77">SUM(D72:D84)</f>
        <v>10695</v>
      </c>
      <c r="E85" s="141">
        <f t="shared" si="77"/>
        <v>15223</v>
      </c>
      <c r="F85" s="141">
        <f t="shared" si="77"/>
        <v>7582</v>
      </c>
      <c r="G85" s="37">
        <f>SUM(G72:G84)</f>
        <v>1567.8409099999999</v>
      </c>
      <c r="H85" s="38">
        <f t="shared" ref="H85:J85" si="78">SUM(H72:H84)</f>
        <v>1342.3863799999999</v>
      </c>
      <c r="I85" s="38">
        <f t="shared" si="78"/>
        <v>1864.80765</v>
      </c>
      <c r="J85" s="154">
        <f t="shared" si="78"/>
        <v>926.70760000000007</v>
      </c>
      <c r="K85" s="37">
        <f t="shared" ref="K85:S85" si="79">SUM(K72:K84)</f>
        <v>1457.0535999999997</v>
      </c>
      <c r="L85" s="38">
        <f t="shared" si="79"/>
        <v>1189.2840000000001</v>
      </c>
      <c r="M85" s="155">
        <f t="shared" si="79"/>
        <v>1692.7975999999999</v>
      </c>
      <c r="N85" s="163">
        <f t="shared" si="79"/>
        <v>843.11839999999995</v>
      </c>
      <c r="O85" s="38">
        <f t="shared" si="79"/>
        <v>1564.4982</v>
      </c>
      <c r="P85" s="38">
        <f t="shared" si="79"/>
        <v>1276.9829999999999</v>
      </c>
      <c r="Q85" s="38">
        <f t="shared" si="79"/>
        <v>1817.6261999999997</v>
      </c>
      <c r="R85" s="38">
        <f t="shared" si="79"/>
        <v>905.29079999999999</v>
      </c>
      <c r="S85" s="37">
        <f t="shared" si="79"/>
        <v>110.78731000000012</v>
      </c>
      <c r="T85" s="38">
        <f>SUM(T71:T84)</f>
        <v>157.94018000000003</v>
      </c>
      <c r="U85" s="38">
        <f>SUM(U72:U84)</f>
        <v>172.01004999999998</v>
      </c>
      <c r="V85" s="154">
        <f>SUM(V72:V84)</f>
        <v>83.589200000000048</v>
      </c>
      <c r="W85" s="175">
        <f>SUM(W72:W84)</f>
        <v>3.3427100000000394</v>
      </c>
      <c r="X85" s="155">
        <f>SUM(X71:X84)</f>
        <v>70.241180000000028</v>
      </c>
      <c r="Y85" s="155">
        <f>SUM(Y72:Y84)</f>
        <v>47.181449999999998</v>
      </c>
      <c r="Z85" s="163">
        <f>SUM(Z72:Z84)</f>
        <v>21.416800000000016</v>
      </c>
    </row>
    <row r="86" spans="1:26" ht="14.65" x14ac:dyDescent="0.4">
      <c r="A86" s="45"/>
      <c r="B86" s="45"/>
      <c r="C86" s="176"/>
      <c r="D86" s="176"/>
      <c r="E86" s="176"/>
      <c r="F86" s="176"/>
      <c r="G86" s="43"/>
      <c r="H86" s="43"/>
      <c r="I86" s="43"/>
      <c r="J86" s="43"/>
      <c r="K86" s="43"/>
      <c r="L86" s="43"/>
      <c r="M86" s="174"/>
      <c r="N86" s="174"/>
      <c r="O86" s="43"/>
      <c r="P86" s="43"/>
      <c r="Q86" s="43"/>
      <c r="R86" s="43"/>
      <c r="S86" s="43"/>
      <c r="T86" s="43"/>
      <c r="U86" s="43"/>
      <c r="V86" s="43"/>
      <c r="W86" s="174"/>
      <c r="X86" s="174"/>
      <c r="Y86" s="174"/>
      <c r="Z86" s="174"/>
    </row>
    <row r="87" spans="1:26" ht="20.65" x14ac:dyDescent="0.55000000000000004">
      <c r="A87" s="180" t="str">
        <f>'Compare '!A9</f>
        <v>Cambridge (ES)</v>
      </c>
      <c r="B87" s="46" t="s">
        <v>616</v>
      </c>
      <c r="C87" s="181"/>
      <c r="D87" s="181"/>
      <c r="E87" s="181"/>
      <c r="F87" s="181"/>
      <c r="G87" s="182"/>
      <c r="H87" s="43"/>
      <c r="I87" s="43"/>
      <c r="J87" s="43"/>
      <c r="K87" s="43"/>
      <c r="L87" s="43"/>
      <c r="M87" s="174"/>
      <c r="N87" s="174"/>
      <c r="O87" s="43"/>
      <c r="P87" s="43"/>
      <c r="Q87" s="43"/>
      <c r="R87" s="43"/>
      <c r="S87" s="43"/>
      <c r="T87" s="43"/>
      <c r="U87" s="43"/>
      <c r="V87" s="43"/>
      <c r="W87" s="174"/>
      <c r="X87" s="174"/>
      <c r="Y87" s="174"/>
      <c r="Z87" s="174"/>
    </row>
    <row r="88" spans="1:26" ht="14.65" x14ac:dyDescent="0.4">
      <c r="A88" t="s">
        <v>213</v>
      </c>
      <c r="B88">
        <f>'Compare '!C9</f>
        <v>11.12</v>
      </c>
      <c r="C88" t="s">
        <v>587</v>
      </c>
      <c r="D88">
        <f>'Compare '!C10</f>
        <v>11.94</v>
      </c>
      <c r="E88" t="s">
        <v>16</v>
      </c>
      <c r="F88" s="176"/>
      <c r="G88" s="43"/>
      <c r="H88" s="43"/>
      <c r="I88" s="43"/>
      <c r="J88" s="43"/>
      <c r="K88" s="43"/>
      <c r="L88" s="43"/>
      <c r="M88" s="174"/>
      <c r="N88" s="174"/>
      <c r="O88" s="43"/>
      <c r="P88" s="43"/>
      <c r="Q88" s="43"/>
      <c r="R88" s="43"/>
      <c r="S88" s="43"/>
      <c r="T88" s="43"/>
      <c r="U88" s="43"/>
      <c r="V88" s="43"/>
      <c r="W88" s="174"/>
      <c r="X88" s="174"/>
      <c r="Y88" s="174"/>
      <c r="Z88" s="174"/>
    </row>
    <row r="89" spans="1:26" ht="14.65" x14ac:dyDescent="0.4">
      <c r="A89" t="s">
        <v>187</v>
      </c>
      <c r="B89" t="str">
        <f>'Compare '!H40</f>
        <v>January 2019 – January 2021</v>
      </c>
      <c r="D89" s="5"/>
      <c r="F89" s="176"/>
      <c r="G89" s="43"/>
      <c r="H89" s="43"/>
      <c r="I89" s="43"/>
      <c r="J89" s="43"/>
      <c r="K89" s="43"/>
      <c r="L89" s="43"/>
      <c r="M89" s="174"/>
      <c r="N89" s="174"/>
      <c r="O89" s="43"/>
      <c r="P89" s="43"/>
      <c r="Q89" s="43"/>
      <c r="R89" s="43"/>
      <c r="S89" s="43"/>
      <c r="T89" s="43"/>
      <c r="U89" s="43"/>
      <c r="V89" s="43"/>
      <c r="W89" s="174"/>
      <c r="X89" s="174"/>
      <c r="Y89" s="174"/>
      <c r="Z89" s="174"/>
    </row>
    <row r="90" spans="1:26" ht="14.65" x14ac:dyDescent="0.4">
      <c r="D90" s="176"/>
      <c r="E90" s="176"/>
      <c r="F90" s="176"/>
      <c r="G90" s="43"/>
      <c r="H90" s="43"/>
      <c r="I90" s="43"/>
      <c r="J90" s="43"/>
      <c r="K90" s="43"/>
      <c r="L90" s="43"/>
      <c r="M90" s="174"/>
      <c r="N90" s="174"/>
      <c r="O90" s="43"/>
      <c r="P90" s="43"/>
      <c r="Q90" s="43"/>
      <c r="R90" s="43"/>
      <c r="S90" s="43"/>
      <c r="T90" s="43"/>
      <c r="U90" s="43"/>
      <c r="V90" s="43"/>
      <c r="W90" s="174"/>
      <c r="X90" s="174"/>
      <c r="Y90" s="174"/>
      <c r="Z90" s="174"/>
    </row>
    <row r="91" spans="1:26" ht="15" thickBot="1" x14ac:dyDescent="0.45">
      <c r="A91" s="15"/>
      <c r="B91" s="127" t="s">
        <v>590</v>
      </c>
      <c r="C91" s="128" t="s">
        <v>212</v>
      </c>
      <c r="D91" s="128" t="str">
        <f>'Compare '!B9</f>
        <v>Green</v>
      </c>
      <c r="E91" s="128" t="str">
        <f>'Compare '!B10</f>
        <v>Green (L)</v>
      </c>
      <c r="F91" s="128" t="s">
        <v>609</v>
      </c>
      <c r="G91" s="128" t="s">
        <v>610</v>
      </c>
      <c r="H91" s="43"/>
      <c r="I91" s="43"/>
      <c r="J91" s="43"/>
      <c r="K91" s="43"/>
      <c r="L91" s="43"/>
      <c r="M91" s="174"/>
      <c r="N91" s="174"/>
      <c r="O91" s="43"/>
      <c r="P91" s="43"/>
      <c r="Q91" s="43"/>
      <c r="R91" s="43"/>
      <c r="S91" s="43"/>
      <c r="T91" s="43"/>
      <c r="U91" s="43"/>
      <c r="V91" s="43"/>
      <c r="W91" s="174"/>
      <c r="X91" s="174"/>
      <c r="Y91" s="174"/>
      <c r="Z91" s="174"/>
    </row>
    <row r="92" spans="1:26" ht="14.65" x14ac:dyDescent="0.4">
      <c r="A92" s="58" t="s">
        <v>208</v>
      </c>
      <c r="B92" s="177">
        <f>C85</f>
        <v>13103</v>
      </c>
      <c r="C92" s="178">
        <f>G85</f>
        <v>1567.8409099999999</v>
      </c>
      <c r="D92" s="178">
        <f>K85</f>
        <v>1457.0535999999997</v>
      </c>
      <c r="E92" s="178">
        <f>O85</f>
        <v>1564.4982</v>
      </c>
      <c r="F92" s="178">
        <f>S85</f>
        <v>110.78731000000012</v>
      </c>
      <c r="G92" s="178">
        <f>W85</f>
        <v>3.3427100000000394</v>
      </c>
      <c r="H92" s="43"/>
      <c r="I92" s="43"/>
      <c r="J92" s="43"/>
      <c r="K92" s="43"/>
      <c r="L92" s="43"/>
      <c r="M92" s="174"/>
      <c r="N92" s="174"/>
      <c r="O92" s="43"/>
      <c r="P92" s="43"/>
      <c r="Q92" s="43"/>
      <c r="R92" s="43"/>
      <c r="S92" s="43"/>
      <c r="T92" s="43"/>
      <c r="U92" s="43"/>
      <c r="V92" s="43"/>
      <c r="W92" s="174"/>
      <c r="X92" s="174"/>
      <c r="Y92" s="174"/>
      <c r="Z92" s="174"/>
    </row>
    <row r="93" spans="1:26" ht="14.65" x14ac:dyDescent="0.4">
      <c r="A93" s="58" t="s">
        <v>209</v>
      </c>
      <c r="B93" s="177">
        <f>D85</f>
        <v>10695</v>
      </c>
      <c r="C93" s="178">
        <f>H85</f>
        <v>1342.3863799999999</v>
      </c>
      <c r="D93" s="178">
        <f>L85</f>
        <v>1189.2840000000001</v>
      </c>
      <c r="E93" s="178">
        <f>P85</f>
        <v>1276.9829999999999</v>
      </c>
      <c r="F93" s="178">
        <f>T85</f>
        <v>157.94018000000003</v>
      </c>
      <c r="G93" s="178">
        <f>X85</f>
        <v>70.241180000000028</v>
      </c>
      <c r="H93" s="43"/>
      <c r="I93" s="43"/>
      <c r="J93" s="43"/>
      <c r="K93" s="43"/>
      <c r="L93" s="43"/>
      <c r="M93" s="174"/>
      <c r="N93" s="174"/>
      <c r="O93" s="43"/>
      <c r="P93" s="43"/>
      <c r="Q93" s="43"/>
      <c r="R93" s="43"/>
      <c r="S93" s="43"/>
      <c r="T93" s="43"/>
      <c r="U93" s="43"/>
      <c r="V93" s="43"/>
      <c r="W93" s="174"/>
      <c r="X93" s="174"/>
      <c r="Y93" s="174"/>
      <c r="Z93" s="174"/>
    </row>
    <row r="94" spans="1:26" ht="14.65" x14ac:dyDescent="0.4">
      <c r="A94" s="58" t="s">
        <v>214</v>
      </c>
      <c r="B94" s="177">
        <f>E85</f>
        <v>15223</v>
      </c>
      <c r="C94" s="178">
        <f>I85</f>
        <v>1864.80765</v>
      </c>
      <c r="D94" s="178">
        <f>M85</f>
        <v>1692.7975999999999</v>
      </c>
      <c r="E94" s="178">
        <f>Q85</f>
        <v>1817.6261999999997</v>
      </c>
      <c r="F94" s="178">
        <f>U85</f>
        <v>172.01004999999998</v>
      </c>
      <c r="G94" s="178">
        <f>Y85</f>
        <v>47.181449999999998</v>
      </c>
      <c r="H94" s="43"/>
      <c r="I94" s="43"/>
      <c r="J94" s="43"/>
      <c r="K94" s="43"/>
      <c r="L94" s="43"/>
      <c r="M94" s="174"/>
      <c r="N94" s="174"/>
      <c r="O94" s="43"/>
      <c r="P94" s="43"/>
      <c r="Q94" s="43"/>
      <c r="R94" s="43"/>
      <c r="S94" s="43"/>
      <c r="T94" s="43"/>
      <c r="U94" s="43"/>
      <c r="V94" s="43"/>
      <c r="W94" s="174"/>
      <c r="X94" s="174"/>
      <c r="Y94" s="174"/>
      <c r="Z94" s="174"/>
    </row>
    <row r="95" spans="1:26" ht="14.65" x14ac:dyDescent="0.4">
      <c r="A95" s="58" t="s">
        <v>600</v>
      </c>
      <c r="B95" s="177">
        <f>F85</f>
        <v>7582</v>
      </c>
      <c r="C95" s="179">
        <f>J85</f>
        <v>926.70760000000007</v>
      </c>
      <c r="D95" s="179">
        <f>R85</f>
        <v>905.29079999999999</v>
      </c>
      <c r="E95" s="179">
        <f>R85</f>
        <v>905.29079999999999</v>
      </c>
      <c r="F95" s="179">
        <f>V85</f>
        <v>83.589200000000048</v>
      </c>
      <c r="G95" s="179">
        <f>Z85</f>
        <v>21.416800000000016</v>
      </c>
      <c r="H95" s="43"/>
      <c r="I95" s="43"/>
      <c r="J95" s="43"/>
      <c r="K95" s="43"/>
      <c r="L95" s="43"/>
      <c r="M95" s="174"/>
      <c r="N95" s="174"/>
      <c r="O95" s="43"/>
      <c r="P95" s="43"/>
      <c r="Q95" s="43"/>
      <c r="R95" s="43"/>
      <c r="S95" s="43"/>
      <c r="T95" s="43"/>
      <c r="U95" s="43"/>
      <c r="V95" s="43"/>
      <c r="W95" s="174"/>
      <c r="X95" s="174"/>
      <c r="Y95" s="174"/>
      <c r="Z95" s="174"/>
    </row>
    <row r="96" spans="1:26" ht="14.65" x14ac:dyDescent="0.4">
      <c r="A96" s="45"/>
      <c r="B96" s="176"/>
      <c r="C96" s="176"/>
      <c r="D96" s="176"/>
      <c r="E96" s="176"/>
      <c r="F96" s="176"/>
      <c r="G96" s="43"/>
      <c r="H96" s="43"/>
      <c r="I96" s="43"/>
      <c r="J96" s="43"/>
      <c r="K96" s="43"/>
      <c r="L96" s="43"/>
      <c r="M96" s="174"/>
      <c r="N96" s="174"/>
      <c r="O96" s="43"/>
      <c r="P96" s="43"/>
      <c r="Q96" s="43"/>
      <c r="R96" s="43"/>
      <c r="S96" s="43"/>
      <c r="T96" s="43"/>
      <c r="U96" s="43"/>
      <c r="V96" s="43"/>
      <c r="W96" s="174"/>
      <c r="X96" s="174"/>
      <c r="Y96" s="174"/>
      <c r="Z96" s="174"/>
    </row>
    <row r="98" spans="1:34" ht="14.65" x14ac:dyDescent="0.4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</row>
    <row r="99" spans="1:34" ht="18.45" x14ac:dyDescent="0.5">
      <c r="A99" s="79" t="str">
        <f>'Compare '!A38</f>
        <v>Billerica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34" x14ac:dyDescent="0.55000000000000004">
      <c r="A100" t="s">
        <v>213</v>
      </c>
      <c r="B100">
        <f>'Compare '!C40</f>
        <v>10.631</v>
      </c>
      <c r="C100" t="s">
        <v>598</v>
      </c>
      <c r="D100">
        <f>'Compare '!C41</f>
        <v>10.733000000000001</v>
      </c>
      <c r="E100" t="s">
        <v>16</v>
      </c>
    </row>
    <row r="101" spans="1:34" x14ac:dyDescent="0.55000000000000004">
      <c r="A101" t="s">
        <v>187</v>
      </c>
      <c r="B101" s="29" t="str">
        <f>'Compare '!H9</f>
        <v xml:space="preserve"> January 2019 – January 2021</v>
      </c>
    </row>
    <row r="102" spans="1:34" s="92" customFormat="1" ht="30" customHeight="1" thickBot="1" x14ac:dyDescent="0.6">
      <c r="B102" s="122"/>
      <c r="C102" s="123" t="s">
        <v>208</v>
      </c>
      <c r="D102" s="123" t="s">
        <v>209</v>
      </c>
      <c r="E102" s="124" t="s">
        <v>214</v>
      </c>
      <c r="F102" s="187" t="s">
        <v>600</v>
      </c>
      <c r="G102" s="188" t="s">
        <v>208</v>
      </c>
      <c r="H102" s="124" t="s">
        <v>209</v>
      </c>
      <c r="I102" s="124" t="s">
        <v>214</v>
      </c>
      <c r="J102" s="184" t="s">
        <v>600</v>
      </c>
      <c r="K102" s="125" t="s">
        <v>572</v>
      </c>
      <c r="L102" s="125" t="s">
        <v>573</v>
      </c>
      <c r="M102" s="126" t="s">
        <v>574</v>
      </c>
      <c r="N102" s="126" t="s">
        <v>575</v>
      </c>
      <c r="O102" s="126" t="s">
        <v>576</v>
      </c>
      <c r="P102" s="126" t="s">
        <v>611</v>
      </c>
      <c r="Q102" s="126" t="s">
        <v>577</v>
      </c>
      <c r="R102" s="126" t="s">
        <v>578</v>
      </c>
      <c r="S102" s="126" t="s">
        <v>579</v>
      </c>
      <c r="T102" s="126" t="s">
        <v>612</v>
      </c>
      <c r="U102" s="126" t="s">
        <v>580</v>
      </c>
      <c r="V102" s="126" t="s">
        <v>581</v>
      </c>
      <c r="W102" s="126" t="s">
        <v>582</v>
      </c>
      <c r="X102" s="126" t="s">
        <v>613</v>
      </c>
      <c r="Y102" s="126" t="s">
        <v>583</v>
      </c>
      <c r="Z102" s="126" t="s">
        <v>584</v>
      </c>
      <c r="AA102" s="126" t="s">
        <v>585</v>
      </c>
      <c r="AB102" s="126" t="s">
        <v>614</v>
      </c>
    </row>
    <row r="103" spans="1:34" x14ac:dyDescent="0.55000000000000004">
      <c r="A103" s="23">
        <v>43160</v>
      </c>
      <c r="B103" s="80">
        <f>NG!B17</f>
        <v>12.673</v>
      </c>
      <c r="C103" s="81"/>
      <c r="D103" s="81">
        <v>660</v>
      </c>
      <c r="E103" s="81"/>
      <c r="G103" s="189"/>
      <c r="H103" s="82">
        <f t="shared" ref="H103:H115" si="80">D103*B103/100</f>
        <v>83.641800000000003</v>
      </c>
      <c r="I103" s="82"/>
      <c r="J103" s="185"/>
      <c r="K103" s="5">
        <f>'Compare '!C38</f>
        <v>10.984</v>
      </c>
      <c r="L103" s="5">
        <f>'Compare '!C39</f>
        <v>11.032</v>
      </c>
      <c r="N103" s="2">
        <f t="shared" ref="N103:N116" si="81">K103*D103/100</f>
        <v>72.494399999999999</v>
      </c>
      <c r="R103" s="2">
        <f t="shared" ref="R103:R115" si="82">D103*L103/100</f>
        <v>72.811199999999999</v>
      </c>
      <c r="V103" s="2">
        <f t="shared" ref="V103:V115" si="83">H103-N103</f>
        <v>11.147400000000005</v>
      </c>
      <c r="Z103" s="2">
        <f t="shared" ref="Z103:Z115" si="84">H103-R103</f>
        <v>10.830600000000004</v>
      </c>
    </row>
    <row r="104" spans="1:34" x14ac:dyDescent="0.55000000000000004">
      <c r="A104" s="23">
        <v>43191</v>
      </c>
      <c r="B104" s="24">
        <f>NG!B17</f>
        <v>12.673</v>
      </c>
      <c r="C104" s="25">
        <v>659</v>
      </c>
      <c r="D104" s="25">
        <v>508</v>
      </c>
      <c r="E104" s="25">
        <v>1033</v>
      </c>
      <c r="F104" s="164">
        <v>380</v>
      </c>
      <c r="G104" s="190">
        <f t="shared" ref="G104:G116" si="85">B104*C104/100</f>
        <v>83.515069999999994</v>
      </c>
      <c r="H104" s="26">
        <f t="shared" si="80"/>
        <v>64.378839999999997</v>
      </c>
      <c r="I104" s="26">
        <f t="shared" ref="I104:I116" si="86">B104*E104/100</f>
        <v>130.91209000000001</v>
      </c>
      <c r="J104" s="152">
        <f>B104*F104/100</f>
        <v>48.157399999999996</v>
      </c>
      <c r="K104" s="5">
        <f>'Compare '!C38</f>
        <v>10.984</v>
      </c>
      <c r="L104" s="5">
        <f>'Compare '!C39</f>
        <v>11.032</v>
      </c>
      <c r="M104" s="2">
        <f t="shared" ref="M104:M116" si="87">K104*C104/100</f>
        <v>72.384560000000008</v>
      </c>
      <c r="N104" s="2">
        <f t="shared" si="81"/>
        <v>55.798720000000003</v>
      </c>
      <c r="O104" s="2">
        <f>E104*K104/100</f>
        <v>113.46472</v>
      </c>
      <c r="P104" s="2">
        <f>F104*K104/100</f>
        <v>41.739200000000004</v>
      </c>
      <c r="Q104" s="2">
        <f t="shared" ref="Q104:Q116" si="88">C104*L104/100</f>
        <v>72.700879999999998</v>
      </c>
      <c r="R104" s="2">
        <f t="shared" si="82"/>
        <v>56.042560000000002</v>
      </c>
      <c r="S104" s="2">
        <f t="shared" ref="S104:S116" si="89">E104*L104/100</f>
        <v>113.96056</v>
      </c>
      <c r="T104" s="2">
        <f>F104*L104/100</f>
        <v>41.921599999999998</v>
      </c>
      <c r="U104" s="2">
        <f t="shared" ref="U104:U116" si="90">G104-M104</f>
        <v>11.130509999999987</v>
      </c>
      <c r="V104" s="2">
        <f t="shared" si="83"/>
        <v>8.5801199999999938</v>
      </c>
      <c r="W104" s="2">
        <f>I104-O104</f>
        <v>17.447370000000006</v>
      </c>
      <c r="X104" s="2">
        <f>J104-P104</f>
        <v>6.4181999999999917</v>
      </c>
      <c r="Y104" s="2">
        <f t="shared" ref="Y104:Y116" si="91">G104-Q104</f>
        <v>10.814189999999996</v>
      </c>
      <c r="Z104" s="2">
        <f t="shared" si="84"/>
        <v>8.336279999999995</v>
      </c>
      <c r="AA104" s="2">
        <f>I104-S104</f>
        <v>16.951530000000005</v>
      </c>
      <c r="AB104" s="2">
        <f>J104-T104</f>
        <v>6.2357999999999976</v>
      </c>
    </row>
    <row r="105" spans="1:34" x14ac:dyDescent="0.55000000000000004">
      <c r="A105" s="23">
        <v>43221</v>
      </c>
      <c r="B105" s="24">
        <f>NG!B17</f>
        <v>12.673</v>
      </c>
      <c r="C105" s="25">
        <v>599</v>
      </c>
      <c r="D105" s="25">
        <v>552</v>
      </c>
      <c r="E105" s="25">
        <v>974</v>
      </c>
      <c r="F105" s="164">
        <v>372</v>
      </c>
      <c r="G105" s="190">
        <f t="shared" si="85"/>
        <v>75.911270000000002</v>
      </c>
      <c r="H105" s="26">
        <f t="shared" si="80"/>
        <v>69.95496</v>
      </c>
      <c r="I105" s="26">
        <f t="shared" si="86"/>
        <v>123.43502000000001</v>
      </c>
      <c r="J105" s="152">
        <f t="shared" ref="J105:J116" si="92">B105*F105/100</f>
        <v>47.143560000000001</v>
      </c>
      <c r="K105" s="5">
        <f>'Compare '!C38</f>
        <v>10.984</v>
      </c>
      <c r="L105" s="5">
        <f>'Compare '!C39</f>
        <v>11.032</v>
      </c>
      <c r="M105" s="2">
        <f t="shared" si="87"/>
        <v>65.794160000000005</v>
      </c>
      <c r="N105" s="2">
        <f t="shared" si="81"/>
        <v>60.631679999999996</v>
      </c>
      <c r="O105" s="2">
        <f t="shared" ref="O105:O116" si="93">E105*K105/100</f>
        <v>106.98415999999999</v>
      </c>
      <c r="P105" s="2">
        <f t="shared" ref="P105:P116" si="94">F105*K105/100</f>
        <v>40.860479999999995</v>
      </c>
      <c r="Q105" s="2">
        <f t="shared" si="88"/>
        <v>66.081679999999992</v>
      </c>
      <c r="R105" s="2">
        <f t="shared" si="82"/>
        <v>60.896639999999998</v>
      </c>
      <c r="S105" s="2">
        <f t="shared" si="89"/>
        <v>107.45168</v>
      </c>
      <c r="T105" s="2">
        <f t="shared" ref="T105:T116" si="95">F105*L105/100</f>
        <v>41.039040000000007</v>
      </c>
      <c r="U105" s="2">
        <f t="shared" si="90"/>
        <v>10.117109999999997</v>
      </c>
      <c r="V105" s="2">
        <f t="shared" si="83"/>
        <v>9.323280000000004</v>
      </c>
      <c r="W105" s="2">
        <f t="shared" ref="W105:W116" si="96">I105-O105</f>
        <v>16.45086000000002</v>
      </c>
      <c r="X105" s="2">
        <f t="shared" ref="X105:X116" si="97">J105-P105</f>
        <v>6.2830800000000053</v>
      </c>
      <c r="Y105" s="2">
        <f t="shared" si="91"/>
        <v>9.8295900000000103</v>
      </c>
      <c r="Z105" s="2">
        <f t="shared" si="84"/>
        <v>9.0583200000000019</v>
      </c>
      <c r="AA105" s="2">
        <f t="shared" ref="AA105:AA116" si="98">I105-S105</f>
        <v>15.983340000000013</v>
      </c>
      <c r="AB105" s="2">
        <f t="shared" ref="AB105:AB116" si="99">J105-T105</f>
        <v>6.1045199999999937</v>
      </c>
    </row>
    <row r="106" spans="1:34" x14ac:dyDescent="0.55000000000000004">
      <c r="A106" s="23">
        <v>43252</v>
      </c>
      <c r="B106" s="24">
        <v>10.87</v>
      </c>
      <c r="C106" s="25">
        <v>988</v>
      </c>
      <c r="D106" s="25">
        <v>712</v>
      </c>
      <c r="E106" s="25">
        <v>1254</v>
      </c>
      <c r="F106" s="164">
        <v>621</v>
      </c>
      <c r="G106" s="190">
        <f t="shared" si="85"/>
        <v>107.3956</v>
      </c>
      <c r="H106" s="26">
        <f t="shared" si="80"/>
        <v>77.39439999999999</v>
      </c>
      <c r="I106" s="26">
        <f t="shared" si="86"/>
        <v>136.3098</v>
      </c>
      <c r="J106" s="152">
        <f t="shared" si="92"/>
        <v>67.50269999999999</v>
      </c>
      <c r="K106" s="5">
        <f>'Compare '!C38</f>
        <v>10.984</v>
      </c>
      <c r="L106" s="5">
        <f>'Compare '!C39</f>
        <v>11.032</v>
      </c>
      <c r="M106" s="2">
        <f t="shared" si="87"/>
        <v>108.52191999999999</v>
      </c>
      <c r="N106" s="2">
        <f t="shared" si="81"/>
        <v>78.20608</v>
      </c>
      <c r="O106" s="2">
        <f t="shared" si="93"/>
        <v>137.73936</v>
      </c>
      <c r="P106" s="2">
        <f t="shared" si="94"/>
        <v>68.210639999999998</v>
      </c>
      <c r="Q106" s="2">
        <f t="shared" si="88"/>
        <v>108.99616</v>
      </c>
      <c r="R106" s="2">
        <f t="shared" si="82"/>
        <v>78.547839999999994</v>
      </c>
      <c r="S106" s="2">
        <f t="shared" si="89"/>
        <v>138.34128000000001</v>
      </c>
      <c r="T106" s="2">
        <f t="shared" si="95"/>
        <v>68.508719999999997</v>
      </c>
      <c r="U106" s="2">
        <f t="shared" si="90"/>
        <v>-1.1263199999999927</v>
      </c>
      <c r="V106" s="2">
        <f t="shared" si="83"/>
        <v>-0.81168000000000973</v>
      </c>
      <c r="W106" s="2">
        <f t="shared" si="96"/>
        <v>-1.4295600000000093</v>
      </c>
      <c r="X106" s="2">
        <f t="shared" si="97"/>
        <v>-0.70794000000000779</v>
      </c>
      <c r="Y106" s="2">
        <f t="shared" si="91"/>
        <v>-1.6005600000000015</v>
      </c>
      <c r="Z106" s="2">
        <f t="shared" si="84"/>
        <v>-1.1534400000000034</v>
      </c>
      <c r="AA106" s="2">
        <f t="shared" si="98"/>
        <v>-2.0314800000000162</v>
      </c>
      <c r="AB106" s="2">
        <f t="shared" si="99"/>
        <v>-1.0060200000000066</v>
      </c>
    </row>
    <row r="107" spans="1:34" x14ac:dyDescent="0.55000000000000004">
      <c r="A107" s="23">
        <v>43282</v>
      </c>
      <c r="B107" s="24">
        <v>10.87</v>
      </c>
      <c r="C107" s="25">
        <v>1569</v>
      </c>
      <c r="D107" s="25">
        <v>737</v>
      </c>
      <c r="E107" s="25">
        <v>1128</v>
      </c>
      <c r="F107" s="164">
        <v>654</v>
      </c>
      <c r="G107" s="190">
        <f t="shared" si="85"/>
        <v>170.55029999999999</v>
      </c>
      <c r="H107" s="26">
        <f t="shared" si="80"/>
        <v>80.111899999999991</v>
      </c>
      <c r="I107" s="26">
        <f t="shared" si="86"/>
        <v>122.61359999999999</v>
      </c>
      <c r="J107" s="152">
        <f t="shared" si="92"/>
        <v>71.089799999999997</v>
      </c>
      <c r="K107" s="5">
        <f>'Compare '!C38</f>
        <v>10.984</v>
      </c>
      <c r="L107" s="5">
        <f>'Compare '!C39</f>
        <v>11.032</v>
      </c>
      <c r="M107" s="2">
        <f t="shared" si="87"/>
        <v>172.33896000000001</v>
      </c>
      <c r="N107" s="2">
        <f t="shared" si="81"/>
        <v>80.952079999999995</v>
      </c>
      <c r="O107" s="2">
        <f t="shared" si="93"/>
        <v>123.89952</v>
      </c>
      <c r="P107" s="2">
        <f t="shared" si="94"/>
        <v>71.835359999999994</v>
      </c>
      <c r="Q107" s="2">
        <f t="shared" si="88"/>
        <v>173.09207999999998</v>
      </c>
      <c r="R107" s="2">
        <f t="shared" si="82"/>
        <v>81.305840000000003</v>
      </c>
      <c r="S107" s="2">
        <f t="shared" si="89"/>
        <v>124.44095999999999</v>
      </c>
      <c r="T107" s="2">
        <f t="shared" si="95"/>
        <v>72.149280000000005</v>
      </c>
      <c r="U107" s="2">
        <f t="shared" si="90"/>
        <v>-1.7886600000000215</v>
      </c>
      <c r="V107" s="2">
        <f t="shared" si="83"/>
        <v>-0.8401800000000037</v>
      </c>
      <c r="W107" s="2">
        <f t="shared" si="96"/>
        <v>-1.2859200000000044</v>
      </c>
      <c r="X107" s="2">
        <f t="shared" si="97"/>
        <v>-0.74555999999999756</v>
      </c>
      <c r="Y107" s="2">
        <f t="shared" si="91"/>
        <v>-2.5417799999999886</v>
      </c>
      <c r="Z107" s="2">
        <f t="shared" si="84"/>
        <v>-1.193940000000012</v>
      </c>
      <c r="AA107" s="2">
        <f t="shared" si="98"/>
        <v>-1.8273599999999988</v>
      </c>
      <c r="AB107" s="2">
        <f t="shared" si="99"/>
        <v>-1.0594800000000077</v>
      </c>
    </row>
    <row r="108" spans="1:34" x14ac:dyDescent="0.55000000000000004">
      <c r="A108" s="23">
        <v>43313</v>
      </c>
      <c r="B108" s="24">
        <f>NG!B11</f>
        <v>10.87</v>
      </c>
      <c r="C108" s="25">
        <v>2132</v>
      </c>
      <c r="D108" s="25">
        <v>680</v>
      </c>
      <c r="E108" s="25">
        <v>1445</v>
      </c>
      <c r="F108" s="164">
        <v>785</v>
      </c>
      <c r="G108" s="190">
        <f t="shared" si="85"/>
        <v>231.7484</v>
      </c>
      <c r="H108" s="26">
        <f t="shared" si="80"/>
        <v>73.915999999999997</v>
      </c>
      <c r="I108" s="26">
        <f t="shared" si="86"/>
        <v>157.07149999999999</v>
      </c>
      <c r="J108" s="152">
        <f t="shared" si="92"/>
        <v>85.329499999999996</v>
      </c>
      <c r="K108" s="5">
        <f>'Compare '!C38</f>
        <v>10.984</v>
      </c>
      <c r="L108" s="5">
        <f>'Compare '!C39</f>
        <v>11.032</v>
      </c>
      <c r="M108" s="2">
        <f t="shared" si="87"/>
        <v>234.17887999999999</v>
      </c>
      <c r="N108" s="2">
        <f t="shared" si="81"/>
        <v>74.691199999999995</v>
      </c>
      <c r="O108" s="2">
        <f t="shared" si="93"/>
        <v>158.71879999999999</v>
      </c>
      <c r="P108" s="2">
        <f t="shared" si="94"/>
        <v>86.224400000000003</v>
      </c>
      <c r="Q108" s="2">
        <f t="shared" si="88"/>
        <v>235.20223999999999</v>
      </c>
      <c r="R108" s="2">
        <f t="shared" si="82"/>
        <v>75.017600000000002</v>
      </c>
      <c r="S108" s="2">
        <f t="shared" si="89"/>
        <v>159.41239999999999</v>
      </c>
      <c r="T108" s="2">
        <f t="shared" si="95"/>
        <v>86.601200000000006</v>
      </c>
      <c r="U108" s="2">
        <f t="shared" si="90"/>
        <v>-2.4304799999999886</v>
      </c>
      <c r="V108" s="2">
        <f t="shared" si="83"/>
        <v>-0.77519999999999811</v>
      </c>
      <c r="W108" s="2">
        <f t="shared" si="96"/>
        <v>-1.6473000000000013</v>
      </c>
      <c r="X108" s="2">
        <f t="shared" si="97"/>
        <v>-0.89490000000000691</v>
      </c>
      <c r="Y108" s="2">
        <f t="shared" si="91"/>
        <v>-3.4538399999999854</v>
      </c>
      <c r="Z108" s="2">
        <f t="shared" si="84"/>
        <v>-1.1016000000000048</v>
      </c>
      <c r="AA108" s="2">
        <f t="shared" si="98"/>
        <v>-2.3409000000000049</v>
      </c>
      <c r="AB108" s="2">
        <f t="shared" si="99"/>
        <v>-1.2717000000000098</v>
      </c>
    </row>
    <row r="109" spans="1:34" x14ac:dyDescent="0.55000000000000004">
      <c r="A109" s="23">
        <v>43344</v>
      </c>
      <c r="B109" s="24">
        <f>NG!B11</f>
        <v>10.87</v>
      </c>
      <c r="C109" s="25">
        <v>1736</v>
      </c>
      <c r="D109" s="25">
        <v>768</v>
      </c>
      <c r="E109" s="25">
        <v>1461</v>
      </c>
      <c r="F109" s="164">
        <v>883</v>
      </c>
      <c r="G109" s="190">
        <f t="shared" si="85"/>
        <v>188.70320000000001</v>
      </c>
      <c r="H109" s="26">
        <f t="shared" si="80"/>
        <v>83.4816</v>
      </c>
      <c r="I109" s="26">
        <f t="shared" si="86"/>
        <v>158.8107</v>
      </c>
      <c r="J109" s="152">
        <f t="shared" si="92"/>
        <v>95.982099999999988</v>
      </c>
      <c r="K109" s="5">
        <f>'Compare '!C38</f>
        <v>10.984</v>
      </c>
      <c r="L109" s="5">
        <f>'Compare '!C39</f>
        <v>11.032</v>
      </c>
      <c r="M109" s="2">
        <f t="shared" si="87"/>
        <v>190.68223999999998</v>
      </c>
      <c r="N109" s="2">
        <f t="shared" si="81"/>
        <v>84.357119999999995</v>
      </c>
      <c r="O109" s="2">
        <f t="shared" si="93"/>
        <v>160.47623999999999</v>
      </c>
      <c r="P109" s="2">
        <f t="shared" si="94"/>
        <v>96.988720000000001</v>
      </c>
      <c r="Q109" s="2">
        <f t="shared" si="88"/>
        <v>191.51552000000001</v>
      </c>
      <c r="R109" s="2">
        <f t="shared" si="82"/>
        <v>84.725760000000008</v>
      </c>
      <c r="S109" s="2">
        <f t="shared" si="89"/>
        <v>161.17752000000002</v>
      </c>
      <c r="T109" s="2">
        <f t="shared" si="95"/>
        <v>97.412559999999999</v>
      </c>
      <c r="U109" s="2">
        <f t="shared" si="90"/>
        <v>-1.9790399999999693</v>
      </c>
      <c r="V109" s="2">
        <f t="shared" si="83"/>
        <v>-0.87551999999999452</v>
      </c>
      <c r="W109" s="2">
        <f t="shared" si="96"/>
        <v>-1.6655399999999929</v>
      </c>
      <c r="X109" s="2">
        <f t="shared" si="97"/>
        <v>-1.0066200000000123</v>
      </c>
      <c r="Y109" s="2">
        <f t="shared" si="91"/>
        <v>-2.8123199999999997</v>
      </c>
      <c r="Z109" s="2">
        <f t="shared" si="84"/>
        <v>-1.2441600000000079</v>
      </c>
      <c r="AA109" s="2">
        <f t="shared" si="98"/>
        <v>-2.3668200000000184</v>
      </c>
      <c r="AB109" s="2">
        <f t="shared" si="99"/>
        <v>-1.4304600000000107</v>
      </c>
    </row>
    <row r="110" spans="1:34" x14ac:dyDescent="0.55000000000000004">
      <c r="A110" s="23">
        <v>43374</v>
      </c>
      <c r="B110" s="24">
        <f>NG!B11</f>
        <v>10.87</v>
      </c>
      <c r="C110" s="25">
        <v>797</v>
      </c>
      <c r="D110" s="25">
        <v>745</v>
      </c>
      <c r="E110" s="25">
        <v>1206</v>
      </c>
      <c r="F110" s="164">
        <v>527</v>
      </c>
      <c r="G110" s="190">
        <f t="shared" si="85"/>
        <v>86.633899999999997</v>
      </c>
      <c r="H110" s="26">
        <f t="shared" si="80"/>
        <v>80.981499999999997</v>
      </c>
      <c r="I110" s="26">
        <f t="shared" si="86"/>
        <v>131.09219999999999</v>
      </c>
      <c r="J110" s="152">
        <f t="shared" si="92"/>
        <v>57.2849</v>
      </c>
      <c r="K110" s="5">
        <f>'Compare '!C38</f>
        <v>10.984</v>
      </c>
      <c r="L110" s="5">
        <f>'Compare '!C39</f>
        <v>11.032</v>
      </c>
      <c r="M110" s="2">
        <f t="shared" si="87"/>
        <v>87.542479999999998</v>
      </c>
      <c r="N110" s="2">
        <f t="shared" si="81"/>
        <v>81.830799999999996</v>
      </c>
      <c r="O110" s="2">
        <f t="shared" si="93"/>
        <v>132.46704</v>
      </c>
      <c r="P110" s="2">
        <f t="shared" si="94"/>
        <v>57.885680000000001</v>
      </c>
      <c r="Q110" s="2">
        <f t="shared" si="88"/>
        <v>87.92504000000001</v>
      </c>
      <c r="R110" s="2">
        <f t="shared" si="82"/>
        <v>82.188400000000001</v>
      </c>
      <c r="S110" s="2">
        <f t="shared" si="89"/>
        <v>133.04592</v>
      </c>
      <c r="T110" s="2">
        <f t="shared" si="95"/>
        <v>58.138639999999995</v>
      </c>
      <c r="U110" s="2">
        <f t="shared" si="90"/>
        <v>-0.90858000000000061</v>
      </c>
      <c r="V110" s="2">
        <f t="shared" si="83"/>
        <v>-0.8492999999999995</v>
      </c>
      <c r="W110" s="2">
        <f t="shared" si="96"/>
        <v>-1.3748400000000061</v>
      </c>
      <c r="X110" s="2">
        <f t="shared" si="97"/>
        <v>-0.60078000000000031</v>
      </c>
      <c r="Y110" s="2">
        <f t="shared" si="91"/>
        <v>-1.2911400000000128</v>
      </c>
      <c r="Z110" s="2">
        <f t="shared" si="84"/>
        <v>-1.2069000000000045</v>
      </c>
      <c r="AA110" s="2">
        <f t="shared" si="98"/>
        <v>-1.9537200000000041</v>
      </c>
      <c r="AB110" s="2">
        <f t="shared" si="99"/>
        <v>-0.85373999999999484</v>
      </c>
    </row>
    <row r="111" spans="1:34" x14ac:dyDescent="0.55000000000000004">
      <c r="A111" s="23">
        <v>43405</v>
      </c>
      <c r="B111" s="24">
        <f>NG!B5</f>
        <v>13.718</v>
      </c>
      <c r="C111" s="25">
        <v>608</v>
      </c>
      <c r="D111" s="25">
        <v>1973</v>
      </c>
      <c r="E111" s="25">
        <v>1055</v>
      </c>
      <c r="F111" s="164">
        <v>572</v>
      </c>
      <c r="G111" s="190">
        <f t="shared" si="85"/>
        <v>83.405439999999999</v>
      </c>
      <c r="H111" s="26">
        <f t="shared" si="80"/>
        <v>270.65613999999999</v>
      </c>
      <c r="I111" s="26">
        <f t="shared" si="86"/>
        <v>144.72489999999999</v>
      </c>
      <c r="J111" s="152">
        <f t="shared" si="92"/>
        <v>78.46696</v>
      </c>
      <c r="K111" s="5">
        <f>'Compare '!C38</f>
        <v>10.984</v>
      </c>
      <c r="L111" s="5">
        <f>'Compare '!C39</f>
        <v>11.032</v>
      </c>
      <c r="M111" s="2">
        <f t="shared" si="87"/>
        <v>66.782719999999998</v>
      </c>
      <c r="N111" s="2">
        <f t="shared" si="81"/>
        <v>216.71432000000001</v>
      </c>
      <c r="O111" s="2">
        <f t="shared" si="93"/>
        <v>115.88120000000001</v>
      </c>
      <c r="P111" s="2">
        <f t="shared" si="94"/>
        <v>62.828479999999999</v>
      </c>
      <c r="Q111" s="2">
        <f t="shared" si="88"/>
        <v>67.074560000000005</v>
      </c>
      <c r="R111" s="2">
        <f t="shared" si="82"/>
        <v>217.66135999999997</v>
      </c>
      <c r="S111" s="2">
        <f t="shared" si="89"/>
        <v>116.38760000000001</v>
      </c>
      <c r="T111" s="2">
        <f t="shared" si="95"/>
        <v>63.10304</v>
      </c>
      <c r="U111" s="2">
        <f t="shared" si="90"/>
        <v>16.622720000000001</v>
      </c>
      <c r="V111" s="2">
        <f t="shared" si="83"/>
        <v>53.941819999999979</v>
      </c>
      <c r="W111" s="2">
        <f t="shared" si="96"/>
        <v>28.843699999999984</v>
      </c>
      <c r="X111" s="2">
        <f t="shared" si="97"/>
        <v>15.638480000000001</v>
      </c>
      <c r="Y111" s="2">
        <f t="shared" si="91"/>
        <v>16.330879999999993</v>
      </c>
      <c r="Z111" s="2">
        <f t="shared" si="84"/>
        <v>52.99478000000002</v>
      </c>
      <c r="AA111" s="2">
        <f t="shared" si="98"/>
        <v>28.337299999999985</v>
      </c>
      <c r="AB111" s="2">
        <f t="shared" si="99"/>
        <v>15.36392</v>
      </c>
    </row>
    <row r="112" spans="1:34" x14ac:dyDescent="0.55000000000000004">
      <c r="A112" s="23">
        <v>43435</v>
      </c>
      <c r="B112" s="24">
        <f>NG!B5</f>
        <v>13.718</v>
      </c>
      <c r="C112" s="25">
        <v>777</v>
      </c>
      <c r="D112" s="25">
        <v>1382</v>
      </c>
      <c r="E112" s="25">
        <v>1160</v>
      </c>
      <c r="F112" s="164">
        <v>459</v>
      </c>
      <c r="G112" s="190">
        <f t="shared" si="85"/>
        <v>106.58886000000001</v>
      </c>
      <c r="H112" s="26">
        <f t="shared" si="80"/>
        <v>189.58276000000001</v>
      </c>
      <c r="I112" s="26">
        <f t="shared" si="86"/>
        <v>159.12879999999998</v>
      </c>
      <c r="J112" s="152">
        <f t="shared" si="92"/>
        <v>62.965620000000001</v>
      </c>
      <c r="K112" s="5">
        <f>'Compare '!C38</f>
        <v>10.984</v>
      </c>
      <c r="L112" s="5">
        <f>'Compare '!C39</f>
        <v>11.032</v>
      </c>
      <c r="M112" s="2">
        <f t="shared" si="87"/>
        <v>85.345679999999987</v>
      </c>
      <c r="N112" s="2">
        <f t="shared" si="81"/>
        <v>151.79888</v>
      </c>
      <c r="O112" s="2">
        <f t="shared" si="93"/>
        <v>127.4144</v>
      </c>
      <c r="P112" s="2">
        <f t="shared" si="94"/>
        <v>50.416559999999997</v>
      </c>
      <c r="Q112" s="2">
        <f t="shared" si="88"/>
        <v>85.718639999999994</v>
      </c>
      <c r="R112" s="2">
        <f t="shared" si="82"/>
        <v>152.46224000000001</v>
      </c>
      <c r="S112" s="2">
        <f t="shared" si="89"/>
        <v>127.97120000000001</v>
      </c>
      <c r="T112" s="2">
        <f t="shared" si="95"/>
        <v>50.636879999999998</v>
      </c>
      <c r="U112" s="2">
        <f t="shared" si="90"/>
        <v>21.243180000000024</v>
      </c>
      <c r="V112" s="2">
        <f t="shared" si="83"/>
        <v>37.783880000000011</v>
      </c>
      <c r="W112" s="2">
        <f t="shared" si="96"/>
        <v>31.714399999999983</v>
      </c>
      <c r="X112" s="2">
        <f t="shared" si="97"/>
        <v>12.549060000000004</v>
      </c>
      <c r="Y112" s="2">
        <f t="shared" si="91"/>
        <v>20.870220000000018</v>
      </c>
      <c r="Z112" s="2">
        <f t="shared" si="84"/>
        <v>37.120519999999999</v>
      </c>
      <c r="AA112" s="2">
        <f t="shared" si="98"/>
        <v>31.157599999999974</v>
      </c>
      <c r="AB112" s="2">
        <f t="shared" si="99"/>
        <v>12.328740000000003</v>
      </c>
    </row>
    <row r="113" spans="1:28" x14ac:dyDescent="0.55000000000000004">
      <c r="A113" s="23">
        <v>43466</v>
      </c>
      <c r="B113" s="24">
        <f>NG!B5</f>
        <v>13.718</v>
      </c>
      <c r="C113" s="25">
        <v>1119</v>
      </c>
      <c r="D113" s="25">
        <v>1059</v>
      </c>
      <c r="E113" s="25">
        <v>1219</v>
      </c>
      <c r="F113" s="164">
        <v>619</v>
      </c>
      <c r="G113" s="190">
        <f t="shared" si="85"/>
        <v>153.50441999999998</v>
      </c>
      <c r="H113" s="26">
        <f t="shared" si="80"/>
        <v>145.27361999999999</v>
      </c>
      <c r="I113" s="26">
        <f t="shared" si="86"/>
        <v>167.22241999999997</v>
      </c>
      <c r="J113" s="152">
        <f t="shared" si="92"/>
        <v>84.914419999999993</v>
      </c>
      <c r="K113" s="5">
        <f>'Compare '!C40</f>
        <v>10.631</v>
      </c>
      <c r="L113" s="5">
        <f>'Compare '!C41</f>
        <v>10.733000000000001</v>
      </c>
      <c r="M113" s="2">
        <f t="shared" si="87"/>
        <v>118.96089000000001</v>
      </c>
      <c r="N113" s="2">
        <f t="shared" si="81"/>
        <v>112.58229</v>
      </c>
      <c r="O113" s="2">
        <f t="shared" si="93"/>
        <v>129.59189000000001</v>
      </c>
      <c r="P113" s="2">
        <f t="shared" si="94"/>
        <v>65.805890000000005</v>
      </c>
      <c r="Q113" s="2">
        <f t="shared" si="88"/>
        <v>120.10227</v>
      </c>
      <c r="R113" s="2">
        <f t="shared" si="82"/>
        <v>113.66247000000001</v>
      </c>
      <c r="S113" s="2">
        <f t="shared" si="89"/>
        <v>130.83527000000001</v>
      </c>
      <c r="T113" s="2">
        <f t="shared" si="95"/>
        <v>66.437270000000012</v>
      </c>
      <c r="U113" s="2">
        <f t="shared" si="90"/>
        <v>34.543529999999976</v>
      </c>
      <c r="V113" s="2">
        <f t="shared" si="83"/>
        <v>32.691329999999994</v>
      </c>
      <c r="W113" s="2">
        <f t="shared" si="96"/>
        <v>37.630529999999965</v>
      </c>
      <c r="X113" s="2">
        <f t="shared" si="97"/>
        <v>19.108529999999988</v>
      </c>
      <c r="Y113" s="2">
        <f t="shared" si="91"/>
        <v>33.402149999999978</v>
      </c>
      <c r="Z113" s="2">
        <f t="shared" si="84"/>
        <v>31.611149999999981</v>
      </c>
      <c r="AA113" s="2">
        <f t="shared" si="98"/>
        <v>36.387149999999963</v>
      </c>
      <c r="AB113" s="2">
        <f t="shared" si="99"/>
        <v>18.47714999999998</v>
      </c>
    </row>
    <row r="114" spans="1:28" x14ac:dyDescent="0.55000000000000004">
      <c r="A114" s="23">
        <v>43497</v>
      </c>
      <c r="B114" s="24">
        <f>NG!B5</f>
        <v>13.718</v>
      </c>
      <c r="C114" s="25">
        <v>709</v>
      </c>
      <c r="D114" s="25">
        <v>786</v>
      </c>
      <c r="E114" s="25">
        <v>1198</v>
      </c>
      <c r="F114" s="164">
        <v>681</v>
      </c>
      <c r="G114" s="190">
        <f t="shared" si="85"/>
        <v>97.260620000000003</v>
      </c>
      <c r="H114" s="26">
        <f t="shared" si="80"/>
        <v>107.82348</v>
      </c>
      <c r="I114" s="26">
        <f t="shared" si="86"/>
        <v>164.34164000000001</v>
      </c>
      <c r="J114" s="152">
        <f t="shared" si="92"/>
        <v>93.419580000000011</v>
      </c>
      <c r="K114" s="5">
        <f>'Compare '!C40</f>
        <v>10.631</v>
      </c>
      <c r="L114" s="5">
        <f>'Compare '!C41</f>
        <v>10.733000000000001</v>
      </c>
      <c r="M114" s="2">
        <f t="shared" si="87"/>
        <v>75.37379</v>
      </c>
      <c r="N114" s="2">
        <f t="shared" si="81"/>
        <v>83.559660000000008</v>
      </c>
      <c r="O114" s="2">
        <f t="shared" si="93"/>
        <v>127.35938</v>
      </c>
      <c r="P114" s="2">
        <f t="shared" si="94"/>
        <v>72.397109999999998</v>
      </c>
      <c r="Q114" s="2">
        <f t="shared" si="88"/>
        <v>76.096969999999999</v>
      </c>
      <c r="R114" s="2">
        <f t="shared" si="82"/>
        <v>84.361380000000011</v>
      </c>
      <c r="S114" s="2">
        <f t="shared" si="89"/>
        <v>128.58134000000001</v>
      </c>
      <c r="T114" s="2">
        <f t="shared" si="95"/>
        <v>73.091730000000013</v>
      </c>
      <c r="U114" s="2">
        <f t="shared" si="90"/>
        <v>21.886830000000003</v>
      </c>
      <c r="V114" s="2">
        <f t="shared" si="83"/>
        <v>24.263819999999996</v>
      </c>
      <c r="W114" s="2">
        <f t="shared" si="96"/>
        <v>36.982260000000011</v>
      </c>
      <c r="X114" s="2">
        <f t="shared" si="97"/>
        <v>21.022470000000013</v>
      </c>
      <c r="Y114" s="2">
        <f t="shared" si="91"/>
        <v>21.163650000000004</v>
      </c>
      <c r="Z114" s="2">
        <f t="shared" si="84"/>
        <v>23.462099999999992</v>
      </c>
      <c r="AA114" s="2">
        <f t="shared" si="98"/>
        <v>35.760300000000001</v>
      </c>
      <c r="AB114" s="2">
        <f t="shared" si="99"/>
        <v>20.327849999999998</v>
      </c>
    </row>
    <row r="115" spans="1:28" x14ac:dyDescent="0.55000000000000004">
      <c r="A115" s="23">
        <v>43525</v>
      </c>
      <c r="B115" s="24">
        <f>NG!B5</f>
        <v>13.718</v>
      </c>
      <c r="C115" s="25">
        <v>715</v>
      </c>
      <c r="D115" s="25">
        <v>793</v>
      </c>
      <c r="E115" s="25">
        <v>1056</v>
      </c>
      <c r="F115" s="164">
        <v>676</v>
      </c>
      <c r="G115" s="190">
        <f t="shared" si="85"/>
        <v>98.083700000000007</v>
      </c>
      <c r="H115" s="26">
        <f t="shared" si="80"/>
        <v>108.78373999999999</v>
      </c>
      <c r="I115" s="26">
        <f t="shared" si="86"/>
        <v>144.86207999999999</v>
      </c>
      <c r="J115" s="152">
        <f t="shared" si="92"/>
        <v>92.733680000000007</v>
      </c>
      <c r="K115" s="5">
        <f>'Compare '!C40</f>
        <v>10.631</v>
      </c>
      <c r="L115" s="5">
        <f>'Compare '!C41</f>
        <v>10.733000000000001</v>
      </c>
      <c r="M115" s="2">
        <f t="shared" si="87"/>
        <v>76.011650000000003</v>
      </c>
      <c r="N115" s="2">
        <f t="shared" si="81"/>
        <v>84.303830000000005</v>
      </c>
      <c r="O115" s="2">
        <f t="shared" si="93"/>
        <v>112.26335999999999</v>
      </c>
      <c r="P115" s="2">
        <f t="shared" si="94"/>
        <v>71.865560000000002</v>
      </c>
      <c r="Q115" s="2">
        <f t="shared" si="88"/>
        <v>76.740949999999998</v>
      </c>
      <c r="R115" s="2">
        <f t="shared" si="82"/>
        <v>85.112690000000001</v>
      </c>
      <c r="S115" s="2">
        <f t="shared" si="89"/>
        <v>113.34048000000001</v>
      </c>
      <c r="T115" s="2">
        <f t="shared" si="95"/>
        <v>72.555080000000004</v>
      </c>
      <c r="U115" s="2">
        <f t="shared" si="90"/>
        <v>22.072050000000004</v>
      </c>
      <c r="V115" s="2">
        <f t="shared" si="83"/>
        <v>24.47990999999999</v>
      </c>
      <c r="W115" s="2">
        <f t="shared" si="96"/>
        <v>32.59872</v>
      </c>
      <c r="X115" s="2">
        <f t="shared" si="97"/>
        <v>20.868120000000005</v>
      </c>
      <c r="Y115" s="2">
        <f t="shared" si="91"/>
        <v>21.342750000000009</v>
      </c>
      <c r="Z115" s="2">
        <f t="shared" si="84"/>
        <v>23.671049999999994</v>
      </c>
      <c r="AA115" s="2">
        <f t="shared" si="98"/>
        <v>31.521599999999978</v>
      </c>
      <c r="AB115" s="2">
        <f t="shared" si="99"/>
        <v>20.178600000000003</v>
      </c>
    </row>
    <row r="116" spans="1:28" ht="14.7" thickBot="1" x14ac:dyDescent="0.6">
      <c r="A116" s="83">
        <v>43556</v>
      </c>
      <c r="B116" s="84">
        <f>NG!B5</f>
        <v>13.718</v>
      </c>
      <c r="C116" s="85">
        <v>695</v>
      </c>
      <c r="D116" s="85"/>
      <c r="E116" s="85">
        <v>1034</v>
      </c>
      <c r="F116" s="138">
        <v>353</v>
      </c>
      <c r="G116" s="191">
        <f t="shared" si="85"/>
        <v>95.340100000000007</v>
      </c>
      <c r="H116" s="86"/>
      <c r="I116" s="86">
        <f t="shared" si="86"/>
        <v>141.84412</v>
      </c>
      <c r="J116" s="152">
        <f t="shared" si="92"/>
        <v>48.42454</v>
      </c>
      <c r="K116" s="87">
        <f>'Compare '!C40</f>
        <v>10.631</v>
      </c>
      <c r="L116" s="87">
        <f>'Compare '!C41</f>
        <v>10.733000000000001</v>
      </c>
      <c r="M116" s="43">
        <f t="shared" si="87"/>
        <v>73.885450000000006</v>
      </c>
      <c r="N116" s="43">
        <f t="shared" si="81"/>
        <v>0</v>
      </c>
      <c r="O116" s="2">
        <f t="shared" si="93"/>
        <v>109.92453999999999</v>
      </c>
      <c r="P116" s="2">
        <f t="shared" si="94"/>
        <v>37.527430000000003</v>
      </c>
      <c r="Q116" s="43">
        <f t="shared" si="88"/>
        <v>74.594350000000006</v>
      </c>
      <c r="R116" s="45"/>
      <c r="S116" s="2">
        <f t="shared" si="89"/>
        <v>110.97922</v>
      </c>
      <c r="T116" s="2">
        <f t="shared" si="95"/>
        <v>37.88749</v>
      </c>
      <c r="U116" s="2">
        <f t="shared" si="90"/>
        <v>21.454650000000001</v>
      </c>
      <c r="W116" s="2">
        <f t="shared" si="96"/>
        <v>31.919580000000011</v>
      </c>
      <c r="X116" s="2">
        <f t="shared" si="97"/>
        <v>10.897109999999998</v>
      </c>
      <c r="Y116" s="2">
        <f t="shared" si="91"/>
        <v>20.745750000000001</v>
      </c>
      <c r="AA116" s="2">
        <f t="shared" si="98"/>
        <v>30.864900000000006</v>
      </c>
      <c r="AB116" s="2">
        <f t="shared" si="99"/>
        <v>10.537050000000001</v>
      </c>
    </row>
    <row r="117" spans="1:28" ht="14.7" thickBot="1" x14ac:dyDescent="0.6">
      <c r="A117" s="88"/>
      <c r="B117" s="88"/>
      <c r="C117" s="89">
        <f>SUM(C104:C116)</f>
        <v>13103</v>
      </c>
      <c r="D117" s="89">
        <f t="shared" ref="D117:E117" si="100">SUM(D104:D116)</f>
        <v>10695</v>
      </c>
      <c r="E117" s="89">
        <f t="shared" si="100"/>
        <v>15223</v>
      </c>
      <c r="F117" s="89">
        <f>SUM(F104:F116)</f>
        <v>7582</v>
      </c>
      <c r="G117" s="192">
        <f>SUM(G104:G116)</f>
        <v>1578.6408799999999</v>
      </c>
      <c r="H117" s="90">
        <f>SUM(H103:H115)</f>
        <v>1435.98074</v>
      </c>
      <c r="I117" s="90">
        <f>SUM(I104:I116)</f>
        <v>1882.36887</v>
      </c>
      <c r="J117" s="186">
        <f>SUM(J104:J116)</f>
        <v>933.41476</v>
      </c>
      <c r="K117" s="88"/>
      <c r="L117" s="88"/>
      <c r="M117" s="90">
        <f>SUM(M104:M116)</f>
        <v>1427.8033800000001</v>
      </c>
      <c r="N117" s="90">
        <f>SUM(N104:N116)</f>
        <v>1165.4266600000003</v>
      </c>
      <c r="O117" s="90">
        <f>SUM(O104:O116)</f>
        <v>1656.1846099999998</v>
      </c>
      <c r="P117" s="90">
        <f>SUM(P104:P116)</f>
        <v>824.58550999999989</v>
      </c>
      <c r="Q117" s="90">
        <f>SUM(Q104:Q116)</f>
        <v>1435.8413400000002</v>
      </c>
      <c r="R117" s="90">
        <f>SUM(R103:R116)</f>
        <v>1244.7959799999999</v>
      </c>
      <c r="S117" s="90">
        <f>SUM(S104:S116)</f>
        <v>1665.92543</v>
      </c>
      <c r="T117" s="90">
        <f>SUM(T104:T116)</f>
        <v>829.48252999999988</v>
      </c>
      <c r="U117" s="90">
        <f>SUM(U104:U116)</f>
        <v>150.83750000000003</v>
      </c>
      <c r="V117" s="90">
        <f>SUM(V103:V115)</f>
        <v>198.05967999999999</v>
      </c>
      <c r="W117" s="90">
        <f>SUM(W104:W116)</f>
        <v>226.18425999999994</v>
      </c>
      <c r="X117" s="90">
        <f>SUM(X104:X116)</f>
        <v>108.82924999999997</v>
      </c>
      <c r="Y117" s="90">
        <f>SUM(Y104:Y116)</f>
        <v>142.79954000000004</v>
      </c>
      <c r="Z117" s="90">
        <f>SUM(Z103:Z116)</f>
        <v>191.18475999999998</v>
      </c>
      <c r="AA117" s="90">
        <f>SUM(AA104:AA116)</f>
        <v>216.44343999999987</v>
      </c>
      <c r="AB117" s="90">
        <f>SUM(AB104:AB116)</f>
        <v>103.93222999999995</v>
      </c>
    </row>
    <row r="119" spans="1:28" ht="20.399999999999999" x14ac:dyDescent="0.75">
      <c r="A119" s="46" t="str">
        <f>'Compare '!A38</f>
        <v>Billerica</v>
      </c>
      <c r="B119" s="46" t="s">
        <v>616</v>
      </c>
      <c r="C119" s="47"/>
      <c r="D119" s="181"/>
      <c r="E119" s="181"/>
      <c r="F119" s="181"/>
      <c r="G119" s="181"/>
      <c r="H119" s="181"/>
      <c r="I119" s="181"/>
      <c r="J119" s="181"/>
      <c r="K119" s="181"/>
      <c r="L119" s="181"/>
    </row>
    <row r="120" spans="1:28" x14ac:dyDescent="0.55000000000000004">
      <c r="A120" t="s">
        <v>187</v>
      </c>
      <c r="B120" t="str">
        <f>'Compare '!H39</f>
        <v>January 2018 – January 2019</v>
      </c>
    </row>
    <row r="121" spans="1:28" x14ac:dyDescent="0.55000000000000004">
      <c r="A121" t="str">
        <f>'Compare '!B38</f>
        <v>Standard</v>
      </c>
      <c r="B121">
        <f>'Compare '!C40</f>
        <v>10.631</v>
      </c>
      <c r="C121" s="28" t="str">
        <f>'Compare '!B39</f>
        <v>Green</v>
      </c>
      <c r="D121">
        <f>'Compare '!C41</f>
        <v>10.733000000000001</v>
      </c>
      <c r="E121" t="s">
        <v>16</v>
      </c>
    </row>
    <row r="123" spans="1:28" ht="14.7" thickBot="1" x14ac:dyDescent="0.6">
      <c r="A123" s="15"/>
      <c r="B123" s="127" t="s">
        <v>590</v>
      </c>
      <c r="C123" s="128" t="s">
        <v>212</v>
      </c>
      <c r="D123" s="127" t="str">
        <f>'Compare '!B38</f>
        <v>Standard</v>
      </c>
      <c r="E123" s="194" t="s">
        <v>1</v>
      </c>
      <c r="F123" s="127" t="s">
        <v>615</v>
      </c>
      <c r="G123" s="128" t="s">
        <v>599</v>
      </c>
    </row>
    <row r="124" spans="1:28" x14ac:dyDescent="0.55000000000000004">
      <c r="A124" s="58" t="s">
        <v>208</v>
      </c>
      <c r="B124" s="134">
        <f>C117</f>
        <v>13103</v>
      </c>
      <c r="C124" s="135">
        <f>G117</f>
        <v>1578.6408799999999</v>
      </c>
      <c r="D124" s="193">
        <f>M117</f>
        <v>1427.8033800000001</v>
      </c>
      <c r="E124" s="195">
        <f>Q117</f>
        <v>1435.8413400000002</v>
      </c>
      <c r="F124" s="193">
        <f>U117</f>
        <v>150.83750000000003</v>
      </c>
      <c r="G124" s="135">
        <f>Y117</f>
        <v>142.79954000000004</v>
      </c>
    </row>
    <row r="125" spans="1:28" x14ac:dyDescent="0.55000000000000004">
      <c r="A125" s="58" t="s">
        <v>209</v>
      </c>
      <c r="B125" s="134">
        <f>D117</f>
        <v>10695</v>
      </c>
      <c r="C125" s="135">
        <f>H117</f>
        <v>1435.98074</v>
      </c>
      <c r="D125" s="193">
        <f>N117</f>
        <v>1165.4266600000003</v>
      </c>
      <c r="E125" s="195">
        <f>R117</f>
        <v>1244.7959799999999</v>
      </c>
      <c r="F125" s="193">
        <f>V117</f>
        <v>198.05967999999999</v>
      </c>
      <c r="G125" s="135">
        <f>Z117</f>
        <v>191.18475999999998</v>
      </c>
    </row>
    <row r="126" spans="1:28" x14ac:dyDescent="0.55000000000000004">
      <c r="A126" s="58" t="s">
        <v>214</v>
      </c>
      <c r="B126" s="134">
        <f>E117</f>
        <v>15223</v>
      </c>
      <c r="C126" s="135">
        <f>I117</f>
        <v>1882.36887</v>
      </c>
      <c r="D126" s="193">
        <f>O117</f>
        <v>1656.1846099999998</v>
      </c>
      <c r="E126" s="195">
        <f>S117</f>
        <v>1665.92543</v>
      </c>
      <c r="F126" s="193">
        <f>W117</f>
        <v>226.18425999999994</v>
      </c>
      <c r="G126" s="135">
        <f>AA117</f>
        <v>216.44343999999987</v>
      </c>
    </row>
    <row r="127" spans="1:28" x14ac:dyDescent="0.55000000000000004">
      <c r="A127" s="58" t="s">
        <v>600</v>
      </c>
      <c r="B127" s="134">
        <f>F117</f>
        <v>7582</v>
      </c>
      <c r="C127" s="135">
        <f>J117</f>
        <v>933.41476</v>
      </c>
      <c r="D127" s="193">
        <f>P117</f>
        <v>824.58550999999989</v>
      </c>
      <c r="E127" s="195">
        <f>T117</f>
        <v>829.48252999999988</v>
      </c>
      <c r="F127" s="193">
        <f>X117</f>
        <v>108.82924999999997</v>
      </c>
      <c r="G127" s="135">
        <f>AB117</f>
        <v>103.93222999999995</v>
      </c>
    </row>
  </sheetData>
  <pageMargins left="0.7" right="0.7" top="0.75" bottom="0.75" header="0.3" footer="0.3"/>
  <pageSetup orientation="portrait" r:id="rId1"/>
  <ignoredErrors>
    <ignoredError sqref="D20" formula="1"/>
    <ignoredError sqref="D1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4" workbookViewId="0">
      <selection activeCell="G17" sqref="G17"/>
    </sheetView>
  </sheetViews>
  <sheetFormatPr defaultRowHeight="14.4" x14ac:dyDescent="0.55000000000000004"/>
  <cols>
    <col min="1" max="1" width="20.89453125" bestFit="1" customWidth="1"/>
    <col min="3" max="3" width="10.3125" bestFit="1" customWidth="1"/>
    <col min="4" max="4" width="17.20703125" style="5" customWidth="1"/>
    <col min="5" max="5" width="18.89453125" style="5" bestFit="1" customWidth="1"/>
    <col min="6" max="6" width="22.68359375" style="5" bestFit="1" customWidth="1"/>
    <col min="7" max="7" width="24.68359375" bestFit="1" customWidth="1"/>
    <col min="8" max="8" width="28" style="5" bestFit="1" customWidth="1"/>
    <col min="9" max="9" width="28" bestFit="1" customWidth="1"/>
    <col min="12" max="12" width="12.47265625" bestFit="1" customWidth="1"/>
  </cols>
  <sheetData>
    <row r="1" spans="1:9" ht="16.3" thickBot="1" x14ac:dyDescent="0.5">
      <c r="A1" s="9" t="s">
        <v>27</v>
      </c>
      <c r="B1" s="9" t="s">
        <v>181</v>
      </c>
      <c r="C1" s="9" t="s">
        <v>182</v>
      </c>
      <c r="D1" s="9" t="s">
        <v>179</v>
      </c>
      <c r="E1" s="10" t="s">
        <v>183</v>
      </c>
      <c r="F1" s="10" t="s">
        <v>178</v>
      </c>
      <c r="G1" s="10" t="s">
        <v>185</v>
      </c>
      <c r="H1" s="10" t="s">
        <v>187</v>
      </c>
      <c r="I1" s="10" t="s">
        <v>180</v>
      </c>
    </row>
    <row r="2" spans="1:9" x14ac:dyDescent="0.55000000000000004">
      <c r="A2" s="1" t="s">
        <v>10</v>
      </c>
      <c r="B2" t="s">
        <v>5</v>
      </c>
      <c r="C2">
        <v>9.4030000000000005</v>
      </c>
      <c r="F2" s="5" t="s">
        <v>190</v>
      </c>
      <c r="G2" t="s">
        <v>186</v>
      </c>
      <c r="H2" s="5" t="s">
        <v>188</v>
      </c>
    </row>
    <row r="3" spans="1:9" ht="14.65" x14ac:dyDescent="0.4">
      <c r="B3" t="s">
        <v>1</v>
      </c>
      <c r="C3">
        <v>10.089</v>
      </c>
      <c r="D3" s="6">
        <v>1</v>
      </c>
    </row>
    <row r="4" spans="1:9" ht="14.65" x14ac:dyDescent="0.4">
      <c r="A4" s="7"/>
      <c r="B4" s="7"/>
      <c r="C4" s="7"/>
      <c r="D4" s="8"/>
      <c r="E4" s="8"/>
      <c r="F4" s="8"/>
      <c r="G4" s="7"/>
      <c r="H4" s="8"/>
      <c r="I4" s="7"/>
    </row>
    <row r="5" spans="1:9" x14ac:dyDescent="0.55000000000000004">
      <c r="A5" s="1" t="s">
        <v>12</v>
      </c>
      <c r="B5" t="s">
        <v>5</v>
      </c>
      <c r="C5">
        <v>10.43</v>
      </c>
      <c r="F5" s="5" t="s">
        <v>190</v>
      </c>
      <c r="H5" s="5" t="s">
        <v>198</v>
      </c>
      <c r="I5" t="s">
        <v>199</v>
      </c>
    </row>
    <row r="6" spans="1:9" ht="14.65" x14ac:dyDescent="0.4">
      <c r="A6" s="7"/>
      <c r="B6" s="7"/>
      <c r="C6" s="7"/>
      <c r="D6" s="8"/>
      <c r="E6" s="8"/>
      <c r="F6" s="8"/>
      <c r="G6" s="7"/>
      <c r="H6" s="8"/>
      <c r="I6" s="7"/>
    </row>
    <row r="7" spans="1:9" ht="14.65" x14ac:dyDescent="0.4">
      <c r="A7" s="1" t="s">
        <v>9</v>
      </c>
      <c r="B7" t="s">
        <v>1</v>
      </c>
      <c r="C7">
        <v>10.946999999999999</v>
      </c>
      <c r="D7" s="6">
        <v>1</v>
      </c>
      <c r="E7" s="5" t="s">
        <v>184</v>
      </c>
      <c r="F7" s="5" t="s">
        <v>190</v>
      </c>
    </row>
    <row r="8" spans="1:9" ht="14.65" x14ac:dyDescent="0.4">
      <c r="A8" s="7"/>
      <c r="B8" s="7"/>
      <c r="C8" s="7"/>
      <c r="D8" s="8"/>
      <c r="E8" s="8"/>
      <c r="F8" s="8"/>
      <c r="G8" s="7"/>
      <c r="H8" s="8"/>
      <c r="I8" s="7"/>
    </row>
    <row r="9" spans="1:9" x14ac:dyDescent="0.55000000000000004">
      <c r="A9" s="1" t="s">
        <v>196</v>
      </c>
      <c r="B9" t="s">
        <v>1</v>
      </c>
      <c r="C9">
        <v>11.12</v>
      </c>
      <c r="D9" s="6">
        <v>1</v>
      </c>
      <c r="F9" s="5" t="s">
        <v>195</v>
      </c>
      <c r="H9" s="5" t="s">
        <v>197</v>
      </c>
    </row>
    <row r="10" spans="1:9" ht="14.65" x14ac:dyDescent="0.4">
      <c r="B10" t="s">
        <v>177</v>
      </c>
      <c r="C10">
        <v>11.94</v>
      </c>
      <c r="D10" s="6">
        <v>1</v>
      </c>
    </row>
    <row r="11" spans="1:9" ht="14.65" x14ac:dyDescent="0.4">
      <c r="A11" s="7"/>
      <c r="B11" s="7"/>
      <c r="C11" s="7"/>
      <c r="D11" s="8"/>
      <c r="E11" s="8"/>
      <c r="F11" s="8"/>
      <c r="G11" s="7"/>
      <c r="H11" s="8"/>
      <c r="I11" s="7"/>
    </row>
    <row r="12" spans="1:9" x14ac:dyDescent="0.55000000000000004">
      <c r="A12" s="1" t="s">
        <v>4</v>
      </c>
      <c r="B12" t="s">
        <v>5</v>
      </c>
      <c r="C12">
        <v>10.879</v>
      </c>
      <c r="E12" s="5" t="s">
        <v>184</v>
      </c>
      <c r="F12" s="5" t="s">
        <v>190</v>
      </c>
      <c r="H12" s="5" t="s">
        <v>202</v>
      </c>
    </row>
    <row r="13" spans="1:9" ht="14.65" x14ac:dyDescent="0.4">
      <c r="B13" t="s">
        <v>1</v>
      </c>
      <c r="C13">
        <v>10.981</v>
      </c>
      <c r="D13" s="6">
        <v>1</v>
      </c>
    </row>
    <row r="14" spans="1:9" ht="14.65" x14ac:dyDescent="0.4">
      <c r="A14" s="7"/>
      <c r="B14" s="7"/>
      <c r="C14" s="7"/>
      <c r="D14" s="8"/>
      <c r="E14" s="8"/>
      <c r="F14" s="8"/>
      <c r="G14" s="7"/>
      <c r="H14" s="8"/>
      <c r="I14" s="7"/>
    </row>
    <row r="15" spans="1:9" x14ac:dyDescent="0.55000000000000004">
      <c r="A15" s="1" t="s">
        <v>8</v>
      </c>
      <c r="B15" t="s">
        <v>5</v>
      </c>
      <c r="C15">
        <v>11.494</v>
      </c>
      <c r="E15" s="224" t="s">
        <v>621</v>
      </c>
      <c r="F15" s="5" t="s">
        <v>203</v>
      </c>
      <c r="H15" s="12" t="s">
        <v>620</v>
      </c>
    </row>
    <row r="16" spans="1:9" ht="14.65" x14ac:dyDescent="0.4">
      <c r="B16" t="s">
        <v>1</v>
      </c>
      <c r="C16">
        <v>11.624000000000001</v>
      </c>
      <c r="D16" s="6">
        <v>1</v>
      </c>
    </row>
    <row r="17" spans="1:9" ht="14.65" x14ac:dyDescent="0.4">
      <c r="B17" t="s">
        <v>6</v>
      </c>
      <c r="C17">
        <v>12.428000000000001</v>
      </c>
      <c r="D17" s="6">
        <v>1</v>
      </c>
    </row>
    <row r="18" spans="1:9" ht="14.65" x14ac:dyDescent="0.4">
      <c r="A18" s="7"/>
      <c r="B18" s="7"/>
      <c r="C18" s="7"/>
      <c r="D18" s="8"/>
      <c r="E18" s="8"/>
      <c r="F18" s="8"/>
      <c r="G18" s="7"/>
      <c r="H18" s="8"/>
      <c r="I18" s="7"/>
    </row>
    <row r="19" spans="1:9" ht="14.65" x14ac:dyDescent="0.4">
      <c r="A19" s="1" t="s">
        <v>7</v>
      </c>
      <c r="B19" t="s">
        <v>5</v>
      </c>
      <c r="C19">
        <v>10.72</v>
      </c>
      <c r="D19" s="6" t="s">
        <v>191</v>
      </c>
      <c r="F19" s="5" t="s">
        <v>204</v>
      </c>
      <c r="H19" s="11">
        <v>43709</v>
      </c>
    </row>
    <row r="20" spans="1:9" ht="14.65" x14ac:dyDescent="0.4">
      <c r="B20" t="s">
        <v>177</v>
      </c>
      <c r="C20">
        <v>12.712</v>
      </c>
      <c r="D20" s="6">
        <v>1</v>
      </c>
    </row>
    <row r="21" spans="1:9" ht="14.65" x14ac:dyDescent="0.4">
      <c r="A21" s="7"/>
      <c r="B21" s="7"/>
      <c r="C21" s="7"/>
      <c r="D21" s="8"/>
      <c r="E21" s="8"/>
      <c r="F21" s="8"/>
      <c r="G21" s="7"/>
      <c r="H21" s="8"/>
      <c r="I21" s="7"/>
    </row>
    <row r="22" spans="1:9" ht="14.65" x14ac:dyDescent="0.4">
      <c r="A22" s="4" t="s">
        <v>192</v>
      </c>
      <c r="B22" t="s">
        <v>5</v>
      </c>
      <c r="C22">
        <v>10.898</v>
      </c>
      <c r="D22" s="5" t="s">
        <v>191</v>
      </c>
      <c r="H22" s="11">
        <v>43830</v>
      </c>
    </row>
    <row r="23" spans="1:9" ht="14.65" x14ac:dyDescent="0.4">
      <c r="A23" s="4"/>
      <c r="B23" t="s">
        <v>1</v>
      </c>
      <c r="C23">
        <v>13.558</v>
      </c>
      <c r="D23" s="6">
        <v>1</v>
      </c>
    </row>
    <row r="24" spans="1:9" x14ac:dyDescent="0.55000000000000004">
      <c r="A24" s="7"/>
      <c r="B24" s="7"/>
      <c r="C24" s="7"/>
      <c r="D24" s="8"/>
      <c r="E24" s="8"/>
      <c r="F24" s="8"/>
      <c r="G24" s="7"/>
      <c r="H24" s="8"/>
      <c r="I24" s="7"/>
    </row>
    <row r="25" spans="1:9" x14ac:dyDescent="0.55000000000000004">
      <c r="A25" s="4" t="s">
        <v>23</v>
      </c>
      <c r="B25" t="s">
        <v>5</v>
      </c>
      <c r="C25">
        <v>10.624000000000001</v>
      </c>
      <c r="F25" s="5" t="s">
        <v>201</v>
      </c>
      <c r="H25" s="5" t="s">
        <v>200</v>
      </c>
    </row>
    <row r="26" spans="1:9" x14ac:dyDescent="0.55000000000000004">
      <c r="A26" s="4"/>
      <c r="B26" t="s">
        <v>1</v>
      </c>
      <c r="C26">
        <v>10.749000000000001</v>
      </c>
      <c r="D26" s="6">
        <v>1</v>
      </c>
    </row>
    <row r="27" spans="1:9" x14ac:dyDescent="0.55000000000000004">
      <c r="A27" s="4"/>
      <c r="B27" t="s">
        <v>177</v>
      </c>
      <c r="C27">
        <v>13.124000000000001</v>
      </c>
      <c r="D27" s="6">
        <v>1</v>
      </c>
    </row>
    <row r="28" spans="1:9" x14ac:dyDescent="0.55000000000000004">
      <c r="A28" s="7"/>
      <c r="B28" s="7"/>
      <c r="C28" s="7"/>
      <c r="D28" s="8"/>
      <c r="E28" s="8"/>
      <c r="F28" s="8"/>
      <c r="G28" s="7"/>
      <c r="H28" s="8"/>
      <c r="I28" s="7"/>
    </row>
    <row r="29" spans="1:9" x14ac:dyDescent="0.55000000000000004">
      <c r="A29" s="1" t="s">
        <v>22</v>
      </c>
      <c r="E29" s="5" t="s">
        <v>184</v>
      </c>
      <c r="I29" s="5" t="s">
        <v>176</v>
      </c>
    </row>
    <row r="30" spans="1:9" x14ac:dyDescent="0.55000000000000004">
      <c r="A30" s="7"/>
      <c r="B30" s="7"/>
      <c r="C30" s="7"/>
      <c r="D30" s="8"/>
      <c r="E30" s="8"/>
      <c r="F30" s="8"/>
      <c r="G30" s="7"/>
      <c r="H30" s="8"/>
      <c r="I30" s="7"/>
    </row>
    <row r="31" spans="1:9" x14ac:dyDescent="0.55000000000000004">
      <c r="A31" s="4" t="s">
        <v>21</v>
      </c>
      <c r="B31" t="s">
        <v>5</v>
      </c>
      <c r="C31">
        <v>11.298999999999999</v>
      </c>
      <c r="F31" s="5" t="s">
        <v>190</v>
      </c>
      <c r="H31" s="5" t="s">
        <v>189</v>
      </c>
    </row>
    <row r="32" spans="1:9" x14ac:dyDescent="0.55000000000000004">
      <c r="B32" t="s">
        <v>17</v>
      </c>
      <c r="C32">
        <v>11.427</v>
      </c>
      <c r="D32" s="6">
        <v>0.3</v>
      </c>
    </row>
    <row r="33" spans="1:9" x14ac:dyDescent="0.55000000000000004">
      <c r="A33" s="7"/>
      <c r="B33" s="7"/>
      <c r="C33" s="7"/>
      <c r="D33" s="8"/>
      <c r="E33" s="8"/>
      <c r="F33" s="8"/>
      <c r="G33" s="7"/>
      <c r="H33" s="8"/>
      <c r="I33" s="7"/>
    </row>
    <row r="34" spans="1:9" x14ac:dyDescent="0.55000000000000004">
      <c r="A34" s="1" t="s">
        <v>118</v>
      </c>
      <c r="B34" s="1" t="s">
        <v>5</v>
      </c>
      <c r="C34">
        <v>12.685</v>
      </c>
      <c r="E34" s="5" t="s">
        <v>184</v>
      </c>
      <c r="F34" s="5" t="s">
        <v>194</v>
      </c>
      <c r="H34" s="5" t="s">
        <v>193</v>
      </c>
    </row>
    <row r="35" spans="1:9" x14ac:dyDescent="0.55000000000000004">
      <c r="B35" t="s">
        <v>1</v>
      </c>
      <c r="C35">
        <v>12.778</v>
      </c>
      <c r="D35" s="6">
        <v>1</v>
      </c>
      <c r="F35" s="5" t="s">
        <v>194</v>
      </c>
    </row>
    <row r="37" spans="1:9" x14ac:dyDescent="0.55000000000000004">
      <c r="A37" s="7"/>
      <c r="B37" s="7"/>
      <c r="C37" s="7"/>
      <c r="D37" s="8"/>
      <c r="E37" s="8"/>
      <c r="F37" s="8"/>
      <c r="G37" s="7"/>
      <c r="H37" s="8"/>
      <c r="I37" s="7"/>
    </row>
    <row r="38" spans="1:9" x14ac:dyDescent="0.55000000000000004">
      <c r="A38" s="1" t="s">
        <v>46</v>
      </c>
      <c r="B38" t="s">
        <v>5</v>
      </c>
      <c r="C38" s="78">
        <v>10.984</v>
      </c>
      <c r="E38" s="5" t="s">
        <v>184</v>
      </c>
      <c r="F38" s="5" t="s">
        <v>358</v>
      </c>
      <c r="H38" s="5" t="s">
        <v>571</v>
      </c>
      <c r="I38" s="7"/>
    </row>
    <row r="39" spans="1:9" x14ac:dyDescent="0.55000000000000004">
      <c r="B39" t="s">
        <v>1</v>
      </c>
      <c r="C39" s="78">
        <v>11.032</v>
      </c>
      <c r="D39" s="6">
        <v>1</v>
      </c>
      <c r="H39" s="5" t="s">
        <v>571</v>
      </c>
      <c r="I39" s="7"/>
    </row>
    <row r="40" spans="1:9" x14ac:dyDescent="0.55000000000000004">
      <c r="A40" s="1"/>
      <c r="B40" t="s">
        <v>5</v>
      </c>
      <c r="C40" s="3">
        <v>10.631</v>
      </c>
      <c r="E40" s="5" t="s">
        <v>184</v>
      </c>
      <c r="F40" s="5" t="s">
        <v>358</v>
      </c>
      <c r="H40" s="5" t="s">
        <v>357</v>
      </c>
    </row>
    <row r="41" spans="1:9" x14ac:dyDescent="0.55000000000000004">
      <c r="B41" t="s">
        <v>1</v>
      </c>
      <c r="C41" s="3">
        <v>10.733000000000001</v>
      </c>
      <c r="D41" s="6">
        <v>1</v>
      </c>
      <c r="H41" s="5" t="s">
        <v>357</v>
      </c>
    </row>
    <row r="42" spans="1:9" x14ac:dyDescent="0.55000000000000004">
      <c r="A42" s="7"/>
      <c r="B42" s="7"/>
      <c r="C42" s="7"/>
      <c r="D42" s="8"/>
      <c r="E42" s="8"/>
      <c r="F42" s="8"/>
      <c r="G42" s="7"/>
      <c r="H42" s="8"/>
      <c r="I42" s="7"/>
    </row>
    <row r="43" spans="1:9" x14ac:dyDescent="0.55000000000000004">
      <c r="A43" s="1" t="s">
        <v>11</v>
      </c>
      <c r="I43" s="5" t="s">
        <v>2</v>
      </c>
    </row>
    <row r="45" spans="1:9" x14ac:dyDescent="0.55000000000000004">
      <c r="A45" t="s">
        <v>205</v>
      </c>
      <c r="C45">
        <v>12.294</v>
      </c>
    </row>
    <row r="46" spans="1:9" x14ac:dyDescent="0.55000000000000004">
      <c r="A46" t="s">
        <v>206</v>
      </c>
      <c r="C46">
        <v>12.291</v>
      </c>
    </row>
  </sheetData>
  <hyperlinks>
    <hyperlink ref="A43" r:id="rId1" display="Burlington"/>
    <hyperlink ref="A2" r:id="rId2" display="Chelmsford"/>
    <hyperlink ref="A5" r:id="rId3" display="Dracut"/>
    <hyperlink ref="A9" r:id="rId4" display="Cambridge"/>
    <hyperlink ref="A12" r:id="rId5"/>
    <hyperlink ref="A19" r:id="rId6"/>
    <hyperlink ref="A15" r:id="rId7" display="Lexington"/>
    <hyperlink ref="A7" r:id="rId8" display="Ashland"/>
    <hyperlink ref="A22" r:id="rId9" display="https://winpowerma.com/"/>
    <hyperlink ref="A25" r:id="rId10" display="https://sudbury-cea.com/"/>
    <hyperlink ref="A31" r:id="rId11" display="http://www.masspowerchoice.com/natick"/>
    <hyperlink ref="A29" r:id="rId12"/>
    <hyperlink ref="A34" r:id="rId13"/>
    <hyperlink ref="B34" r:id="rId14"/>
    <hyperlink ref="A38" r:id="rId15"/>
    <hyperlink ref="E15" r:id="rId16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A18" sqref="A18"/>
    </sheetView>
  </sheetViews>
  <sheetFormatPr defaultColWidth="39.83984375" defaultRowHeight="14.4" x14ac:dyDescent="0.55000000000000004"/>
  <cols>
    <col min="1" max="1" width="14.62890625" bestFit="1" customWidth="1"/>
    <col min="2" max="2" width="12.47265625" bestFit="1" customWidth="1"/>
    <col min="3" max="3" width="12.47265625" customWidth="1"/>
    <col min="4" max="4" width="15.89453125" bestFit="1" customWidth="1"/>
  </cols>
  <sheetData>
    <row r="1" spans="1:5" ht="14.65" x14ac:dyDescent="0.4">
      <c r="A1" s="64" t="s">
        <v>25</v>
      </c>
      <c r="B1" s="65" t="s">
        <v>220</v>
      </c>
      <c r="C1" s="65"/>
    </row>
    <row r="2" spans="1:5" ht="14.65" x14ac:dyDescent="0.4">
      <c r="A2" s="4" t="s">
        <v>26</v>
      </c>
      <c r="B2" s="66" t="s">
        <v>221</v>
      </c>
      <c r="C2" s="66"/>
      <c r="D2" t="s">
        <v>26</v>
      </c>
      <c r="E2" t="s">
        <v>222</v>
      </c>
    </row>
    <row r="3" spans="1:5" ht="14.65" x14ac:dyDescent="0.4">
      <c r="A3" s="4" t="s">
        <v>18</v>
      </c>
      <c r="B3" s="66" t="s">
        <v>223</v>
      </c>
      <c r="C3" s="66"/>
      <c r="D3" t="s">
        <v>18</v>
      </c>
      <c r="E3" t="s">
        <v>136</v>
      </c>
    </row>
    <row r="4" spans="1:5" ht="14.65" x14ac:dyDescent="0.4">
      <c r="A4" s="4" t="s">
        <v>29</v>
      </c>
      <c r="B4" s="66" t="s">
        <v>224</v>
      </c>
      <c r="C4" s="66"/>
      <c r="D4" t="s">
        <v>29</v>
      </c>
      <c r="E4" t="s">
        <v>22</v>
      </c>
    </row>
    <row r="5" spans="1:5" ht="14.65" x14ac:dyDescent="0.4">
      <c r="A5" s="4" t="s">
        <v>30</v>
      </c>
      <c r="B5" s="66" t="s">
        <v>225</v>
      </c>
      <c r="C5" s="66"/>
      <c r="D5" t="s">
        <v>30</v>
      </c>
      <c r="E5" t="s">
        <v>115</v>
      </c>
    </row>
    <row r="6" spans="1:5" ht="14.65" x14ac:dyDescent="0.4">
      <c r="A6" s="4" t="s">
        <v>33</v>
      </c>
      <c r="B6" s="66" t="s">
        <v>226</v>
      </c>
      <c r="C6" s="66"/>
      <c r="D6" t="s">
        <v>33</v>
      </c>
      <c r="E6" t="s">
        <v>87</v>
      </c>
    </row>
    <row r="7" spans="1:5" ht="14.65" x14ac:dyDescent="0.4">
      <c r="A7" s="4" t="s">
        <v>14</v>
      </c>
      <c r="B7" s="66" t="s">
        <v>227</v>
      </c>
      <c r="C7" s="66"/>
      <c r="D7" t="s">
        <v>14</v>
      </c>
      <c r="E7" t="s">
        <v>106</v>
      </c>
    </row>
    <row r="8" spans="1:5" ht="14.65" x14ac:dyDescent="0.4">
      <c r="A8" s="4" t="s">
        <v>34</v>
      </c>
      <c r="B8" s="66" t="s">
        <v>228</v>
      </c>
      <c r="C8" s="66"/>
      <c r="D8" t="s">
        <v>34</v>
      </c>
      <c r="E8" t="s">
        <v>93</v>
      </c>
    </row>
    <row r="9" spans="1:5" ht="14.65" x14ac:dyDescent="0.4">
      <c r="A9" s="4" t="s">
        <v>36</v>
      </c>
      <c r="B9" s="66" t="s">
        <v>229</v>
      </c>
      <c r="C9" s="66"/>
      <c r="D9" t="s">
        <v>36</v>
      </c>
      <c r="E9" t="s">
        <v>230</v>
      </c>
    </row>
    <row r="10" spans="1:5" ht="14.65" x14ac:dyDescent="0.4">
      <c r="A10" s="4" t="s">
        <v>37</v>
      </c>
      <c r="B10" s="66" t="s">
        <v>231</v>
      </c>
      <c r="C10" s="66"/>
      <c r="D10" t="s">
        <v>37</v>
      </c>
      <c r="E10" t="s">
        <v>118</v>
      </c>
    </row>
    <row r="11" spans="1:5" ht="14.65" x14ac:dyDescent="0.4">
      <c r="A11" s="4" t="s">
        <v>38</v>
      </c>
      <c r="B11" s="66" t="s">
        <v>232</v>
      </c>
      <c r="C11" s="66"/>
      <c r="D11" t="s">
        <v>38</v>
      </c>
      <c r="E11" t="s">
        <v>32</v>
      </c>
    </row>
    <row r="12" spans="1:5" ht="14.65" x14ac:dyDescent="0.4">
      <c r="A12" s="67" t="s">
        <v>39</v>
      </c>
      <c r="B12" s="66" t="s">
        <v>233</v>
      </c>
      <c r="C12" s="66"/>
      <c r="D12" t="s">
        <v>39</v>
      </c>
      <c r="E12" t="s">
        <v>234</v>
      </c>
    </row>
    <row r="13" spans="1:5" ht="14.65" x14ac:dyDescent="0.4">
      <c r="A13" s="4" t="s">
        <v>41</v>
      </c>
      <c r="B13" s="66" t="s">
        <v>235</v>
      </c>
      <c r="C13" s="66"/>
      <c r="D13" t="s">
        <v>41</v>
      </c>
      <c r="E13" t="s">
        <v>236</v>
      </c>
    </row>
    <row r="14" spans="1:5" ht="14.65" x14ac:dyDescent="0.4">
      <c r="A14" s="67" t="s">
        <v>19</v>
      </c>
      <c r="B14" s="66" t="s">
        <v>237</v>
      </c>
      <c r="C14" s="66"/>
      <c r="D14" t="s">
        <v>19</v>
      </c>
      <c r="E14" t="s">
        <v>55</v>
      </c>
    </row>
    <row r="15" spans="1:5" ht="14.65" x14ac:dyDescent="0.4">
      <c r="A15" s="4" t="s">
        <v>42</v>
      </c>
      <c r="B15" s="66" t="s">
        <v>238</v>
      </c>
      <c r="C15" s="66"/>
      <c r="D15" t="s">
        <v>42</v>
      </c>
      <c r="E15" t="s">
        <v>239</v>
      </c>
    </row>
    <row r="16" spans="1:5" ht="14.65" x14ac:dyDescent="0.4">
      <c r="A16" s="4" t="s">
        <v>43</v>
      </c>
      <c r="B16" s="66" t="s">
        <v>240</v>
      </c>
      <c r="C16" s="68" t="s">
        <v>13</v>
      </c>
      <c r="D16" t="s">
        <v>43</v>
      </c>
      <c r="E16" t="s">
        <v>155</v>
      </c>
    </row>
    <row r="17" spans="1:5" ht="14.65" x14ac:dyDescent="0.4">
      <c r="A17" s="4" t="s">
        <v>44</v>
      </c>
      <c r="B17" s="66" t="s">
        <v>241</v>
      </c>
      <c r="C17" s="66"/>
      <c r="D17" t="s">
        <v>44</v>
      </c>
      <c r="E17" t="s">
        <v>128</v>
      </c>
    </row>
    <row r="18" spans="1:5" ht="14.65" x14ac:dyDescent="0.4">
      <c r="A18" s="4" t="s">
        <v>46</v>
      </c>
      <c r="B18" s="66" t="s">
        <v>242</v>
      </c>
      <c r="C18" s="66"/>
      <c r="D18" t="s">
        <v>46</v>
      </c>
      <c r="E18" t="s">
        <v>142</v>
      </c>
    </row>
    <row r="19" spans="1:5" ht="14.65" x14ac:dyDescent="0.4">
      <c r="A19" s="4" t="s">
        <v>48</v>
      </c>
      <c r="B19" s="66" t="s">
        <v>235</v>
      </c>
      <c r="C19" s="66"/>
      <c r="D19" t="s">
        <v>48</v>
      </c>
      <c r="E19" t="s">
        <v>243</v>
      </c>
    </row>
    <row r="20" spans="1:5" ht="14.65" x14ac:dyDescent="0.4">
      <c r="A20" s="4" t="s">
        <v>49</v>
      </c>
      <c r="B20" s="66" t="s">
        <v>235</v>
      </c>
      <c r="C20" s="66"/>
      <c r="D20" t="s">
        <v>49</v>
      </c>
      <c r="E20" t="s">
        <v>59</v>
      </c>
    </row>
    <row r="21" spans="1:5" ht="14.65" x14ac:dyDescent="0.4">
      <c r="A21" s="4" t="s">
        <v>50</v>
      </c>
      <c r="B21" s="66" t="s">
        <v>244</v>
      </c>
      <c r="C21" s="66"/>
      <c r="D21" t="s">
        <v>50</v>
      </c>
      <c r="E21" t="s">
        <v>43</v>
      </c>
    </row>
    <row r="22" spans="1:5" ht="14.65" x14ac:dyDescent="0.4">
      <c r="A22" s="4" t="s">
        <v>51</v>
      </c>
      <c r="B22" s="66" t="s">
        <v>245</v>
      </c>
      <c r="C22" s="66"/>
      <c r="D22" t="s">
        <v>51</v>
      </c>
      <c r="E22" t="s">
        <v>47</v>
      </c>
    </row>
    <row r="23" spans="1:5" ht="14.65" x14ac:dyDescent="0.4">
      <c r="A23" s="4" t="s">
        <v>3</v>
      </c>
      <c r="B23" s="66" t="s">
        <v>246</v>
      </c>
      <c r="C23" s="66"/>
      <c r="D23" t="s">
        <v>3</v>
      </c>
      <c r="E23" t="s">
        <v>99</v>
      </c>
    </row>
    <row r="24" spans="1:5" x14ac:dyDescent="0.55000000000000004">
      <c r="A24" s="4" t="s">
        <v>4</v>
      </c>
      <c r="B24" s="66" t="s">
        <v>247</v>
      </c>
      <c r="C24" s="66"/>
      <c r="D24" t="s">
        <v>4</v>
      </c>
      <c r="E24" t="s">
        <v>145</v>
      </c>
    </row>
    <row r="25" spans="1:5" x14ac:dyDescent="0.55000000000000004">
      <c r="A25" s="4" t="s">
        <v>52</v>
      </c>
      <c r="B25" s="66" t="s">
        <v>248</v>
      </c>
      <c r="C25" s="66"/>
      <c r="D25" t="s">
        <v>52</v>
      </c>
      <c r="E25" t="s">
        <v>169</v>
      </c>
    </row>
    <row r="26" spans="1:5" x14ac:dyDescent="0.55000000000000004">
      <c r="A26" s="4" t="s">
        <v>53</v>
      </c>
      <c r="B26" s="66" t="s">
        <v>249</v>
      </c>
      <c r="C26" s="66"/>
      <c r="D26" t="s">
        <v>53</v>
      </c>
      <c r="E26" t="s">
        <v>119</v>
      </c>
    </row>
    <row r="27" spans="1:5" x14ac:dyDescent="0.55000000000000004">
      <c r="A27" s="4" t="s">
        <v>54</v>
      </c>
      <c r="B27" s="66" t="s">
        <v>235</v>
      </c>
      <c r="C27" s="66"/>
      <c r="D27" t="s">
        <v>54</v>
      </c>
      <c r="E27" t="s">
        <v>40</v>
      </c>
    </row>
    <row r="28" spans="1:5" x14ac:dyDescent="0.55000000000000004">
      <c r="A28" s="4" t="s">
        <v>55</v>
      </c>
      <c r="B28" s="66" t="s">
        <v>250</v>
      </c>
      <c r="C28" s="68" t="s">
        <v>13</v>
      </c>
      <c r="D28" t="s">
        <v>55</v>
      </c>
      <c r="E28" t="s">
        <v>153</v>
      </c>
    </row>
    <row r="29" spans="1:5" x14ac:dyDescent="0.55000000000000004">
      <c r="A29" s="4" t="s">
        <v>56</v>
      </c>
      <c r="B29" s="66" t="s">
        <v>251</v>
      </c>
      <c r="C29" s="66"/>
      <c r="D29" t="s">
        <v>56</v>
      </c>
      <c r="E29" t="s">
        <v>84</v>
      </c>
    </row>
    <row r="30" spans="1:5" x14ac:dyDescent="0.55000000000000004">
      <c r="A30" s="4" t="s">
        <v>57</v>
      </c>
      <c r="B30" s="66" t="s">
        <v>235</v>
      </c>
      <c r="C30" s="66"/>
      <c r="D30" t="s">
        <v>57</v>
      </c>
      <c r="E30" t="s">
        <v>31</v>
      </c>
    </row>
    <row r="31" spans="1:5" x14ac:dyDescent="0.55000000000000004">
      <c r="A31" s="4" t="s">
        <v>58</v>
      </c>
      <c r="B31" s="66" t="s">
        <v>252</v>
      </c>
      <c r="C31" s="66"/>
      <c r="D31" t="s">
        <v>58</v>
      </c>
      <c r="E31" t="s">
        <v>253</v>
      </c>
    </row>
    <row r="32" spans="1:5" x14ac:dyDescent="0.55000000000000004">
      <c r="A32" s="4" t="s">
        <v>60</v>
      </c>
      <c r="B32" s="66" t="s">
        <v>254</v>
      </c>
      <c r="C32" s="66"/>
      <c r="D32" t="s">
        <v>60</v>
      </c>
      <c r="E32" t="s">
        <v>163</v>
      </c>
    </row>
    <row r="33" spans="1:5" x14ac:dyDescent="0.55000000000000004">
      <c r="A33" s="4" t="s">
        <v>61</v>
      </c>
      <c r="B33" s="66" t="s">
        <v>255</v>
      </c>
      <c r="C33" s="66"/>
      <c r="D33" t="s">
        <v>61</v>
      </c>
      <c r="E33" t="s">
        <v>45</v>
      </c>
    </row>
    <row r="34" spans="1:5" x14ac:dyDescent="0.55000000000000004">
      <c r="A34" s="4" t="s">
        <v>62</v>
      </c>
      <c r="B34" s="66" t="s">
        <v>256</v>
      </c>
      <c r="C34" s="66"/>
      <c r="D34" t="s">
        <v>62</v>
      </c>
      <c r="E34" t="s">
        <v>257</v>
      </c>
    </row>
    <row r="35" spans="1:5" x14ac:dyDescent="0.55000000000000004">
      <c r="A35" s="4" t="s">
        <v>63</v>
      </c>
      <c r="B35" s="66" t="s">
        <v>235</v>
      </c>
      <c r="C35" s="66"/>
      <c r="D35" t="s">
        <v>63</v>
      </c>
      <c r="E35" t="s">
        <v>135</v>
      </c>
    </row>
    <row r="36" spans="1:5" x14ac:dyDescent="0.55000000000000004">
      <c r="A36" s="4" t="s">
        <v>64</v>
      </c>
      <c r="B36" s="66" t="s">
        <v>258</v>
      </c>
      <c r="C36" s="66"/>
      <c r="D36" t="s">
        <v>64</v>
      </c>
      <c r="E36" t="s">
        <v>139</v>
      </c>
    </row>
    <row r="37" spans="1:5" x14ac:dyDescent="0.55000000000000004">
      <c r="A37" s="4" t="s">
        <v>65</v>
      </c>
      <c r="B37" s="66" t="s">
        <v>259</v>
      </c>
      <c r="C37" s="66"/>
      <c r="D37" t="s">
        <v>65</v>
      </c>
      <c r="E37" t="s">
        <v>104</v>
      </c>
    </row>
    <row r="38" spans="1:5" x14ac:dyDescent="0.55000000000000004">
      <c r="A38" s="4" t="s">
        <v>66</v>
      </c>
      <c r="B38" s="66" t="s">
        <v>260</v>
      </c>
      <c r="C38" s="66"/>
      <c r="D38" t="s">
        <v>66</v>
      </c>
      <c r="E38" t="s">
        <v>261</v>
      </c>
    </row>
    <row r="39" spans="1:5" x14ac:dyDescent="0.55000000000000004">
      <c r="A39" s="4" t="s">
        <v>67</v>
      </c>
      <c r="B39" s="66" t="s">
        <v>235</v>
      </c>
      <c r="C39" s="66"/>
      <c r="D39" t="s">
        <v>67</v>
      </c>
      <c r="E39" t="s">
        <v>102</v>
      </c>
    </row>
    <row r="40" spans="1:5" x14ac:dyDescent="0.55000000000000004">
      <c r="A40" s="67" t="s">
        <v>68</v>
      </c>
      <c r="B40" s="66" t="s">
        <v>262</v>
      </c>
      <c r="C40" s="66"/>
      <c r="D40" t="s">
        <v>68</v>
      </c>
      <c r="E40" t="s">
        <v>263</v>
      </c>
    </row>
    <row r="41" spans="1:5" x14ac:dyDescent="0.55000000000000004">
      <c r="A41" s="4" t="s">
        <v>69</v>
      </c>
      <c r="B41" s="66" t="s">
        <v>235</v>
      </c>
      <c r="C41" s="66"/>
      <c r="D41" t="s">
        <v>69</v>
      </c>
      <c r="E41" t="s">
        <v>149</v>
      </c>
    </row>
    <row r="42" spans="1:5" x14ac:dyDescent="0.55000000000000004">
      <c r="A42" s="4" t="s">
        <v>70</v>
      </c>
      <c r="B42" s="66" t="s">
        <v>264</v>
      </c>
      <c r="C42" s="66"/>
      <c r="D42" t="s">
        <v>70</v>
      </c>
    </row>
    <row r="43" spans="1:5" x14ac:dyDescent="0.55000000000000004">
      <c r="A43" s="4" t="s">
        <v>71</v>
      </c>
      <c r="B43" s="66" t="s">
        <v>265</v>
      </c>
      <c r="C43" s="66"/>
      <c r="D43" t="s">
        <v>71</v>
      </c>
    </row>
    <row r="44" spans="1:5" x14ac:dyDescent="0.55000000000000004">
      <c r="A44" s="4" t="s">
        <v>72</v>
      </c>
      <c r="B44" s="66" t="s">
        <v>266</v>
      </c>
      <c r="C44" s="66"/>
      <c r="D44" t="s">
        <v>72</v>
      </c>
    </row>
    <row r="45" spans="1:5" x14ac:dyDescent="0.55000000000000004">
      <c r="A45" s="4" t="s">
        <v>73</v>
      </c>
      <c r="B45" s="66" t="s">
        <v>235</v>
      </c>
      <c r="C45" s="66"/>
      <c r="D45" t="s">
        <v>73</v>
      </c>
    </row>
    <row r="46" spans="1:5" x14ac:dyDescent="0.55000000000000004">
      <c r="A46" s="4" t="s">
        <v>74</v>
      </c>
      <c r="B46" s="66" t="s">
        <v>267</v>
      </c>
      <c r="C46" s="66"/>
      <c r="D46" t="s">
        <v>74</v>
      </c>
    </row>
    <row r="47" spans="1:5" x14ac:dyDescent="0.55000000000000004">
      <c r="A47" s="4" t="s">
        <v>75</v>
      </c>
      <c r="B47" s="66" t="s">
        <v>268</v>
      </c>
      <c r="C47" s="66"/>
      <c r="D47" t="s">
        <v>75</v>
      </c>
    </row>
    <row r="48" spans="1:5" x14ac:dyDescent="0.55000000000000004">
      <c r="A48" s="4" t="s">
        <v>35</v>
      </c>
      <c r="B48" s="66" t="s">
        <v>269</v>
      </c>
      <c r="C48" s="66"/>
      <c r="D48" t="s">
        <v>35</v>
      </c>
    </row>
    <row r="49" spans="1:4" x14ac:dyDescent="0.55000000000000004">
      <c r="A49" s="4" t="s">
        <v>76</v>
      </c>
      <c r="B49" s="66" t="s">
        <v>270</v>
      </c>
      <c r="C49" s="66"/>
      <c r="D49" t="s">
        <v>76</v>
      </c>
    </row>
    <row r="50" spans="1:4" x14ac:dyDescent="0.55000000000000004">
      <c r="A50" s="4" t="s">
        <v>77</v>
      </c>
      <c r="B50" s="66" t="s">
        <v>271</v>
      </c>
      <c r="C50" s="66"/>
      <c r="D50" t="s">
        <v>77</v>
      </c>
    </row>
    <row r="51" spans="1:4" x14ac:dyDescent="0.55000000000000004">
      <c r="A51" s="4" t="s">
        <v>78</v>
      </c>
      <c r="B51" s="66" t="s">
        <v>272</v>
      </c>
      <c r="C51" s="66"/>
      <c r="D51" t="s">
        <v>78</v>
      </c>
    </row>
    <row r="52" spans="1:4" x14ac:dyDescent="0.55000000000000004">
      <c r="A52" s="4" t="s">
        <v>79</v>
      </c>
      <c r="B52" s="66" t="s">
        <v>273</v>
      </c>
      <c r="C52" s="66"/>
      <c r="D52" t="s">
        <v>79</v>
      </c>
    </row>
    <row r="53" spans="1:4" x14ac:dyDescent="0.55000000000000004">
      <c r="A53" s="4" t="s">
        <v>80</v>
      </c>
      <c r="B53" s="66" t="s">
        <v>274</v>
      </c>
      <c r="C53" s="66"/>
      <c r="D53" t="s">
        <v>80</v>
      </c>
    </row>
    <row r="54" spans="1:4" x14ac:dyDescent="0.55000000000000004">
      <c r="A54" s="4" t="s">
        <v>81</v>
      </c>
      <c r="B54" s="66" t="s">
        <v>275</v>
      </c>
      <c r="C54" s="66"/>
      <c r="D54" t="s">
        <v>81</v>
      </c>
    </row>
    <row r="55" spans="1:4" x14ac:dyDescent="0.55000000000000004">
      <c r="A55" s="67" t="s">
        <v>82</v>
      </c>
      <c r="B55" s="66" t="s">
        <v>276</v>
      </c>
      <c r="C55" s="66"/>
      <c r="D55" t="s">
        <v>82</v>
      </c>
    </row>
    <row r="56" spans="1:4" x14ac:dyDescent="0.55000000000000004">
      <c r="A56" s="4" t="s">
        <v>83</v>
      </c>
      <c r="B56" s="66" t="s">
        <v>277</v>
      </c>
      <c r="C56" s="66"/>
      <c r="D56" t="s">
        <v>83</v>
      </c>
    </row>
    <row r="57" spans="1:4" x14ac:dyDescent="0.55000000000000004">
      <c r="A57" s="4" t="s">
        <v>84</v>
      </c>
      <c r="B57" s="66" t="s">
        <v>278</v>
      </c>
      <c r="C57" s="68" t="s">
        <v>13</v>
      </c>
      <c r="D57" t="s">
        <v>84</v>
      </c>
    </row>
    <row r="58" spans="1:4" x14ac:dyDescent="0.55000000000000004">
      <c r="A58" s="4" t="s">
        <v>85</v>
      </c>
      <c r="B58" s="66" t="s">
        <v>235</v>
      </c>
      <c r="C58" s="66"/>
      <c r="D58" t="s">
        <v>85</v>
      </c>
    </row>
    <row r="59" spans="1:4" x14ac:dyDescent="0.55000000000000004">
      <c r="A59" s="4" t="s">
        <v>86</v>
      </c>
      <c r="B59" s="66" t="s">
        <v>279</v>
      </c>
      <c r="C59" s="66"/>
      <c r="D59" t="s">
        <v>86</v>
      </c>
    </row>
    <row r="60" spans="1:4" x14ac:dyDescent="0.55000000000000004">
      <c r="A60" s="4" t="s">
        <v>87</v>
      </c>
      <c r="B60" s="66" t="s">
        <v>280</v>
      </c>
      <c r="C60" s="68" t="s">
        <v>13</v>
      </c>
      <c r="D60" t="s">
        <v>87</v>
      </c>
    </row>
    <row r="61" spans="1:4" x14ac:dyDescent="0.55000000000000004">
      <c r="A61" s="4" t="s">
        <v>88</v>
      </c>
      <c r="B61" s="66" t="s">
        <v>281</v>
      </c>
      <c r="C61" s="66"/>
      <c r="D61" t="s">
        <v>88</v>
      </c>
    </row>
    <row r="62" spans="1:4" x14ac:dyDescent="0.55000000000000004">
      <c r="A62" s="4" t="s">
        <v>89</v>
      </c>
      <c r="B62" s="66" t="s">
        <v>282</v>
      </c>
      <c r="C62" s="66"/>
      <c r="D62" t="s">
        <v>89</v>
      </c>
    </row>
    <row r="63" spans="1:4" x14ac:dyDescent="0.55000000000000004">
      <c r="A63" s="4" t="s">
        <v>90</v>
      </c>
      <c r="B63" s="66" t="s">
        <v>283</v>
      </c>
      <c r="C63" s="66"/>
      <c r="D63" t="s">
        <v>90</v>
      </c>
    </row>
    <row r="64" spans="1:4" x14ac:dyDescent="0.55000000000000004">
      <c r="A64" s="4" t="s">
        <v>91</v>
      </c>
      <c r="B64" s="66" t="s">
        <v>284</v>
      </c>
      <c r="C64" s="66"/>
      <c r="D64" t="s">
        <v>91</v>
      </c>
    </row>
    <row r="65" spans="1:4" x14ac:dyDescent="0.55000000000000004">
      <c r="A65" s="4" t="s">
        <v>92</v>
      </c>
      <c r="B65" s="66" t="s">
        <v>285</v>
      </c>
      <c r="C65" s="66"/>
      <c r="D65" t="s">
        <v>92</v>
      </c>
    </row>
    <row r="66" spans="1:4" x14ac:dyDescent="0.55000000000000004">
      <c r="A66" s="4" t="s">
        <v>94</v>
      </c>
      <c r="B66" s="66" t="s">
        <v>286</v>
      </c>
      <c r="C66" s="66"/>
      <c r="D66" t="s">
        <v>94</v>
      </c>
    </row>
    <row r="67" spans="1:4" x14ac:dyDescent="0.55000000000000004">
      <c r="A67" s="4" t="s">
        <v>95</v>
      </c>
      <c r="B67" s="66" t="s">
        <v>287</v>
      </c>
      <c r="C67" s="66"/>
      <c r="D67" t="s">
        <v>95</v>
      </c>
    </row>
    <row r="68" spans="1:4" x14ac:dyDescent="0.55000000000000004">
      <c r="A68" s="4" t="s">
        <v>20</v>
      </c>
      <c r="B68" s="66" t="s">
        <v>288</v>
      </c>
      <c r="C68" s="66"/>
      <c r="D68" t="s">
        <v>20</v>
      </c>
    </row>
    <row r="69" spans="1:4" x14ac:dyDescent="0.55000000000000004">
      <c r="A69" s="4" t="s">
        <v>96</v>
      </c>
      <c r="B69" s="66" t="s">
        <v>289</v>
      </c>
      <c r="C69" s="66"/>
      <c r="D69" t="s">
        <v>96</v>
      </c>
    </row>
    <row r="70" spans="1:4" x14ac:dyDescent="0.55000000000000004">
      <c r="A70" s="4" t="s">
        <v>97</v>
      </c>
      <c r="B70" s="66" t="s">
        <v>290</v>
      </c>
      <c r="C70" s="66"/>
      <c r="D70" t="s">
        <v>97</v>
      </c>
    </row>
    <row r="71" spans="1:4" x14ac:dyDescent="0.55000000000000004">
      <c r="A71" s="4" t="s">
        <v>98</v>
      </c>
      <c r="B71" s="66" t="s">
        <v>291</v>
      </c>
      <c r="C71" s="66"/>
      <c r="D71" t="s">
        <v>98</v>
      </c>
    </row>
    <row r="72" spans="1:4" x14ac:dyDescent="0.55000000000000004">
      <c r="A72" s="4" t="s">
        <v>99</v>
      </c>
      <c r="B72" s="66" t="s">
        <v>292</v>
      </c>
      <c r="C72" s="68" t="s">
        <v>13</v>
      </c>
      <c r="D72" t="s">
        <v>99</v>
      </c>
    </row>
    <row r="73" spans="1:4" x14ac:dyDescent="0.55000000000000004">
      <c r="A73" s="4" t="s">
        <v>100</v>
      </c>
      <c r="B73" s="66" t="s">
        <v>235</v>
      </c>
      <c r="C73" s="66"/>
      <c r="D73" t="s">
        <v>100</v>
      </c>
    </row>
    <row r="74" spans="1:4" x14ac:dyDescent="0.55000000000000004">
      <c r="A74" s="4" t="s">
        <v>101</v>
      </c>
      <c r="B74" s="66" t="s">
        <v>293</v>
      </c>
      <c r="C74" s="66"/>
      <c r="D74" t="s">
        <v>101</v>
      </c>
    </row>
    <row r="75" spans="1:4" x14ac:dyDescent="0.55000000000000004">
      <c r="A75" s="4" t="s">
        <v>103</v>
      </c>
      <c r="B75" s="66" t="s">
        <v>294</v>
      </c>
      <c r="C75" s="66"/>
      <c r="D75" t="s">
        <v>103</v>
      </c>
    </row>
    <row r="76" spans="1:4" x14ac:dyDescent="0.55000000000000004">
      <c r="A76" s="4" t="s">
        <v>104</v>
      </c>
      <c r="B76" s="66" t="s">
        <v>295</v>
      </c>
      <c r="C76" s="68" t="s">
        <v>13</v>
      </c>
      <c r="D76" t="s">
        <v>104</v>
      </c>
    </row>
    <row r="77" spans="1:4" x14ac:dyDescent="0.55000000000000004">
      <c r="A77" s="4" t="s">
        <v>105</v>
      </c>
      <c r="B77" s="66" t="s">
        <v>296</v>
      </c>
      <c r="C77" s="66"/>
      <c r="D77" t="s">
        <v>105</v>
      </c>
    </row>
    <row r="78" spans="1:4" x14ac:dyDescent="0.55000000000000004">
      <c r="A78" s="4" t="s">
        <v>106</v>
      </c>
      <c r="B78" s="66" t="s">
        <v>297</v>
      </c>
      <c r="C78" s="68" t="s">
        <v>13</v>
      </c>
      <c r="D78" t="s">
        <v>106</v>
      </c>
    </row>
    <row r="79" spans="1:4" x14ac:dyDescent="0.55000000000000004">
      <c r="A79" s="4" t="s">
        <v>107</v>
      </c>
      <c r="B79" s="66" t="s">
        <v>298</v>
      </c>
      <c r="C79" s="66"/>
      <c r="D79" t="s">
        <v>107</v>
      </c>
    </row>
    <row r="80" spans="1:4" x14ac:dyDescent="0.55000000000000004">
      <c r="A80" s="67" t="s">
        <v>108</v>
      </c>
      <c r="B80" s="66" t="s">
        <v>299</v>
      </c>
      <c r="C80" s="66"/>
      <c r="D80" t="s">
        <v>108</v>
      </c>
    </row>
    <row r="81" spans="1:4" x14ac:dyDescent="0.55000000000000004">
      <c r="A81" s="4" t="s">
        <v>109</v>
      </c>
      <c r="B81" s="66" t="s">
        <v>300</v>
      </c>
      <c r="C81" s="66"/>
      <c r="D81" t="s">
        <v>109</v>
      </c>
    </row>
    <row r="82" spans="1:4" x14ac:dyDescent="0.55000000000000004">
      <c r="A82" s="4" t="s">
        <v>110</v>
      </c>
      <c r="B82" s="66" t="s">
        <v>301</v>
      </c>
      <c r="C82" s="66"/>
      <c r="D82" t="s">
        <v>110</v>
      </c>
    </row>
    <row r="83" spans="1:4" x14ac:dyDescent="0.55000000000000004">
      <c r="A83" s="4" t="s">
        <v>111</v>
      </c>
      <c r="B83" s="66" t="s">
        <v>302</v>
      </c>
      <c r="C83" s="66"/>
      <c r="D83" t="s">
        <v>111</v>
      </c>
    </row>
    <row r="84" spans="1:4" x14ac:dyDescent="0.55000000000000004">
      <c r="A84" s="4" t="s">
        <v>21</v>
      </c>
      <c r="B84" s="66" t="s">
        <v>303</v>
      </c>
      <c r="C84" s="66"/>
      <c r="D84" t="s">
        <v>21</v>
      </c>
    </row>
    <row r="85" spans="1:4" x14ac:dyDescent="0.55000000000000004">
      <c r="A85" s="4" t="s">
        <v>112</v>
      </c>
      <c r="B85" s="66" t="s">
        <v>304</v>
      </c>
      <c r="C85" s="66"/>
      <c r="D85" t="s">
        <v>112</v>
      </c>
    </row>
    <row r="86" spans="1:4" x14ac:dyDescent="0.55000000000000004">
      <c r="A86" s="4" t="s">
        <v>113</v>
      </c>
      <c r="B86" s="66" t="s">
        <v>305</v>
      </c>
      <c r="C86" s="66"/>
      <c r="D86" t="s">
        <v>113</v>
      </c>
    </row>
    <row r="87" spans="1:4" ht="28.8" x14ac:dyDescent="0.55000000000000004">
      <c r="A87" s="4" t="s">
        <v>114</v>
      </c>
      <c r="B87" s="66" t="s">
        <v>306</v>
      </c>
      <c r="C87" s="66"/>
      <c r="D87" t="s">
        <v>114</v>
      </c>
    </row>
    <row r="88" spans="1:4" x14ac:dyDescent="0.55000000000000004">
      <c r="A88" s="67" t="s">
        <v>22</v>
      </c>
      <c r="B88" s="66" t="s">
        <v>307</v>
      </c>
      <c r="C88" s="68" t="s">
        <v>13</v>
      </c>
      <c r="D88" t="s">
        <v>22</v>
      </c>
    </row>
    <row r="89" spans="1:4" x14ac:dyDescent="0.55000000000000004">
      <c r="A89" s="67" t="s">
        <v>116</v>
      </c>
      <c r="B89" s="66" t="s">
        <v>308</v>
      </c>
      <c r="C89" s="66"/>
      <c r="D89" t="s">
        <v>116</v>
      </c>
    </row>
    <row r="90" spans="1:4" x14ac:dyDescent="0.55000000000000004">
      <c r="A90" s="4" t="s">
        <v>117</v>
      </c>
      <c r="B90" s="66" t="s">
        <v>309</v>
      </c>
      <c r="C90" s="66"/>
      <c r="D90" t="s">
        <v>117</v>
      </c>
    </row>
    <row r="91" spans="1:4" x14ac:dyDescent="0.55000000000000004">
      <c r="A91" s="67" t="s">
        <v>118</v>
      </c>
      <c r="B91" s="66" t="s">
        <v>310</v>
      </c>
      <c r="C91" s="66"/>
      <c r="D91" t="s">
        <v>118</v>
      </c>
    </row>
    <row r="92" spans="1:4" x14ac:dyDescent="0.55000000000000004">
      <c r="A92" s="4" t="s">
        <v>120</v>
      </c>
      <c r="B92" s="66" t="s">
        <v>311</v>
      </c>
      <c r="C92" s="66"/>
      <c r="D92" t="s">
        <v>120</v>
      </c>
    </row>
    <row r="93" spans="1:4" x14ac:dyDescent="0.55000000000000004">
      <c r="A93" s="4" t="s">
        <v>121</v>
      </c>
      <c r="B93" s="66" t="s">
        <v>312</v>
      </c>
      <c r="C93" s="66"/>
      <c r="D93" t="s">
        <v>121</v>
      </c>
    </row>
    <row r="94" spans="1:4" x14ac:dyDescent="0.55000000000000004">
      <c r="A94" s="4" t="s">
        <v>122</v>
      </c>
      <c r="B94" s="66" t="s">
        <v>235</v>
      </c>
      <c r="C94" s="66"/>
      <c r="D94" t="s">
        <v>122</v>
      </c>
    </row>
    <row r="95" spans="1:4" x14ac:dyDescent="0.55000000000000004">
      <c r="A95" s="4" t="s">
        <v>123</v>
      </c>
      <c r="B95" s="66" t="s">
        <v>313</v>
      </c>
      <c r="C95" s="66"/>
      <c r="D95" t="s">
        <v>123</v>
      </c>
    </row>
    <row r="96" spans="1:4" x14ac:dyDescent="0.55000000000000004">
      <c r="A96" s="4" t="s">
        <v>124</v>
      </c>
      <c r="B96" s="66" t="s">
        <v>235</v>
      </c>
      <c r="C96" s="66"/>
      <c r="D96" t="s">
        <v>124</v>
      </c>
    </row>
    <row r="97" spans="1:4" x14ac:dyDescent="0.55000000000000004">
      <c r="A97" s="4" t="s">
        <v>125</v>
      </c>
      <c r="B97" s="66" t="s">
        <v>314</v>
      </c>
      <c r="C97" s="66"/>
      <c r="D97" t="s">
        <v>125</v>
      </c>
    </row>
    <row r="98" spans="1:4" x14ac:dyDescent="0.55000000000000004">
      <c r="A98" s="4" t="s">
        <v>126</v>
      </c>
      <c r="B98" s="66" t="s">
        <v>315</v>
      </c>
      <c r="C98" s="66"/>
      <c r="D98" t="s">
        <v>126</v>
      </c>
    </row>
    <row r="99" spans="1:4" x14ac:dyDescent="0.55000000000000004">
      <c r="A99" s="4" t="s">
        <v>127</v>
      </c>
      <c r="B99" s="66" t="s">
        <v>316</v>
      </c>
      <c r="C99" s="66"/>
      <c r="D99" t="s">
        <v>127</v>
      </c>
    </row>
    <row r="100" spans="1:4" x14ac:dyDescent="0.55000000000000004">
      <c r="A100" s="4" t="s">
        <v>129</v>
      </c>
      <c r="B100" s="66" t="s">
        <v>317</v>
      </c>
      <c r="C100" s="66"/>
      <c r="D100" t="s">
        <v>129</v>
      </c>
    </row>
    <row r="101" spans="1:4" x14ac:dyDescent="0.55000000000000004">
      <c r="A101" s="4" t="s">
        <v>130</v>
      </c>
      <c r="B101" s="66" t="s">
        <v>318</v>
      </c>
      <c r="C101" s="66"/>
      <c r="D101" t="s">
        <v>130</v>
      </c>
    </row>
    <row r="102" spans="1:4" x14ac:dyDescent="0.55000000000000004">
      <c r="A102" s="4" t="s">
        <v>28</v>
      </c>
      <c r="B102" s="66" t="s">
        <v>319</v>
      </c>
      <c r="C102" s="66"/>
      <c r="D102" t="s">
        <v>28</v>
      </c>
    </row>
    <row r="103" spans="1:4" x14ac:dyDescent="0.55000000000000004">
      <c r="A103" s="4" t="s">
        <v>131</v>
      </c>
      <c r="B103" s="66" t="s">
        <v>320</v>
      </c>
      <c r="C103" s="66"/>
      <c r="D103" t="s">
        <v>131</v>
      </c>
    </row>
    <row r="104" spans="1:4" x14ac:dyDescent="0.55000000000000004">
      <c r="A104" s="4" t="s">
        <v>132</v>
      </c>
      <c r="B104" s="66" t="s">
        <v>235</v>
      </c>
      <c r="C104" s="66"/>
      <c r="D104" t="s">
        <v>132</v>
      </c>
    </row>
    <row r="105" spans="1:4" x14ac:dyDescent="0.55000000000000004">
      <c r="A105" s="4" t="s">
        <v>133</v>
      </c>
      <c r="B105" s="66" t="s">
        <v>321</v>
      </c>
      <c r="C105" s="66"/>
      <c r="D105" t="s">
        <v>133</v>
      </c>
    </row>
    <row r="106" spans="1:4" x14ac:dyDescent="0.55000000000000004">
      <c r="A106" s="67" t="s">
        <v>134</v>
      </c>
      <c r="B106" s="66" t="s">
        <v>322</v>
      </c>
      <c r="C106" s="66"/>
      <c r="D106" t="s">
        <v>134</v>
      </c>
    </row>
    <row r="107" spans="1:4" x14ac:dyDescent="0.55000000000000004">
      <c r="A107" s="4" t="s">
        <v>135</v>
      </c>
      <c r="B107" s="66" t="s">
        <v>323</v>
      </c>
      <c r="C107" s="68" t="s">
        <v>13</v>
      </c>
      <c r="D107" t="s">
        <v>135</v>
      </c>
    </row>
    <row r="108" spans="1:4" x14ac:dyDescent="0.55000000000000004">
      <c r="A108" s="67" t="s">
        <v>136</v>
      </c>
      <c r="B108" s="66" t="s">
        <v>324</v>
      </c>
      <c r="C108" s="68" t="s">
        <v>13</v>
      </c>
      <c r="D108" t="s">
        <v>136</v>
      </c>
    </row>
    <row r="109" spans="1:4" x14ac:dyDescent="0.55000000000000004">
      <c r="A109" s="4" t="s">
        <v>137</v>
      </c>
      <c r="B109" s="66" t="s">
        <v>325</v>
      </c>
      <c r="C109" s="66"/>
      <c r="D109" t="s">
        <v>137</v>
      </c>
    </row>
    <row r="110" spans="1:4" x14ac:dyDescent="0.55000000000000004">
      <c r="A110" s="4" t="s">
        <v>138</v>
      </c>
      <c r="B110" s="66" t="s">
        <v>235</v>
      </c>
      <c r="C110" s="66"/>
      <c r="D110" t="s">
        <v>138</v>
      </c>
    </row>
    <row r="111" spans="1:4" x14ac:dyDescent="0.55000000000000004">
      <c r="A111" s="4" t="s">
        <v>140</v>
      </c>
      <c r="B111" s="66" t="s">
        <v>326</v>
      </c>
      <c r="C111" s="66"/>
      <c r="D111" t="s">
        <v>140</v>
      </c>
    </row>
    <row r="112" spans="1:4" x14ac:dyDescent="0.55000000000000004">
      <c r="A112" s="4" t="s">
        <v>141</v>
      </c>
      <c r="B112" s="66" t="s">
        <v>327</v>
      </c>
      <c r="C112" s="66"/>
      <c r="D112" t="s">
        <v>141</v>
      </c>
    </row>
    <row r="113" spans="1:4" x14ac:dyDescent="0.55000000000000004">
      <c r="A113" s="4" t="s">
        <v>142</v>
      </c>
      <c r="B113" s="66" t="s">
        <v>328</v>
      </c>
      <c r="C113" s="68" t="s">
        <v>13</v>
      </c>
      <c r="D113" t="s">
        <v>142</v>
      </c>
    </row>
    <row r="114" spans="1:4" x14ac:dyDescent="0.55000000000000004">
      <c r="A114" s="4" t="s">
        <v>143</v>
      </c>
      <c r="B114" s="66" t="s">
        <v>329</v>
      </c>
      <c r="C114" s="66"/>
      <c r="D114" t="s">
        <v>143</v>
      </c>
    </row>
    <row r="115" spans="1:4" x14ac:dyDescent="0.55000000000000004">
      <c r="A115" s="4" t="s">
        <v>144</v>
      </c>
      <c r="B115" s="66" t="s">
        <v>330</v>
      </c>
      <c r="C115" s="66"/>
      <c r="D115" t="s">
        <v>144</v>
      </c>
    </row>
    <row r="116" spans="1:4" x14ac:dyDescent="0.55000000000000004">
      <c r="A116" s="4" t="s">
        <v>145</v>
      </c>
      <c r="B116" s="66" t="s">
        <v>331</v>
      </c>
      <c r="C116" s="68" t="s">
        <v>13</v>
      </c>
      <c r="D116" t="s">
        <v>145</v>
      </c>
    </row>
    <row r="117" spans="1:4" x14ac:dyDescent="0.55000000000000004">
      <c r="A117" s="67" t="s">
        <v>146</v>
      </c>
      <c r="B117" s="66" t="s">
        <v>332</v>
      </c>
      <c r="C117" s="66"/>
      <c r="D117" t="s">
        <v>146</v>
      </c>
    </row>
    <row r="118" spans="1:4" x14ac:dyDescent="0.55000000000000004">
      <c r="A118" s="4" t="s">
        <v>147</v>
      </c>
      <c r="B118" s="66" t="s">
        <v>333</v>
      </c>
      <c r="C118" s="66"/>
      <c r="D118" t="s">
        <v>147</v>
      </c>
    </row>
    <row r="119" spans="1:4" x14ac:dyDescent="0.55000000000000004">
      <c r="A119" s="4" t="s">
        <v>23</v>
      </c>
      <c r="B119" s="66" t="s">
        <v>334</v>
      </c>
      <c r="C119" s="66"/>
      <c r="D119" t="s">
        <v>23</v>
      </c>
    </row>
    <row r="120" spans="1:4" x14ac:dyDescent="0.55000000000000004">
      <c r="A120" s="4" t="s">
        <v>148</v>
      </c>
      <c r="B120" s="66" t="s">
        <v>335</v>
      </c>
      <c r="C120" s="66"/>
      <c r="D120" t="s">
        <v>148</v>
      </c>
    </row>
    <row r="121" spans="1:4" x14ac:dyDescent="0.55000000000000004">
      <c r="A121" s="4" t="s">
        <v>149</v>
      </c>
      <c r="B121" s="66" t="s">
        <v>336</v>
      </c>
      <c r="C121" s="68" t="s">
        <v>13</v>
      </c>
      <c r="D121" t="s">
        <v>149</v>
      </c>
    </row>
    <row r="122" spans="1:4" x14ac:dyDescent="0.55000000000000004">
      <c r="A122" s="4" t="s">
        <v>150</v>
      </c>
      <c r="B122" s="66" t="s">
        <v>337</v>
      </c>
      <c r="C122" s="66"/>
      <c r="D122" t="s">
        <v>150</v>
      </c>
    </row>
    <row r="123" spans="1:4" x14ac:dyDescent="0.55000000000000004">
      <c r="A123" s="4" t="s">
        <v>151</v>
      </c>
      <c r="B123" s="66" t="s">
        <v>338</v>
      </c>
      <c r="C123" s="66"/>
      <c r="D123" t="s">
        <v>151</v>
      </c>
    </row>
    <row r="124" spans="1:4" x14ac:dyDescent="0.55000000000000004">
      <c r="A124" s="4" t="s">
        <v>152</v>
      </c>
      <c r="B124" s="66" t="s">
        <v>235</v>
      </c>
      <c r="C124" s="66"/>
      <c r="D124" t="s">
        <v>152</v>
      </c>
    </row>
    <row r="125" spans="1:4" x14ac:dyDescent="0.55000000000000004">
      <c r="A125" s="4" t="s">
        <v>154</v>
      </c>
      <c r="B125" s="66" t="s">
        <v>226</v>
      </c>
      <c r="C125" s="66"/>
      <c r="D125" t="s">
        <v>154</v>
      </c>
    </row>
    <row r="126" spans="1:4" x14ac:dyDescent="0.55000000000000004">
      <c r="A126" s="4" t="s">
        <v>155</v>
      </c>
      <c r="B126" s="66" t="s">
        <v>339</v>
      </c>
      <c r="C126" s="68" t="s">
        <v>13</v>
      </c>
      <c r="D126" t="s">
        <v>155</v>
      </c>
    </row>
    <row r="127" spans="1:4" x14ac:dyDescent="0.55000000000000004">
      <c r="A127" s="4" t="s">
        <v>156</v>
      </c>
      <c r="B127" s="66" t="s">
        <v>340</v>
      </c>
      <c r="C127" s="66"/>
      <c r="D127" t="s">
        <v>156</v>
      </c>
    </row>
    <row r="128" spans="1:4" x14ac:dyDescent="0.55000000000000004">
      <c r="A128" s="4" t="s">
        <v>157</v>
      </c>
      <c r="B128" s="66" t="s">
        <v>341</v>
      </c>
      <c r="C128" s="66"/>
      <c r="D128" t="s">
        <v>157</v>
      </c>
    </row>
    <row r="129" spans="1:4" x14ac:dyDescent="0.55000000000000004">
      <c r="A129" s="4" t="s">
        <v>158</v>
      </c>
      <c r="B129" s="66" t="s">
        <v>342</v>
      </c>
      <c r="C129" s="66"/>
      <c r="D129" t="s">
        <v>158</v>
      </c>
    </row>
    <row r="130" spans="1:4" x14ac:dyDescent="0.55000000000000004">
      <c r="A130" s="67" t="s">
        <v>159</v>
      </c>
      <c r="B130" s="66" t="s">
        <v>343</v>
      </c>
      <c r="C130" s="66"/>
      <c r="D130" t="s">
        <v>159</v>
      </c>
    </row>
    <row r="131" spans="1:4" x14ac:dyDescent="0.55000000000000004">
      <c r="A131" s="67" t="s">
        <v>160</v>
      </c>
      <c r="B131" s="66" t="s">
        <v>344</v>
      </c>
      <c r="C131" s="66"/>
      <c r="D131" t="s">
        <v>160</v>
      </c>
    </row>
    <row r="132" spans="1:4" x14ac:dyDescent="0.55000000000000004">
      <c r="A132" s="4" t="s">
        <v>161</v>
      </c>
      <c r="B132" s="66" t="s">
        <v>235</v>
      </c>
      <c r="C132" s="66"/>
      <c r="D132" t="s">
        <v>161</v>
      </c>
    </row>
    <row r="133" spans="1:4" x14ac:dyDescent="0.55000000000000004">
      <c r="A133" s="4" t="s">
        <v>162</v>
      </c>
      <c r="B133" s="66" t="s">
        <v>345</v>
      </c>
      <c r="C133" s="66"/>
      <c r="D133" t="s">
        <v>162</v>
      </c>
    </row>
    <row r="134" spans="1:4" ht="28.8" x14ac:dyDescent="0.55000000000000004">
      <c r="A134" s="4" t="s">
        <v>164</v>
      </c>
      <c r="B134" s="66" t="s">
        <v>346</v>
      </c>
      <c r="C134" s="66"/>
      <c r="D134" t="s">
        <v>164</v>
      </c>
    </row>
    <row r="135" spans="1:4" x14ac:dyDescent="0.55000000000000004">
      <c r="A135" s="4" t="s">
        <v>165</v>
      </c>
      <c r="B135" s="66" t="s">
        <v>347</v>
      </c>
      <c r="C135" s="66"/>
      <c r="D135" t="s">
        <v>165</v>
      </c>
    </row>
    <row r="136" spans="1:4" x14ac:dyDescent="0.55000000000000004">
      <c r="A136" s="4" t="s">
        <v>166</v>
      </c>
      <c r="B136" s="66" t="s">
        <v>348</v>
      </c>
      <c r="C136" s="66"/>
      <c r="D136" t="s">
        <v>166</v>
      </c>
    </row>
    <row r="137" spans="1:4" x14ac:dyDescent="0.55000000000000004">
      <c r="A137" s="4" t="s">
        <v>167</v>
      </c>
      <c r="B137" s="66" t="s">
        <v>349</v>
      </c>
      <c r="C137" s="66"/>
      <c r="D137" t="s">
        <v>167</v>
      </c>
    </row>
    <row r="138" spans="1:4" x14ac:dyDescent="0.55000000000000004">
      <c r="A138" s="4" t="s">
        <v>168</v>
      </c>
      <c r="B138" s="66" t="s">
        <v>235</v>
      </c>
      <c r="C138" s="66"/>
      <c r="D138" t="s">
        <v>168</v>
      </c>
    </row>
    <row r="139" spans="1:4" x14ac:dyDescent="0.55000000000000004">
      <c r="A139" s="4" t="s">
        <v>169</v>
      </c>
      <c r="B139" s="66" t="s">
        <v>350</v>
      </c>
      <c r="C139" s="68" t="s">
        <v>13</v>
      </c>
      <c r="D139" t="s">
        <v>169</v>
      </c>
    </row>
    <row r="140" spans="1:4" x14ac:dyDescent="0.55000000000000004">
      <c r="A140" s="4" t="s">
        <v>170</v>
      </c>
      <c r="B140" s="66" t="s">
        <v>351</v>
      </c>
      <c r="C140" s="66"/>
      <c r="D140" t="s">
        <v>170</v>
      </c>
    </row>
    <row r="141" spans="1:4" x14ac:dyDescent="0.55000000000000004">
      <c r="A141" s="4" t="s">
        <v>171</v>
      </c>
      <c r="B141" s="66" t="s">
        <v>352</v>
      </c>
      <c r="C141" s="66"/>
      <c r="D141" t="s">
        <v>171</v>
      </c>
    </row>
    <row r="142" spans="1:4" x14ac:dyDescent="0.55000000000000004">
      <c r="A142" s="4" t="s">
        <v>172</v>
      </c>
      <c r="B142" s="66" t="s">
        <v>353</v>
      </c>
      <c r="C142" s="66"/>
      <c r="D142" t="s">
        <v>172</v>
      </c>
    </row>
    <row r="143" spans="1:4" x14ac:dyDescent="0.55000000000000004">
      <c r="A143" s="4" t="s">
        <v>173</v>
      </c>
      <c r="B143" s="66" t="s">
        <v>354</v>
      </c>
      <c r="C143" s="66"/>
      <c r="D143" t="s">
        <v>173</v>
      </c>
    </row>
    <row r="144" spans="1:4" x14ac:dyDescent="0.55000000000000004">
      <c r="A144" s="4" t="s">
        <v>174</v>
      </c>
      <c r="B144" s="66" t="s">
        <v>355</v>
      </c>
      <c r="C144" s="66"/>
      <c r="D144" t="s">
        <v>174</v>
      </c>
    </row>
    <row r="145" spans="1:4" x14ac:dyDescent="0.55000000000000004">
      <c r="A145" s="4" t="s">
        <v>24</v>
      </c>
      <c r="B145" s="66" t="s">
        <v>356</v>
      </c>
      <c r="C145" s="66"/>
      <c r="D145" t="s">
        <v>24</v>
      </c>
    </row>
    <row r="146" spans="1:4" x14ac:dyDescent="0.55000000000000004">
      <c r="A146" s="4" t="s">
        <v>175</v>
      </c>
      <c r="B146" s="66" t="s">
        <v>235</v>
      </c>
      <c r="C146" s="66"/>
      <c r="D146" t="s">
        <v>175</v>
      </c>
    </row>
  </sheetData>
  <conditionalFormatting sqref="D2:E146">
    <cfRule type="duplicateValues" dxfId="0" priority="1"/>
  </conditionalFormatting>
  <hyperlinks>
    <hyperlink ref="A2" r:id="rId1" display="https://colonialpowergroup.com/abington/"/>
    <hyperlink ref="A3" r:id="rId2" display="http://www.acton-ma.gov/powerchoice"/>
    <hyperlink ref="A4" r:id="rId3" display="http://masscea.com/"/>
    <hyperlink ref="A5" r:id="rId4" display="https://colonialpowergroup.com/adams/"/>
    <hyperlink ref="A6" r:id="rId5" display="http://www.capelightcompact.org/power-supply/"/>
    <hyperlink ref="A7" r:id="rId6" display="https://arlingtoncca.com/"/>
    <hyperlink ref="A8" r:id="rId7" display="https://colonialpowergroup.com/ashby/"/>
    <hyperlink ref="A9" r:id="rId8" display="https://colonialpowergroup.com/ashland/"/>
    <hyperlink ref="A10" r:id="rId9" display="http://masscea.com/"/>
    <hyperlink ref="A11" r:id="rId10" display="https://colonialpowergroup.com/auburn/"/>
    <hyperlink ref="A13" r:id="rId11" display="http://www.capelightcompact.org/power-supply/"/>
    <hyperlink ref="A15" r:id="rId12" display="http://www.masspowerchoice.com/bellingham"/>
    <hyperlink ref="A16" r:id="rId13" display="https://colonialpowergroup.com/berlin/"/>
    <hyperlink ref="A17" r:id="rId14" display="https://colonialpowergroup.com/bernardston/"/>
    <hyperlink ref="A18" r:id="rId15" display="https://www.colonialpowergroup.com/billerica/"/>
    <hyperlink ref="A19" r:id="rId16" display="http://www.capelightcompact.org/power-supply/"/>
    <hyperlink ref="A20" r:id="rId17" display="http://www.capelightcompact.org/power-supply/"/>
    <hyperlink ref="A21" r:id="rId18" display="http://www.brooklinema.gov/1340/Brookline-Green-Electricity"/>
    <hyperlink ref="A22" r:id="rId19" display="https://colonialpowergroup.com/burlington/"/>
    <hyperlink ref="A23" r:id="rId20" display="http://masspowerchoice.com/cambridge"/>
    <hyperlink ref="A24" r:id="rId21" display="https://www.colonialpowergroup.com/carlisle/"/>
    <hyperlink ref="A25" r:id="rId22" display="http://masscea.com/"/>
    <hyperlink ref="A26" r:id="rId23" display="http://www.townofcharlton.net/electricityaggregation.htm"/>
    <hyperlink ref="A27" r:id="rId24" display="http://www.capelightcompact.org/power-supply/"/>
    <hyperlink ref="A28" r:id="rId25" display="http://www.masspowerchoice.com/chelmsford"/>
    <hyperlink ref="A29" r:id="rId26" display="https://colonialpowergroup.com/cheshire/"/>
    <hyperlink ref="A30" r:id="rId27" display="http://www.capelightcompact.org/power-supply/"/>
    <hyperlink ref="A31" r:id="rId28" display="https://colonialpowergroup.com/clarksburg/"/>
    <hyperlink ref="A32" r:id="rId29" display="https://colonialpowergroup.com/dalton/"/>
    <hyperlink ref="A33" r:id="rId30" display="http://masscea.com/"/>
    <hyperlink ref="A34" r:id="rId31" display="http://masscea.com/"/>
    <hyperlink ref="A35" r:id="rId32" display="http://www.capelightcompact.org/power-supply/"/>
    <hyperlink ref="A36" r:id="rId33" display="http://masscea.com/"/>
    <hyperlink ref="A37" r:id="rId34" display="http://masscea.com/"/>
    <hyperlink ref="A38" r:id="rId35" display="http://masscea.com/"/>
    <hyperlink ref="A39" r:id="rId36" display="http://www.capelightcompact.org/power-supply/"/>
    <hyperlink ref="A41" r:id="rId37" display="http://www.capelightcompact.org/power-supply/"/>
    <hyperlink ref="A42" r:id="rId38" display="https://colonialpowergroup.com/egremont/"/>
    <hyperlink ref="A43" r:id="rId39" display="http://masscea.com/"/>
    <hyperlink ref="A44" r:id="rId40" display="http://masscea.com/"/>
    <hyperlink ref="A45" r:id="rId41" display="http://www.capelightcompact.org/power-supply/"/>
    <hyperlink ref="A46" r:id="rId42" display="https://colonialpowergroup.com/florida/"/>
    <hyperlink ref="A47" r:id="rId43" display="http://www.masspowerchoice.com/foxborough"/>
    <hyperlink ref="A48" r:id="rId44" display="https://colonialpowergroup.com/franklin/"/>
    <hyperlink ref="A49" r:id="rId45" display="http://masscea.com/"/>
    <hyperlink ref="A50" r:id="rId46" display="https://colonialpowergroup.com/gardner/"/>
    <hyperlink ref="A51" r:id="rId47" display="https://gloucester-cea.com/"/>
    <hyperlink ref="A52" r:id="rId48" display="http://www.masspowerchoice.com/grafton"/>
    <hyperlink ref="A53" r:id="rId49" display="https://colonialpowergroup.com/great-barrington/"/>
    <hyperlink ref="A54" r:id="rId50" display="http://www.masspowerchoice.com/greenfield"/>
    <hyperlink ref="A56" r:id="rId51" display="https://colonialpowergroup.com/halifax/"/>
    <hyperlink ref="A57" r:id="rId52" display="https://www.hamiltonma.gov/electric-aggregation-update/"/>
    <hyperlink ref="A58" r:id="rId53" display="http://www.capelightcompact.org/power-supply/"/>
    <hyperlink ref="A59" r:id="rId54" display="https://colonialpowergroup.com/hatfield/"/>
    <hyperlink ref="A60" r:id="rId55" display="https://colonialpowergroup.com/haverhill/"/>
    <hyperlink ref="A61" r:id="rId56" display="https://colonialpowergroup.com/heath-2/"/>
    <hyperlink ref="A62" r:id="rId57" display="https://colonialpowergroup.com/holliston/"/>
    <hyperlink ref="A63" r:id="rId58" display="https://colonialpowergroup.com/kingston/"/>
    <hyperlink ref="A64" r:id="rId59" display="https://colonialpowergroup.com/lancaster/"/>
    <hyperlink ref="A65" r:id="rId60" display="https://colonialpowergroup.com/lanesborough/"/>
    <hyperlink ref="A66" r:id="rId61" display="https://colonialpowergroup.com/lenox/"/>
    <hyperlink ref="A67" r:id="rId62" display="https://colonialpowergroup.com/leverett/"/>
    <hyperlink ref="A68" r:id="rId63" display="http://masspowerchoice.com/lexington"/>
    <hyperlink ref="A69" r:id="rId64" display="https://colonialpowergroup.com/lowell/"/>
    <hyperlink ref="A70" r:id="rId65" display="https://colonialpowergroup.com/lunenburg/"/>
    <hyperlink ref="A71" r:id="rId66" display="http://masscea.com/"/>
    <hyperlink ref="A72" r:id="rId67" display="https://colonialpowergroup.com/marlborough/"/>
    <hyperlink ref="A73" r:id="rId68" display="http://www.capelightcompact.org/power-supply/"/>
    <hyperlink ref="A74" r:id="rId69" display="http://masscea.com/"/>
    <hyperlink ref="A75" r:id="rId70" display="https://www.colonialpowergroup.com/medway/"/>
    <hyperlink ref="A76" r:id="rId71" display="https://melrose-cea.com/"/>
    <hyperlink ref="A77" r:id="rId72" display="https://colonialpowergroup.com/mendon/"/>
    <hyperlink ref="A78" r:id="rId73" display="https://colonialpowergroup.com/methuen/"/>
    <hyperlink ref="A79" r:id="rId74" display="https://millburypowerchoice.com/"/>
    <hyperlink ref="A81" r:id="rId75" display="https://colonialpowergroup.com/millville/"/>
    <hyperlink ref="A82" r:id="rId76" display="https://colonialpowergroup.com/monterey/"/>
    <hyperlink ref="A83" r:id="rId77" display="http://masspowerchoice.com/nantucket"/>
    <hyperlink ref="A84" r:id="rId78" display="http://www.masspowerchoice.com/natick"/>
    <hyperlink ref="A85" r:id="rId79" display="https://www.colonialpowergroup.com/new-ashford/"/>
    <hyperlink ref="A86" r:id="rId80" display="http://masscea.com/"/>
    <hyperlink ref="A87" r:id="rId81" display="https://colonialpowergroup.com/new-marlborough/"/>
    <hyperlink ref="A90" r:id="rId82" display="https://colonialpowergroup.com/north-adams/"/>
    <hyperlink ref="A92" r:id="rId83" display="http://masscea.com/"/>
    <hyperlink ref="A93" r:id="rId84" display="http://masscea.com/"/>
    <hyperlink ref="A94" r:id="rId85" display="http://www.capelightcompact.org/power-supply/"/>
    <hyperlink ref="A95" r:id="rId86" display="https://colonialpowergroup.com/orange/"/>
    <hyperlink ref="A96" r:id="rId87" display="http://www.capelightcompact.org/power-supply/"/>
    <hyperlink ref="A97" r:id="rId88" display="https://oxford-cea.com/"/>
    <hyperlink ref="A98" r:id="rId89" display="https://colonialpowergroup.com/pelham/"/>
    <hyperlink ref="A99" r:id="rId90" display="https://colonialpowergroup.com/pembroke-2/"/>
    <hyperlink ref="A100" r:id="rId91" display="https://colonialpowergroup.com/pittsfield/"/>
    <hyperlink ref="A101" r:id="rId92" display="http://masscea.com/"/>
    <hyperlink ref="A102" r:id="rId93" display="https://colonialpowergroup.com/plymouth/"/>
    <hyperlink ref="A103" r:id="rId94" display="https://www.colonialpowergroup.com/plympton/"/>
    <hyperlink ref="A104" r:id="rId95" display="http://www.capelightcompact.org/power-supply/"/>
    <hyperlink ref="A105" r:id="rId96" display="http://masscea.com/"/>
    <hyperlink ref="A107" r:id="rId97" display="http://www.masspowerchoice.com/salem"/>
    <hyperlink ref="A109" r:id="rId98" display="https://colonialpowergroup.com/sandisfield/"/>
    <hyperlink ref="A110" r:id="rId99" display="http://www.capelightcompact.org/power-supply/"/>
    <hyperlink ref="A111" r:id="rId100" display="http://masscea.com/"/>
    <hyperlink ref="A112" r:id="rId101" display="https://colonialpowergroup.com/sheffield/"/>
    <hyperlink ref="A113" r:id="rId102" display="http://shirleypoweroptions.com/"/>
    <hyperlink ref="A114" r:id="rId103" display="http://masscea.com/"/>
    <hyperlink ref="A115" r:id="rId104" display="https://somervillecce.com/"/>
    <hyperlink ref="A116" r:id="rId105" display="http://www.masspowerchoice.com/southborough"/>
    <hyperlink ref="A118" r:id="rId106" display="https://www.colonialpowergroup.com/stoughton/"/>
    <hyperlink ref="A119" r:id="rId107" display="https://sudbury-cea.com/"/>
    <hyperlink ref="A120" r:id="rId108" display="http://www.masspowerchoice.com/sutton"/>
    <hyperlink ref="A121" r:id="rId109" display="http://www.masspowerchoice.com/swampscott"/>
    <hyperlink ref="A122" r:id="rId110" display="http://masscea.com/"/>
    <hyperlink ref="A123" r:id="rId111" display="https://colonialpowergroup.com/tewksbury/"/>
    <hyperlink ref="A124" r:id="rId112" display="http://www.capelightcompact.org/power-supply/"/>
    <hyperlink ref="A125" r:id="rId113" display="http://www.capelightcompact.org/power-supply/"/>
    <hyperlink ref="A126" r:id="rId114" display="https://colonialpowergroup.com/tyngsborough/"/>
    <hyperlink ref="A127" r:id="rId115" display="https://colonialpowergroup.com/tyringham/"/>
    <hyperlink ref="A128" r:id="rId116" display="https://colonialpowergroup.com/upton/"/>
    <hyperlink ref="A129" r:id="rId117" display="http://www.masspowerchoice.com/walpole"/>
    <hyperlink ref="A132" r:id="rId118" display="http://www.capelightcompact.org/power-supply/"/>
    <hyperlink ref="A133" r:id="rId119" display="https://colonialpowergroup.com/wendell/"/>
    <hyperlink ref="A134" r:id="rId120" display="https://colonialpowergroup.com/west-bridgewater/"/>
    <hyperlink ref="A135" r:id="rId121" display="https://colonialpowergroup.com/west-brookfield-2/"/>
    <hyperlink ref="A136" r:id="rId122" display="https://www.colonialpowergroup.com/west springfield/"/>
    <hyperlink ref="A137" r:id="rId123" display="https://colonialpowergroup.com/west-stockbridge/"/>
    <hyperlink ref="A138" r:id="rId124" display="http://www.capelightcompact.org/power-supply/"/>
    <hyperlink ref="A139" r:id="rId125" display="http://www.masspowerchoice.com/westborough"/>
    <hyperlink ref="A140" r:id="rId126" display="http://masscea.com/"/>
    <hyperlink ref="A141" r:id="rId127" display="http://masscea.com/"/>
    <hyperlink ref="A142" r:id="rId128" display="https://colonialpowergroup.com/williamsburg/"/>
    <hyperlink ref="A143" r:id="rId129" display="https://colonialpowergroup.com/williamstown/"/>
    <hyperlink ref="A144" r:id="rId130" display="https://colonialpowergroup.com/winchendon/"/>
    <hyperlink ref="A145" r:id="rId131" display="https://winpowerma.com/"/>
    <hyperlink ref="A146" r:id="rId132" display="http://www.capelightcompact.org/power-supply/"/>
  </hyperlinks>
  <pageMargins left="0.7" right="0.7" top="0.75" bottom="0.75" header="0.3" footer="0.3"/>
  <pageSetup orientation="portrait" r:id="rId1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" workbookViewId="0">
      <selection activeCell="B5" sqref="B5:B10"/>
    </sheetView>
  </sheetViews>
  <sheetFormatPr defaultColWidth="9.20703125" defaultRowHeight="12.6" x14ac:dyDescent="0.55000000000000004"/>
  <cols>
    <col min="1" max="1" width="22.5234375" style="69" customWidth="1"/>
    <col min="2" max="2" width="23.68359375" style="69" customWidth="1"/>
    <col min="3" max="3" width="26.5234375" style="69" customWidth="1"/>
    <col min="4" max="4" width="22.5234375" style="69" customWidth="1"/>
    <col min="5" max="16384" width="9.20703125" style="69"/>
  </cols>
  <sheetData>
    <row r="1" spans="1:4" ht="14.05" customHeight="1" x14ac:dyDescent="0.4">
      <c r="A1" s="211" t="s">
        <v>359</v>
      </c>
      <c r="B1" s="212"/>
      <c r="C1" s="212"/>
      <c r="D1" s="213"/>
    </row>
    <row r="2" spans="1:4" ht="14.05" customHeight="1" x14ac:dyDescent="0.4">
      <c r="A2" s="214" t="s">
        <v>360</v>
      </c>
      <c r="B2" s="215"/>
      <c r="C2" s="215"/>
      <c r="D2" s="216"/>
    </row>
    <row r="3" spans="1:4" ht="14.05" customHeight="1" x14ac:dyDescent="0.4">
      <c r="A3" s="217" t="s">
        <v>361</v>
      </c>
      <c r="B3" s="218"/>
      <c r="C3" s="219" t="s">
        <v>362</v>
      </c>
      <c r="D3" s="220"/>
    </row>
    <row r="4" spans="1:4" ht="37" customHeight="1" x14ac:dyDescent="0.4">
      <c r="A4" s="70" t="s">
        <v>363</v>
      </c>
      <c r="B4" s="71" t="s">
        <v>364</v>
      </c>
      <c r="C4" s="72" t="s">
        <v>365</v>
      </c>
      <c r="D4" s="73" t="s">
        <v>364</v>
      </c>
    </row>
    <row r="5" spans="1:4" ht="14.05" customHeight="1" x14ac:dyDescent="0.55000000000000004">
      <c r="A5" s="221" t="s">
        <v>366</v>
      </c>
      <c r="B5" s="208">
        <v>13.718</v>
      </c>
      <c r="C5" s="74" t="s">
        <v>367</v>
      </c>
      <c r="D5" s="75">
        <v>11.631</v>
      </c>
    </row>
    <row r="6" spans="1:4" ht="14.05" customHeight="1" x14ac:dyDescent="0.55000000000000004">
      <c r="A6" s="223"/>
      <c r="B6" s="209"/>
      <c r="C6" s="74" t="s">
        <v>368</v>
      </c>
      <c r="D6" s="75">
        <v>12.657999999999999</v>
      </c>
    </row>
    <row r="7" spans="1:4" ht="14.05" customHeight="1" x14ac:dyDescent="0.55000000000000004">
      <c r="A7" s="223"/>
      <c r="B7" s="209"/>
      <c r="C7" s="74" t="s">
        <v>369</v>
      </c>
      <c r="D7" s="75">
        <v>15.994999999999999</v>
      </c>
    </row>
    <row r="8" spans="1:4" ht="14.05" customHeight="1" x14ac:dyDescent="0.55000000000000004">
      <c r="A8" s="223"/>
      <c r="B8" s="209"/>
      <c r="C8" s="74" t="s">
        <v>370</v>
      </c>
      <c r="D8" s="75">
        <v>15.802</v>
      </c>
    </row>
    <row r="9" spans="1:4" ht="14.05" customHeight="1" x14ac:dyDescent="0.55000000000000004">
      <c r="A9" s="223"/>
      <c r="B9" s="209"/>
      <c r="C9" s="74" t="s">
        <v>371</v>
      </c>
      <c r="D9" s="75">
        <v>13.255000000000001</v>
      </c>
    </row>
    <row r="10" spans="1:4" ht="14.05" customHeight="1" x14ac:dyDescent="0.55000000000000004">
      <c r="A10" s="222"/>
      <c r="B10" s="210"/>
      <c r="C10" s="74" t="s">
        <v>372</v>
      </c>
      <c r="D10" s="75">
        <v>11.599</v>
      </c>
    </row>
    <row r="11" spans="1:4" ht="14.05" customHeight="1" x14ac:dyDescent="0.55000000000000004">
      <c r="A11" s="221" t="s">
        <v>373</v>
      </c>
      <c r="B11" s="208">
        <v>10.87</v>
      </c>
      <c r="C11" s="74" t="s">
        <v>374</v>
      </c>
      <c r="D11" s="75">
        <v>11.635999999999999</v>
      </c>
    </row>
    <row r="12" spans="1:4" ht="14.05" customHeight="1" x14ac:dyDescent="0.55000000000000004">
      <c r="A12" s="223"/>
      <c r="B12" s="209"/>
      <c r="C12" s="74" t="s">
        <v>375</v>
      </c>
      <c r="D12" s="75">
        <v>11.13</v>
      </c>
    </row>
    <row r="13" spans="1:4" ht="14.05" customHeight="1" x14ac:dyDescent="0.55000000000000004">
      <c r="A13" s="223"/>
      <c r="B13" s="209"/>
      <c r="C13" s="74" t="s">
        <v>376</v>
      </c>
      <c r="D13" s="75">
        <v>10.4</v>
      </c>
    </row>
    <row r="14" spans="1:4" ht="14.05" customHeight="1" x14ac:dyDescent="0.55000000000000004">
      <c r="A14" s="223"/>
      <c r="B14" s="209"/>
      <c r="C14" s="74" t="s">
        <v>377</v>
      </c>
      <c r="D14" s="75">
        <v>10.336</v>
      </c>
    </row>
    <row r="15" spans="1:4" ht="14.05" customHeight="1" x14ac:dyDescent="0.55000000000000004">
      <c r="A15" s="223"/>
      <c r="B15" s="209"/>
      <c r="C15" s="74" t="s">
        <v>378</v>
      </c>
      <c r="D15" s="75">
        <v>10.843999999999999</v>
      </c>
    </row>
    <row r="16" spans="1:4" ht="14.05" customHeight="1" x14ac:dyDescent="0.55000000000000004">
      <c r="A16" s="222"/>
      <c r="B16" s="210"/>
      <c r="C16" s="74" t="s">
        <v>379</v>
      </c>
      <c r="D16" s="75">
        <v>11.191000000000001</v>
      </c>
    </row>
    <row r="17" spans="1:4" ht="14.05" customHeight="1" x14ac:dyDescent="0.55000000000000004">
      <c r="A17" s="221" t="s">
        <v>380</v>
      </c>
      <c r="B17" s="208">
        <v>12.673</v>
      </c>
      <c r="C17" s="74" t="s">
        <v>381</v>
      </c>
      <c r="D17" s="75">
        <v>11.304</v>
      </c>
    </row>
    <row r="18" spans="1:4" ht="14.05" customHeight="1" x14ac:dyDescent="0.55000000000000004">
      <c r="A18" s="223"/>
      <c r="B18" s="209"/>
      <c r="C18" s="74" t="s">
        <v>382</v>
      </c>
      <c r="D18" s="75">
        <v>12.3</v>
      </c>
    </row>
    <row r="19" spans="1:4" ht="14.05" customHeight="1" x14ac:dyDescent="0.55000000000000004">
      <c r="A19" s="223"/>
      <c r="B19" s="209"/>
      <c r="C19" s="74" t="s">
        <v>383</v>
      </c>
      <c r="D19" s="75">
        <v>14.757</v>
      </c>
    </row>
    <row r="20" spans="1:4" ht="14.05" customHeight="1" x14ac:dyDescent="0.55000000000000004">
      <c r="A20" s="223"/>
      <c r="B20" s="209"/>
      <c r="C20" s="74" t="s">
        <v>384</v>
      </c>
      <c r="D20" s="75">
        <v>14.574</v>
      </c>
    </row>
    <row r="21" spans="1:4" ht="14.05" customHeight="1" x14ac:dyDescent="0.55000000000000004">
      <c r="A21" s="223"/>
      <c r="B21" s="209"/>
      <c r="C21" s="74" t="s">
        <v>385</v>
      </c>
      <c r="D21" s="75">
        <v>11.77</v>
      </c>
    </row>
    <row r="22" spans="1:4" ht="14.05" customHeight="1" x14ac:dyDescent="0.55000000000000004">
      <c r="A22" s="222"/>
      <c r="B22" s="210"/>
      <c r="C22" s="74" t="s">
        <v>386</v>
      </c>
      <c r="D22" s="75">
        <v>10.457000000000001</v>
      </c>
    </row>
    <row r="23" spans="1:4" ht="14.05" customHeight="1" x14ac:dyDescent="0.55000000000000004">
      <c r="A23" s="221" t="s">
        <v>387</v>
      </c>
      <c r="B23" s="208">
        <v>9.4320000000000004</v>
      </c>
      <c r="C23" s="74" t="s">
        <v>388</v>
      </c>
      <c r="D23" s="75">
        <v>10.260999999999999</v>
      </c>
    </row>
    <row r="24" spans="1:4" ht="14.05" customHeight="1" x14ac:dyDescent="0.55000000000000004">
      <c r="A24" s="223"/>
      <c r="B24" s="209"/>
      <c r="C24" s="74" t="s">
        <v>389</v>
      </c>
      <c r="D24" s="76">
        <v>9.9359999999999999</v>
      </c>
    </row>
    <row r="25" spans="1:4" ht="14.05" customHeight="1" x14ac:dyDescent="0.55000000000000004">
      <c r="A25" s="223"/>
      <c r="B25" s="209"/>
      <c r="C25" s="74" t="s">
        <v>390</v>
      </c>
      <c r="D25" s="76">
        <v>9.4939999999999998</v>
      </c>
    </row>
    <row r="26" spans="1:4" ht="14.05" customHeight="1" x14ac:dyDescent="0.55000000000000004">
      <c r="A26" s="223"/>
      <c r="B26" s="209"/>
      <c r="C26" s="74" t="s">
        <v>391</v>
      </c>
      <c r="D26" s="76">
        <v>9.516</v>
      </c>
    </row>
    <row r="27" spans="1:4" ht="14.05" customHeight="1" x14ac:dyDescent="0.55000000000000004">
      <c r="A27" s="223"/>
      <c r="B27" s="209"/>
      <c r="C27" s="74" t="s">
        <v>392</v>
      </c>
      <c r="D27" s="76">
        <v>9.6839999999999993</v>
      </c>
    </row>
    <row r="28" spans="1:4" ht="14.05" customHeight="1" x14ac:dyDescent="0.55000000000000004">
      <c r="A28" s="222"/>
      <c r="B28" s="210"/>
      <c r="C28" s="74" t="s">
        <v>393</v>
      </c>
      <c r="D28" s="76">
        <v>7.3620000000000001</v>
      </c>
    </row>
    <row r="29" spans="1:4" ht="14.05" customHeight="1" x14ac:dyDescent="0.55000000000000004">
      <c r="A29" s="221" t="s">
        <v>394</v>
      </c>
      <c r="B29" s="208">
        <v>9.7870000000000008</v>
      </c>
      <c r="C29" s="74" t="s">
        <v>395</v>
      </c>
      <c r="D29" s="76">
        <v>8.2929999999999993</v>
      </c>
    </row>
    <row r="30" spans="1:4" ht="14.05" customHeight="1" x14ac:dyDescent="0.55000000000000004">
      <c r="A30" s="223"/>
      <c r="B30" s="209"/>
      <c r="C30" s="74" t="s">
        <v>396</v>
      </c>
      <c r="D30" s="76">
        <v>9.4039999999999999</v>
      </c>
    </row>
    <row r="31" spans="1:4" ht="14.05" customHeight="1" x14ac:dyDescent="0.55000000000000004">
      <c r="A31" s="223"/>
      <c r="B31" s="209"/>
      <c r="C31" s="74" t="s">
        <v>397</v>
      </c>
      <c r="D31" s="75">
        <v>11.565</v>
      </c>
    </row>
    <row r="32" spans="1:4" ht="14.05" customHeight="1" x14ac:dyDescent="0.55000000000000004">
      <c r="A32" s="223"/>
      <c r="B32" s="209"/>
      <c r="C32" s="74" t="s">
        <v>398</v>
      </c>
      <c r="D32" s="75">
        <v>11.542999999999999</v>
      </c>
    </row>
    <row r="33" spans="1:4" ht="14.05" customHeight="1" x14ac:dyDescent="0.55000000000000004">
      <c r="A33" s="223"/>
      <c r="B33" s="209"/>
      <c r="C33" s="74" t="s">
        <v>399</v>
      </c>
      <c r="D33" s="76">
        <v>9.1839999999999993</v>
      </c>
    </row>
    <row r="34" spans="1:4" ht="14.05" customHeight="1" x14ac:dyDescent="0.55000000000000004">
      <c r="A34" s="222"/>
      <c r="B34" s="210"/>
      <c r="C34" s="74" t="s">
        <v>400</v>
      </c>
      <c r="D34" s="76">
        <v>7.9</v>
      </c>
    </row>
    <row r="35" spans="1:4" ht="14.05" customHeight="1" x14ac:dyDescent="0.55000000000000004">
      <c r="A35" s="77" t="s">
        <v>401</v>
      </c>
      <c r="B35" s="76">
        <v>8.0839999999999996</v>
      </c>
      <c r="C35" s="74" t="s">
        <v>402</v>
      </c>
      <c r="D35" s="76">
        <v>7.9660000000000002</v>
      </c>
    </row>
    <row r="36" spans="1:4" ht="14.05" customHeight="1" x14ac:dyDescent="0.55000000000000004">
      <c r="A36" s="205" t="s">
        <v>403</v>
      </c>
      <c r="B36" s="208">
        <v>8.0419999999999998</v>
      </c>
      <c r="C36" s="74" t="s">
        <v>404</v>
      </c>
      <c r="D36" s="76">
        <v>7.6520000000000001</v>
      </c>
    </row>
    <row r="37" spans="1:4" ht="14.05" customHeight="1" x14ac:dyDescent="0.55000000000000004">
      <c r="A37" s="206"/>
      <c r="B37" s="209"/>
      <c r="C37" s="74" t="s">
        <v>405</v>
      </c>
      <c r="D37" s="76">
        <v>8.1549999999999994</v>
      </c>
    </row>
    <row r="38" spans="1:4" ht="14.05" customHeight="1" x14ac:dyDescent="0.55000000000000004">
      <c r="A38" s="206"/>
      <c r="B38" s="209"/>
      <c r="C38" s="74" t="s">
        <v>406</v>
      </c>
      <c r="D38" s="76">
        <v>8.6449999999999996</v>
      </c>
    </row>
    <row r="39" spans="1:4" ht="14.05" customHeight="1" x14ac:dyDescent="0.55000000000000004">
      <c r="A39" s="206"/>
      <c r="B39" s="209"/>
      <c r="C39" s="74" t="s">
        <v>407</v>
      </c>
      <c r="D39" s="76">
        <v>8.1010000000000009</v>
      </c>
    </row>
    <row r="40" spans="1:4" ht="14.05" customHeight="1" x14ac:dyDescent="0.55000000000000004">
      <c r="A40" s="207"/>
      <c r="B40" s="210"/>
      <c r="C40" s="74" t="s">
        <v>408</v>
      </c>
      <c r="D40" s="76">
        <v>7.5730000000000004</v>
      </c>
    </row>
    <row r="41" spans="1:4" ht="14.05" customHeight="1" x14ac:dyDescent="0.55000000000000004">
      <c r="A41" s="221" t="s">
        <v>409</v>
      </c>
      <c r="B41" s="208">
        <v>13.038</v>
      </c>
      <c r="C41" s="74" t="s">
        <v>410</v>
      </c>
      <c r="D41" s="75">
        <v>10.298999999999999</v>
      </c>
    </row>
    <row r="42" spans="1:4" ht="14.05" customHeight="1" x14ac:dyDescent="0.55000000000000004">
      <c r="A42" s="223"/>
      <c r="B42" s="209"/>
      <c r="C42" s="74" t="s">
        <v>411</v>
      </c>
      <c r="D42" s="75">
        <v>11.997</v>
      </c>
    </row>
    <row r="43" spans="1:4" ht="14.05" customHeight="1" x14ac:dyDescent="0.55000000000000004">
      <c r="A43" s="223"/>
      <c r="B43" s="209"/>
      <c r="C43" s="74" t="s">
        <v>412</v>
      </c>
      <c r="D43" s="75">
        <v>15.013999999999999</v>
      </c>
    </row>
    <row r="44" spans="1:4" ht="14.05" customHeight="1" x14ac:dyDescent="0.55000000000000004">
      <c r="A44" s="223"/>
      <c r="B44" s="209"/>
      <c r="C44" s="74" t="s">
        <v>413</v>
      </c>
      <c r="D44" s="75">
        <v>15.147</v>
      </c>
    </row>
    <row r="45" spans="1:4" ht="14.05" customHeight="1" x14ac:dyDescent="0.55000000000000004">
      <c r="A45" s="223"/>
      <c r="B45" s="209"/>
      <c r="C45" s="74" t="s">
        <v>414</v>
      </c>
      <c r="D45" s="75">
        <v>13.387</v>
      </c>
    </row>
    <row r="46" spans="1:4" ht="14.05" customHeight="1" x14ac:dyDescent="0.55000000000000004">
      <c r="A46" s="222"/>
      <c r="B46" s="210"/>
      <c r="C46" s="74" t="s">
        <v>415</v>
      </c>
      <c r="D46" s="75">
        <v>11.227</v>
      </c>
    </row>
    <row r="47" spans="1:4" ht="14.05" customHeight="1" x14ac:dyDescent="0.55000000000000004">
      <c r="A47" s="211" t="s">
        <v>359</v>
      </c>
      <c r="B47" s="212"/>
      <c r="C47" s="212"/>
      <c r="D47" s="213"/>
    </row>
    <row r="48" spans="1:4" ht="14.05" customHeight="1" x14ac:dyDescent="0.55000000000000004">
      <c r="A48" s="214" t="s">
        <v>360</v>
      </c>
      <c r="B48" s="215"/>
      <c r="C48" s="215"/>
      <c r="D48" s="216"/>
    </row>
    <row r="49" spans="1:4" ht="14.05" customHeight="1" x14ac:dyDescent="0.55000000000000004">
      <c r="A49" s="217" t="s">
        <v>361</v>
      </c>
      <c r="B49" s="218"/>
      <c r="C49" s="219" t="s">
        <v>362</v>
      </c>
      <c r="D49" s="220"/>
    </row>
    <row r="50" spans="1:4" ht="37.5" customHeight="1" x14ac:dyDescent="0.55000000000000004">
      <c r="A50" s="70" t="s">
        <v>363</v>
      </c>
      <c r="B50" s="73" t="s">
        <v>364</v>
      </c>
      <c r="C50" s="72" t="s">
        <v>365</v>
      </c>
      <c r="D50" s="73" t="s">
        <v>364</v>
      </c>
    </row>
    <row r="51" spans="1:4" ht="14.05" customHeight="1" x14ac:dyDescent="0.55000000000000004">
      <c r="A51" s="221" t="s">
        <v>416</v>
      </c>
      <c r="B51" s="208">
        <v>9.2569999999999997</v>
      </c>
      <c r="C51" s="74" t="s">
        <v>417</v>
      </c>
      <c r="D51" s="76">
        <v>8.8800000000000008</v>
      </c>
    </row>
    <row r="52" spans="1:4" ht="14.05" customHeight="1" x14ac:dyDescent="0.55000000000000004">
      <c r="A52" s="223"/>
      <c r="B52" s="209"/>
      <c r="C52" s="74" t="s">
        <v>418</v>
      </c>
      <c r="D52" s="76">
        <v>8.8550000000000004</v>
      </c>
    </row>
    <row r="53" spans="1:4" ht="14.05" customHeight="1" x14ac:dyDescent="0.55000000000000004">
      <c r="A53" s="223"/>
      <c r="B53" s="209"/>
      <c r="C53" s="74" t="s">
        <v>419</v>
      </c>
      <c r="D53" s="76">
        <v>9.4350000000000005</v>
      </c>
    </row>
    <row r="54" spans="1:4" ht="14.05" customHeight="1" x14ac:dyDescent="0.55000000000000004">
      <c r="A54" s="223"/>
      <c r="B54" s="209"/>
      <c r="C54" s="74" t="s">
        <v>420</v>
      </c>
      <c r="D54" s="76">
        <v>9.8960000000000008</v>
      </c>
    </row>
    <row r="55" spans="1:4" ht="14.05" customHeight="1" x14ac:dyDescent="0.55000000000000004">
      <c r="A55" s="223"/>
      <c r="B55" s="209"/>
      <c r="C55" s="74" t="s">
        <v>421</v>
      </c>
      <c r="D55" s="76">
        <v>9.6069999999999993</v>
      </c>
    </row>
    <row r="56" spans="1:4" ht="14.05" customHeight="1" x14ac:dyDescent="0.55000000000000004">
      <c r="A56" s="222"/>
      <c r="B56" s="210"/>
      <c r="C56" s="74" t="s">
        <v>422</v>
      </c>
      <c r="D56" s="76">
        <v>8.6839999999999993</v>
      </c>
    </row>
    <row r="57" spans="1:4" ht="14.05" customHeight="1" x14ac:dyDescent="0.55000000000000004">
      <c r="A57" s="221" t="s">
        <v>423</v>
      </c>
      <c r="B57" s="208">
        <v>16.273</v>
      </c>
      <c r="C57" s="74" t="s">
        <v>424</v>
      </c>
      <c r="D57" s="76">
        <v>9.9459999999999997</v>
      </c>
    </row>
    <row r="58" spans="1:4" ht="14.05" customHeight="1" x14ac:dyDescent="0.55000000000000004">
      <c r="A58" s="223"/>
      <c r="B58" s="209"/>
      <c r="C58" s="74" t="s">
        <v>425</v>
      </c>
      <c r="D58" s="75">
        <v>14.061999999999999</v>
      </c>
    </row>
    <row r="59" spans="1:4" ht="14.05" customHeight="1" x14ac:dyDescent="0.55000000000000004">
      <c r="A59" s="223"/>
      <c r="B59" s="209"/>
      <c r="C59" s="74" t="s">
        <v>426</v>
      </c>
      <c r="D59" s="75">
        <v>21.407</v>
      </c>
    </row>
    <row r="60" spans="1:4" ht="14.05" customHeight="1" x14ac:dyDescent="0.55000000000000004">
      <c r="A60" s="223"/>
      <c r="B60" s="209"/>
      <c r="C60" s="74" t="s">
        <v>427</v>
      </c>
      <c r="D60" s="75">
        <v>22.067</v>
      </c>
    </row>
    <row r="61" spans="1:4" ht="14.05" customHeight="1" x14ac:dyDescent="0.55000000000000004">
      <c r="A61" s="223"/>
      <c r="B61" s="209"/>
      <c r="C61" s="74" t="s">
        <v>428</v>
      </c>
      <c r="D61" s="75">
        <v>16.706</v>
      </c>
    </row>
    <row r="62" spans="1:4" ht="14.05" customHeight="1" x14ac:dyDescent="0.55000000000000004">
      <c r="A62" s="222"/>
      <c r="B62" s="210"/>
      <c r="C62" s="74" t="s">
        <v>429</v>
      </c>
      <c r="D62" s="75">
        <v>10.492000000000001</v>
      </c>
    </row>
    <row r="63" spans="1:4" ht="14.05" customHeight="1" x14ac:dyDescent="0.55000000000000004">
      <c r="A63" s="221" t="s">
        <v>430</v>
      </c>
      <c r="B63" s="208">
        <v>8.2769999999999992</v>
      </c>
      <c r="C63" s="74" t="s">
        <v>431</v>
      </c>
      <c r="D63" s="76">
        <v>7.8819999999999997</v>
      </c>
    </row>
    <row r="64" spans="1:4" ht="14.05" customHeight="1" x14ac:dyDescent="0.55000000000000004">
      <c r="A64" s="223"/>
      <c r="B64" s="209"/>
      <c r="C64" s="74" t="s">
        <v>432</v>
      </c>
      <c r="D64" s="76">
        <v>7.7389999999999999</v>
      </c>
    </row>
    <row r="65" spans="1:4" ht="14.05" customHeight="1" x14ac:dyDescent="0.55000000000000004">
      <c r="A65" s="223"/>
      <c r="B65" s="209"/>
      <c r="C65" s="74" t="s">
        <v>433</v>
      </c>
      <c r="D65" s="76">
        <v>8.4789999999999992</v>
      </c>
    </row>
    <row r="66" spans="1:4" ht="14.05" customHeight="1" x14ac:dyDescent="0.55000000000000004">
      <c r="A66" s="223"/>
      <c r="B66" s="209"/>
      <c r="C66" s="74" t="s">
        <v>434</v>
      </c>
      <c r="D66" s="76">
        <v>8.9139999999999997</v>
      </c>
    </row>
    <row r="67" spans="1:4" ht="14.05" customHeight="1" x14ac:dyDescent="0.55000000000000004">
      <c r="A67" s="223"/>
      <c r="B67" s="209"/>
      <c r="C67" s="74" t="s">
        <v>435</v>
      </c>
      <c r="D67" s="76">
        <v>8.8539999999999992</v>
      </c>
    </row>
    <row r="68" spans="1:4" ht="14.05" customHeight="1" x14ac:dyDescent="0.55000000000000004">
      <c r="A68" s="222"/>
      <c r="B68" s="210"/>
      <c r="C68" s="74" t="s">
        <v>436</v>
      </c>
      <c r="D68" s="76">
        <v>7.6239999999999997</v>
      </c>
    </row>
    <row r="69" spans="1:4" ht="14.05" customHeight="1" x14ac:dyDescent="0.55000000000000004">
      <c r="A69" s="221" t="s">
        <v>437</v>
      </c>
      <c r="B69" s="208">
        <v>10.025</v>
      </c>
      <c r="C69" s="74" t="s">
        <v>438</v>
      </c>
      <c r="D69" s="76">
        <v>7.7190000000000003</v>
      </c>
    </row>
    <row r="70" spans="1:4" ht="14.05" customHeight="1" x14ac:dyDescent="0.55000000000000004">
      <c r="A70" s="223"/>
      <c r="B70" s="209"/>
      <c r="C70" s="74" t="s">
        <v>439</v>
      </c>
      <c r="D70" s="76">
        <v>8.4459999999999997</v>
      </c>
    </row>
    <row r="71" spans="1:4" ht="14.05" customHeight="1" x14ac:dyDescent="0.55000000000000004">
      <c r="A71" s="223"/>
      <c r="B71" s="209"/>
      <c r="C71" s="74" t="s">
        <v>440</v>
      </c>
      <c r="D71" s="75">
        <v>12.086</v>
      </c>
    </row>
    <row r="72" spans="1:4" ht="14.05" customHeight="1" x14ac:dyDescent="0.55000000000000004">
      <c r="A72" s="223"/>
      <c r="B72" s="209"/>
      <c r="C72" s="74" t="s">
        <v>441</v>
      </c>
      <c r="D72" s="75">
        <v>12.461</v>
      </c>
    </row>
    <row r="73" spans="1:4" ht="14.05" customHeight="1" x14ac:dyDescent="0.55000000000000004">
      <c r="A73" s="223"/>
      <c r="B73" s="209"/>
      <c r="C73" s="74" t="s">
        <v>442</v>
      </c>
      <c r="D73" s="75">
        <v>10.298</v>
      </c>
    </row>
    <row r="74" spans="1:4" ht="14.05" customHeight="1" x14ac:dyDescent="0.55000000000000004">
      <c r="A74" s="222"/>
      <c r="B74" s="210"/>
      <c r="C74" s="74" t="s">
        <v>443</v>
      </c>
      <c r="D74" s="76">
        <v>7.8369999999999997</v>
      </c>
    </row>
    <row r="75" spans="1:4" ht="14.05" customHeight="1" x14ac:dyDescent="0.55000000000000004">
      <c r="A75" s="221" t="s">
        <v>444</v>
      </c>
      <c r="B75" s="208">
        <v>7.2510000000000003</v>
      </c>
      <c r="C75" s="74" t="s">
        <v>445</v>
      </c>
      <c r="D75" s="76">
        <v>7.0419999999999998</v>
      </c>
    </row>
    <row r="76" spans="1:4" ht="14.05" customHeight="1" x14ac:dyDescent="0.55000000000000004">
      <c r="A76" s="223"/>
      <c r="B76" s="209"/>
      <c r="C76" s="74" t="s">
        <v>446</v>
      </c>
      <c r="D76" s="76">
        <v>7.01</v>
      </c>
    </row>
    <row r="77" spans="1:4" ht="14.05" customHeight="1" x14ac:dyDescent="0.55000000000000004">
      <c r="A77" s="223"/>
      <c r="B77" s="209"/>
      <c r="C77" s="74" t="s">
        <v>447</v>
      </c>
      <c r="D77" s="76">
        <v>7.3659999999999997</v>
      </c>
    </row>
    <row r="78" spans="1:4" ht="14.05" customHeight="1" x14ac:dyDescent="0.55000000000000004">
      <c r="A78" s="223"/>
      <c r="B78" s="209"/>
      <c r="C78" s="74" t="s">
        <v>448</v>
      </c>
      <c r="D78" s="76">
        <v>7.6929999999999996</v>
      </c>
    </row>
    <row r="79" spans="1:4" ht="14.05" customHeight="1" x14ac:dyDescent="0.55000000000000004">
      <c r="A79" s="223"/>
      <c r="B79" s="209"/>
      <c r="C79" s="74" t="s">
        <v>449</v>
      </c>
      <c r="D79" s="76">
        <v>7.359</v>
      </c>
    </row>
    <row r="80" spans="1:4" ht="14.05" customHeight="1" x14ac:dyDescent="0.55000000000000004">
      <c r="A80" s="222"/>
      <c r="B80" s="210"/>
      <c r="C80" s="74" t="s">
        <v>450</v>
      </c>
      <c r="D80" s="76">
        <v>6.9109999999999996</v>
      </c>
    </row>
    <row r="81" spans="1:4" ht="14.05" customHeight="1" x14ac:dyDescent="0.55000000000000004">
      <c r="A81" s="221" t="s">
        <v>451</v>
      </c>
      <c r="B81" s="208">
        <v>7.3140000000000001</v>
      </c>
      <c r="C81" s="74" t="s">
        <v>452</v>
      </c>
      <c r="D81" s="76">
        <v>6.5810000000000004</v>
      </c>
    </row>
    <row r="82" spans="1:4" ht="14.05" customHeight="1" x14ac:dyDescent="0.55000000000000004">
      <c r="A82" s="223"/>
      <c r="B82" s="209"/>
      <c r="C82" s="74" t="s">
        <v>453</v>
      </c>
      <c r="D82" s="76">
        <v>6.742</v>
      </c>
    </row>
    <row r="83" spans="1:4" ht="14.05" customHeight="1" x14ac:dyDescent="0.55000000000000004">
      <c r="A83" s="223"/>
      <c r="B83" s="209"/>
      <c r="C83" s="74" t="s">
        <v>454</v>
      </c>
      <c r="D83" s="76">
        <v>8.0109999999999992</v>
      </c>
    </row>
    <row r="84" spans="1:4" ht="14.05" customHeight="1" x14ac:dyDescent="0.55000000000000004">
      <c r="A84" s="223"/>
      <c r="B84" s="209"/>
      <c r="C84" s="74" t="s">
        <v>455</v>
      </c>
      <c r="D84" s="76">
        <v>8.2940000000000005</v>
      </c>
    </row>
    <row r="85" spans="1:4" ht="14.05" customHeight="1" x14ac:dyDescent="0.55000000000000004">
      <c r="A85" s="223"/>
      <c r="B85" s="209"/>
      <c r="C85" s="74" t="s">
        <v>456</v>
      </c>
      <c r="D85" s="76">
        <v>7.3579999999999997</v>
      </c>
    </row>
    <row r="86" spans="1:4" ht="14.05" customHeight="1" x14ac:dyDescent="0.55000000000000004">
      <c r="A86" s="222"/>
      <c r="B86" s="210"/>
      <c r="C86" s="74" t="s">
        <v>457</v>
      </c>
      <c r="D86" s="76">
        <v>6.4980000000000002</v>
      </c>
    </row>
    <row r="87" spans="1:4" ht="14.05" customHeight="1" x14ac:dyDescent="0.55000000000000004">
      <c r="A87" s="221" t="s">
        <v>458</v>
      </c>
      <c r="B87" s="208">
        <v>6.718</v>
      </c>
      <c r="C87" s="74" t="s">
        <v>459</v>
      </c>
      <c r="D87" s="76">
        <v>6.6879999999999997</v>
      </c>
    </row>
    <row r="88" spans="1:4" ht="14.05" customHeight="1" x14ac:dyDescent="0.55000000000000004">
      <c r="A88" s="223"/>
      <c r="B88" s="209"/>
      <c r="C88" s="74" t="s">
        <v>460</v>
      </c>
      <c r="D88" s="76">
        <v>6.5439999999999996</v>
      </c>
    </row>
    <row r="89" spans="1:4" ht="14.05" customHeight="1" x14ac:dyDescent="0.55000000000000004">
      <c r="A89" s="223"/>
      <c r="B89" s="209"/>
      <c r="C89" s="74" t="s">
        <v>461</v>
      </c>
      <c r="D89" s="76">
        <v>6.9050000000000002</v>
      </c>
    </row>
    <row r="90" spans="1:4" ht="14.05" customHeight="1" x14ac:dyDescent="0.55000000000000004">
      <c r="A90" s="223"/>
      <c r="B90" s="209"/>
      <c r="C90" s="74" t="s">
        <v>462</v>
      </c>
      <c r="D90" s="76">
        <v>6.8559999999999999</v>
      </c>
    </row>
    <row r="91" spans="1:4" ht="14.05" customHeight="1" x14ac:dyDescent="0.55000000000000004">
      <c r="A91" s="223"/>
      <c r="B91" s="209"/>
      <c r="C91" s="74" t="s">
        <v>463</v>
      </c>
      <c r="D91" s="76">
        <v>6.5570000000000004</v>
      </c>
    </row>
    <row r="92" spans="1:4" ht="14.05" customHeight="1" x14ac:dyDescent="0.55000000000000004">
      <c r="A92" s="222"/>
      <c r="B92" s="210"/>
      <c r="C92" s="74" t="s">
        <v>464</v>
      </c>
      <c r="D92" s="76">
        <v>6.6760000000000002</v>
      </c>
    </row>
    <row r="93" spans="1:4" ht="14.05" customHeight="1" x14ac:dyDescent="0.55000000000000004">
      <c r="A93" s="211" t="s">
        <v>359</v>
      </c>
      <c r="B93" s="212"/>
      <c r="C93" s="212"/>
      <c r="D93" s="213"/>
    </row>
    <row r="94" spans="1:4" ht="14.05" customHeight="1" x14ac:dyDescent="0.55000000000000004">
      <c r="A94" s="214" t="s">
        <v>360</v>
      </c>
      <c r="B94" s="215"/>
      <c r="C94" s="215"/>
      <c r="D94" s="216"/>
    </row>
    <row r="95" spans="1:4" ht="14.05" customHeight="1" x14ac:dyDescent="0.55000000000000004">
      <c r="A95" s="217" t="s">
        <v>361</v>
      </c>
      <c r="B95" s="218"/>
      <c r="C95" s="219" t="s">
        <v>362</v>
      </c>
      <c r="D95" s="220"/>
    </row>
    <row r="96" spans="1:4" ht="37.5" customHeight="1" x14ac:dyDescent="0.55000000000000004">
      <c r="A96" s="70" t="s">
        <v>363</v>
      </c>
      <c r="B96" s="73" t="s">
        <v>364</v>
      </c>
      <c r="C96" s="72" t="s">
        <v>365</v>
      </c>
      <c r="D96" s="73" t="s">
        <v>364</v>
      </c>
    </row>
    <row r="97" spans="1:4" ht="14.05" customHeight="1" x14ac:dyDescent="0.55000000000000004">
      <c r="A97" s="205" t="s">
        <v>465</v>
      </c>
      <c r="B97" s="208">
        <v>8.2650000000000006</v>
      </c>
      <c r="C97" s="74" t="s">
        <v>466</v>
      </c>
      <c r="D97" s="76">
        <v>7.5149999999999997</v>
      </c>
    </row>
    <row r="98" spans="1:4" ht="14.05" customHeight="1" x14ac:dyDescent="0.55000000000000004">
      <c r="A98" s="206"/>
      <c r="B98" s="209"/>
      <c r="C98" s="74" t="s">
        <v>467</v>
      </c>
      <c r="D98" s="76">
        <v>7.48</v>
      </c>
    </row>
    <row r="99" spans="1:4" ht="14.05" customHeight="1" x14ac:dyDescent="0.55000000000000004">
      <c r="A99" s="206"/>
      <c r="B99" s="209"/>
      <c r="C99" s="74" t="s">
        <v>468</v>
      </c>
      <c r="D99" s="76">
        <v>9.1349999999999998</v>
      </c>
    </row>
    <row r="100" spans="1:4" ht="14.05" customHeight="1" x14ac:dyDescent="0.55000000000000004">
      <c r="A100" s="206"/>
      <c r="B100" s="209"/>
      <c r="C100" s="74" t="s">
        <v>469</v>
      </c>
      <c r="D100" s="76">
        <v>9.3680000000000003</v>
      </c>
    </row>
    <row r="101" spans="1:4" ht="14.05" customHeight="1" x14ac:dyDescent="0.55000000000000004">
      <c r="A101" s="206"/>
      <c r="B101" s="209"/>
      <c r="C101" s="74" t="s">
        <v>470</v>
      </c>
      <c r="D101" s="76">
        <v>8.3290000000000006</v>
      </c>
    </row>
    <row r="102" spans="1:4" ht="14.05" customHeight="1" x14ac:dyDescent="0.55000000000000004">
      <c r="A102" s="207"/>
      <c r="B102" s="210"/>
      <c r="C102" s="74" t="s">
        <v>471</v>
      </c>
      <c r="D102" s="76">
        <v>7.4029999999999996</v>
      </c>
    </row>
    <row r="103" spans="1:4" ht="14.05" customHeight="1" x14ac:dyDescent="0.55000000000000004">
      <c r="A103" s="205" t="s">
        <v>472</v>
      </c>
      <c r="B103" s="208">
        <v>7.282</v>
      </c>
      <c r="C103" s="74" t="s">
        <v>473</v>
      </c>
      <c r="D103" s="76">
        <v>7.1260000000000003</v>
      </c>
    </row>
    <row r="104" spans="1:4" ht="14.05" customHeight="1" x14ac:dyDescent="0.55000000000000004">
      <c r="A104" s="206"/>
      <c r="B104" s="209"/>
      <c r="C104" s="74" t="s">
        <v>474</v>
      </c>
      <c r="D104" s="76">
        <v>7.1440000000000001</v>
      </c>
    </row>
    <row r="105" spans="1:4" ht="14.05" customHeight="1" x14ac:dyDescent="0.55000000000000004">
      <c r="A105" s="206"/>
      <c r="B105" s="209"/>
      <c r="C105" s="74" t="s">
        <v>475</v>
      </c>
      <c r="D105" s="76">
        <v>7.5949999999999998</v>
      </c>
    </row>
    <row r="106" spans="1:4" ht="14.05" customHeight="1" x14ac:dyDescent="0.55000000000000004">
      <c r="A106" s="206"/>
      <c r="B106" s="209"/>
      <c r="C106" s="74" t="s">
        <v>476</v>
      </c>
      <c r="D106" s="76">
        <v>7.4</v>
      </c>
    </row>
    <row r="107" spans="1:4" ht="14.05" customHeight="1" x14ac:dyDescent="0.55000000000000004">
      <c r="A107" s="206"/>
      <c r="B107" s="209"/>
      <c r="C107" s="74" t="s">
        <v>477</v>
      </c>
      <c r="D107" s="76">
        <v>6.9930000000000003</v>
      </c>
    </row>
    <row r="108" spans="1:4" ht="14.05" customHeight="1" x14ac:dyDescent="0.55000000000000004">
      <c r="A108" s="207"/>
      <c r="B108" s="210"/>
      <c r="C108" s="74" t="s">
        <v>478</v>
      </c>
      <c r="D108" s="76">
        <v>7.3319999999999999</v>
      </c>
    </row>
    <row r="109" spans="1:4" ht="14.05" customHeight="1" x14ac:dyDescent="0.55000000000000004">
      <c r="A109" s="205" t="s">
        <v>479</v>
      </c>
      <c r="B109" s="208">
        <v>8.0830000000000002</v>
      </c>
      <c r="C109" s="74" t="s">
        <v>480</v>
      </c>
      <c r="D109" s="76">
        <v>7.9240000000000004</v>
      </c>
    </row>
    <row r="110" spans="1:4" ht="14.05" customHeight="1" x14ac:dyDescent="0.55000000000000004">
      <c r="A110" s="206"/>
      <c r="B110" s="209"/>
      <c r="C110" s="74" t="s">
        <v>481</v>
      </c>
      <c r="D110" s="76">
        <v>7.9359999999999999</v>
      </c>
    </row>
    <row r="111" spans="1:4" ht="14.05" customHeight="1" x14ac:dyDescent="0.55000000000000004">
      <c r="A111" s="206"/>
      <c r="B111" s="209"/>
      <c r="C111" s="74" t="s">
        <v>482</v>
      </c>
      <c r="D111" s="76">
        <v>8.6760000000000002</v>
      </c>
    </row>
    <row r="112" spans="1:4" ht="14.05" customHeight="1" x14ac:dyDescent="0.55000000000000004">
      <c r="A112" s="206"/>
      <c r="B112" s="209"/>
      <c r="C112" s="74" t="s">
        <v>483</v>
      </c>
      <c r="D112" s="76">
        <v>8.4450000000000003</v>
      </c>
    </row>
    <row r="113" spans="1:4" ht="14.05" customHeight="1" x14ac:dyDescent="0.55000000000000004">
      <c r="A113" s="206"/>
      <c r="B113" s="209"/>
      <c r="C113" s="74" t="s">
        <v>484</v>
      </c>
      <c r="D113" s="76">
        <v>7.8280000000000003</v>
      </c>
    </row>
    <row r="114" spans="1:4" ht="14.05" customHeight="1" x14ac:dyDescent="0.55000000000000004">
      <c r="A114" s="207"/>
      <c r="B114" s="210"/>
      <c r="C114" s="74" t="s">
        <v>485</v>
      </c>
      <c r="D114" s="76">
        <v>7.4790000000000001</v>
      </c>
    </row>
    <row r="115" spans="1:4" ht="14.05" customHeight="1" x14ac:dyDescent="0.55000000000000004">
      <c r="A115" s="205" t="s">
        <v>486</v>
      </c>
      <c r="B115" s="208">
        <v>8.11</v>
      </c>
      <c r="C115" s="74" t="s">
        <v>487</v>
      </c>
      <c r="D115" s="76">
        <v>8.2520000000000007</v>
      </c>
    </row>
    <row r="116" spans="1:4" ht="14.05" customHeight="1" x14ac:dyDescent="0.55000000000000004">
      <c r="A116" s="206"/>
      <c r="B116" s="209"/>
      <c r="C116" s="74" t="s">
        <v>488</v>
      </c>
      <c r="D116" s="76">
        <v>8.0429999999999993</v>
      </c>
    </row>
    <row r="117" spans="1:4" ht="14.05" customHeight="1" x14ac:dyDescent="0.55000000000000004">
      <c r="A117" s="206"/>
      <c r="B117" s="209"/>
      <c r="C117" s="74" t="s">
        <v>489</v>
      </c>
      <c r="D117" s="76">
        <v>8.282</v>
      </c>
    </row>
    <row r="118" spans="1:4" ht="14.05" customHeight="1" x14ac:dyDescent="0.55000000000000004">
      <c r="A118" s="206"/>
      <c r="B118" s="209"/>
      <c r="C118" s="74" t="s">
        <v>490</v>
      </c>
      <c r="D118" s="76">
        <v>8.1059999999999999</v>
      </c>
    </row>
    <row r="119" spans="1:4" ht="14.05" customHeight="1" x14ac:dyDescent="0.55000000000000004">
      <c r="A119" s="206"/>
      <c r="B119" s="209"/>
      <c r="C119" s="74" t="s">
        <v>491</v>
      </c>
      <c r="D119" s="76">
        <v>7.96</v>
      </c>
    </row>
    <row r="120" spans="1:4" ht="14.05" customHeight="1" x14ac:dyDescent="0.55000000000000004">
      <c r="A120" s="207"/>
      <c r="B120" s="210"/>
      <c r="C120" s="74" t="s">
        <v>492</v>
      </c>
      <c r="D120" s="76">
        <v>7.9660000000000002</v>
      </c>
    </row>
    <row r="121" spans="1:4" ht="14.05" customHeight="1" x14ac:dyDescent="0.55000000000000004">
      <c r="A121" s="205" t="s">
        <v>493</v>
      </c>
      <c r="B121" s="208">
        <v>8.8279999999999994</v>
      </c>
      <c r="C121" s="74" t="s">
        <v>494</v>
      </c>
      <c r="D121" s="76">
        <v>8.6910000000000007</v>
      </c>
    </row>
    <row r="122" spans="1:4" ht="14.05" customHeight="1" x14ac:dyDescent="0.55000000000000004">
      <c r="A122" s="206"/>
      <c r="B122" s="209"/>
      <c r="C122" s="74" t="s">
        <v>495</v>
      </c>
      <c r="D122" s="76">
        <v>8.6150000000000002</v>
      </c>
    </row>
    <row r="123" spans="1:4" ht="14.05" customHeight="1" x14ac:dyDescent="0.55000000000000004">
      <c r="A123" s="206"/>
      <c r="B123" s="209"/>
      <c r="C123" s="74" t="s">
        <v>496</v>
      </c>
      <c r="D123" s="76">
        <v>9.69</v>
      </c>
    </row>
    <row r="124" spans="1:4" ht="14.05" customHeight="1" x14ac:dyDescent="0.55000000000000004">
      <c r="A124" s="207"/>
      <c r="B124" s="210"/>
      <c r="C124" s="74" t="s">
        <v>497</v>
      </c>
      <c r="D124" s="76">
        <v>9.4090000000000007</v>
      </c>
    </row>
    <row r="125" spans="1:4" ht="14.05" customHeight="1" x14ac:dyDescent="0.55000000000000004">
      <c r="A125" s="221" t="s">
        <v>498</v>
      </c>
      <c r="B125" s="208">
        <v>8.6389999999999993</v>
      </c>
      <c r="C125" s="74" t="s">
        <v>499</v>
      </c>
      <c r="D125" s="76">
        <v>8.2959999999999994</v>
      </c>
    </row>
    <row r="126" spans="1:4" ht="14.05" customHeight="1" x14ac:dyDescent="0.55000000000000004">
      <c r="A126" s="222"/>
      <c r="B126" s="210"/>
      <c r="C126" s="74" t="s">
        <v>500</v>
      </c>
      <c r="D126" s="76">
        <v>7.5439999999999996</v>
      </c>
    </row>
    <row r="127" spans="1:4" ht="14.05" customHeight="1" x14ac:dyDescent="0.55000000000000004">
      <c r="A127" s="205" t="s">
        <v>501</v>
      </c>
      <c r="B127" s="208">
        <v>9.7140000000000004</v>
      </c>
      <c r="C127" s="74" t="s">
        <v>502</v>
      </c>
      <c r="D127" s="76">
        <v>9.7149999999999999</v>
      </c>
    </row>
    <row r="128" spans="1:4" ht="14.05" customHeight="1" x14ac:dyDescent="0.55000000000000004">
      <c r="A128" s="206"/>
      <c r="B128" s="209"/>
      <c r="C128" s="74" t="s">
        <v>503</v>
      </c>
      <c r="D128" s="76">
        <v>9.593</v>
      </c>
    </row>
    <row r="129" spans="1:4" ht="14.05" customHeight="1" x14ac:dyDescent="0.55000000000000004">
      <c r="A129" s="206"/>
      <c r="B129" s="209"/>
      <c r="C129" s="74" t="s">
        <v>504</v>
      </c>
      <c r="D129" s="75">
        <v>10.128</v>
      </c>
    </row>
    <row r="130" spans="1:4" ht="14.05" customHeight="1" x14ac:dyDescent="0.55000000000000004">
      <c r="A130" s="206"/>
      <c r="B130" s="209"/>
      <c r="C130" s="74" t="s">
        <v>505</v>
      </c>
      <c r="D130" s="76">
        <v>9.9390000000000001</v>
      </c>
    </row>
    <row r="131" spans="1:4" ht="14.05" customHeight="1" x14ac:dyDescent="0.55000000000000004">
      <c r="A131" s="206"/>
      <c r="B131" s="209"/>
      <c r="C131" s="74" t="s">
        <v>506</v>
      </c>
      <c r="D131" s="76">
        <v>9.5050000000000008</v>
      </c>
    </row>
    <row r="132" spans="1:4" ht="14.05" customHeight="1" x14ac:dyDescent="0.55000000000000004">
      <c r="A132" s="207"/>
      <c r="B132" s="210"/>
      <c r="C132" s="74" t="s">
        <v>507</v>
      </c>
      <c r="D132" s="76">
        <v>9.2100000000000009</v>
      </c>
    </row>
    <row r="133" spans="1:4" ht="14.05" customHeight="1" x14ac:dyDescent="0.55000000000000004">
      <c r="A133" s="205" t="s">
        <v>508</v>
      </c>
      <c r="B133" s="208">
        <v>12.66</v>
      </c>
      <c r="C133" s="74" t="s">
        <v>509</v>
      </c>
      <c r="D133" s="75">
        <v>11.625999999999999</v>
      </c>
    </row>
    <row r="134" spans="1:4" ht="14.05" customHeight="1" x14ac:dyDescent="0.55000000000000004">
      <c r="A134" s="206"/>
      <c r="B134" s="209"/>
      <c r="C134" s="74" t="s">
        <v>510</v>
      </c>
      <c r="D134" s="75">
        <v>12.239000000000001</v>
      </c>
    </row>
    <row r="135" spans="1:4" ht="14.05" customHeight="1" x14ac:dyDescent="0.55000000000000004">
      <c r="A135" s="206"/>
      <c r="B135" s="209"/>
      <c r="C135" s="74" t="s">
        <v>511</v>
      </c>
      <c r="D135" s="75">
        <v>13.832000000000001</v>
      </c>
    </row>
    <row r="136" spans="1:4" ht="14.05" customHeight="1" x14ac:dyDescent="0.55000000000000004">
      <c r="A136" s="206"/>
      <c r="B136" s="209"/>
      <c r="C136" s="74" t="s">
        <v>512</v>
      </c>
      <c r="D136" s="75">
        <v>13.68</v>
      </c>
    </row>
    <row r="137" spans="1:4" ht="14.05" customHeight="1" x14ac:dyDescent="0.55000000000000004">
      <c r="A137" s="206"/>
      <c r="B137" s="209"/>
      <c r="C137" s="74" t="s">
        <v>513</v>
      </c>
      <c r="D137" s="75">
        <v>12.379</v>
      </c>
    </row>
    <row r="138" spans="1:4" ht="14.05" customHeight="1" x14ac:dyDescent="0.55000000000000004">
      <c r="A138" s="207"/>
      <c r="B138" s="210"/>
      <c r="C138" s="74" t="s">
        <v>514</v>
      </c>
      <c r="D138" s="75">
        <v>11.648</v>
      </c>
    </row>
    <row r="139" spans="1:4" ht="14.05" customHeight="1" x14ac:dyDescent="0.55000000000000004">
      <c r="A139" s="211" t="s">
        <v>359</v>
      </c>
      <c r="B139" s="212"/>
      <c r="C139" s="212"/>
      <c r="D139" s="213"/>
    </row>
    <row r="140" spans="1:4" ht="14.05" customHeight="1" x14ac:dyDescent="0.55000000000000004">
      <c r="A140" s="214" t="s">
        <v>360</v>
      </c>
      <c r="B140" s="215"/>
      <c r="C140" s="215"/>
      <c r="D140" s="216"/>
    </row>
    <row r="141" spans="1:4" ht="14.05" customHeight="1" x14ac:dyDescent="0.55000000000000004">
      <c r="A141" s="217" t="s">
        <v>361</v>
      </c>
      <c r="B141" s="218"/>
      <c r="C141" s="219" t="s">
        <v>362</v>
      </c>
      <c r="D141" s="220"/>
    </row>
    <row r="142" spans="1:4" ht="37.5" customHeight="1" x14ac:dyDescent="0.55000000000000004">
      <c r="A142" s="70" t="s">
        <v>363</v>
      </c>
      <c r="B142" s="73" t="s">
        <v>364</v>
      </c>
      <c r="C142" s="72" t="s">
        <v>365</v>
      </c>
      <c r="D142" s="73" t="s">
        <v>364</v>
      </c>
    </row>
    <row r="143" spans="1:4" ht="14.05" customHeight="1" x14ac:dyDescent="0.55000000000000004">
      <c r="A143" s="205" t="s">
        <v>515</v>
      </c>
      <c r="B143" s="208">
        <v>11.79</v>
      </c>
      <c r="C143" s="74" t="s">
        <v>516</v>
      </c>
      <c r="D143" s="75">
        <v>11.718</v>
      </c>
    </row>
    <row r="144" spans="1:4" ht="14.05" customHeight="1" x14ac:dyDescent="0.55000000000000004">
      <c r="A144" s="206"/>
      <c r="B144" s="209"/>
      <c r="C144" s="74" t="s">
        <v>517</v>
      </c>
      <c r="D144" s="75">
        <v>11.537000000000001</v>
      </c>
    </row>
    <row r="145" spans="1:4" ht="14.05" customHeight="1" x14ac:dyDescent="0.55000000000000004">
      <c r="A145" s="206"/>
      <c r="B145" s="209"/>
      <c r="C145" s="74" t="s">
        <v>518</v>
      </c>
      <c r="D145" s="75">
        <v>12.398</v>
      </c>
    </row>
    <row r="146" spans="1:4" ht="14.05" customHeight="1" x14ac:dyDescent="0.55000000000000004">
      <c r="A146" s="206"/>
      <c r="B146" s="209"/>
      <c r="C146" s="74" t="s">
        <v>519</v>
      </c>
      <c r="D146" s="75">
        <v>12.351000000000001</v>
      </c>
    </row>
    <row r="147" spans="1:4" ht="14.05" customHeight="1" x14ac:dyDescent="0.55000000000000004">
      <c r="A147" s="206"/>
      <c r="B147" s="209"/>
      <c r="C147" s="74" t="s">
        <v>520</v>
      </c>
      <c r="D147" s="75">
        <v>11.526</v>
      </c>
    </row>
    <row r="148" spans="1:4" ht="14.05" customHeight="1" x14ac:dyDescent="0.55000000000000004">
      <c r="A148" s="207"/>
      <c r="B148" s="210"/>
      <c r="C148" s="74" t="s">
        <v>521</v>
      </c>
      <c r="D148" s="75">
        <v>10.952999999999999</v>
      </c>
    </row>
    <row r="149" spans="1:4" ht="14.05" customHeight="1" x14ac:dyDescent="0.55000000000000004">
      <c r="A149" s="205" t="s">
        <v>522</v>
      </c>
      <c r="B149" s="208">
        <v>10.919</v>
      </c>
      <c r="C149" s="74" t="s">
        <v>523</v>
      </c>
      <c r="D149" s="75">
        <v>10.151999999999999</v>
      </c>
    </row>
    <row r="150" spans="1:4" ht="14.05" customHeight="1" x14ac:dyDescent="0.55000000000000004">
      <c r="A150" s="206"/>
      <c r="B150" s="209"/>
      <c r="C150" s="74" t="s">
        <v>524</v>
      </c>
      <c r="D150" s="75">
        <v>10.593</v>
      </c>
    </row>
    <row r="151" spans="1:4" ht="14.05" customHeight="1" x14ac:dyDescent="0.55000000000000004">
      <c r="A151" s="206"/>
      <c r="B151" s="209"/>
      <c r="C151" s="74" t="s">
        <v>525</v>
      </c>
      <c r="D151" s="75">
        <v>12.238</v>
      </c>
    </row>
    <row r="152" spans="1:4" ht="14.05" customHeight="1" x14ac:dyDescent="0.55000000000000004">
      <c r="A152" s="206"/>
      <c r="B152" s="209"/>
      <c r="C152" s="74" t="s">
        <v>526</v>
      </c>
      <c r="D152" s="75">
        <v>12.097</v>
      </c>
    </row>
    <row r="153" spans="1:4" ht="14.05" customHeight="1" x14ac:dyDescent="0.55000000000000004">
      <c r="A153" s="206"/>
      <c r="B153" s="209"/>
      <c r="C153" s="74" t="s">
        <v>527</v>
      </c>
      <c r="D153" s="75">
        <v>10.222</v>
      </c>
    </row>
    <row r="154" spans="1:4" ht="14.05" customHeight="1" x14ac:dyDescent="0.55000000000000004">
      <c r="A154" s="207"/>
      <c r="B154" s="210"/>
      <c r="C154" s="74" t="s">
        <v>528</v>
      </c>
      <c r="D154" s="76">
        <v>9.7889999999999997</v>
      </c>
    </row>
    <row r="155" spans="1:4" ht="14.05" customHeight="1" x14ac:dyDescent="0.55000000000000004">
      <c r="A155" s="205" t="s">
        <v>529</v>
      </c>
      <c r="B155" s="208">
        <v>10.215</v>
      </c>
      <c r="C155" s="74" t="s">
        <v>530</v>
      </c>
      <c r="D155" s="75">
        <v>10.164999999999999</v>
      </c>
    </row>
    <row r="156" spans="1:4" ht="14.05" customHeight="1" x14ac:dyDescent="0.55000000000000004">
      <c r="A156" s="206"/>
      <c r="B156" s="209"/>
      <c r="C156" s="74" t="s">
        <v>531</v>
      </c>
      <c r="D156" s="76">
        <v>9.766</v>
      </c>
    </row>
    <row r="157" spans="1:4" ht="14.05" customHeight="1" x14ac:dyDescent="0.55000000000000004">
      <c r="A157" s="206"/>
      <c r="B157" s="209"/>
      <c r="C157" s="74" t="s">
        <v>532</v>
      </c>
      <c r="D157" s="75">
        <v>10.763</v>
      </c>
    </row>
    <row r="158" spans="1:4" ht="14.05" customHeight="1" x14ac:dyDescent="0.55000000000000004">
      <c r="A158" s="206"/>
      <c r="B158" s="209"/>
      <c r="C158" s="74" t="s">
        <v>533</v>
      </c>
      <c r="D158" s="75">
        <v>10.724</v>
      </c>
    </row>
    <row r="159" spans="1:4" ht="14.05" customHeight="1" x14ac:dyDescent="0.55000000000000004">
      <c r="A159" s="206"/>
      <c r="B159" s="209"/>
      <c r="C159" s="74" t="s">
        <v>534</v>
      </c>
      <c r="D159" s="76">
        <v>9.9930000000000003</v>
      </c>
    </row>
    <row r="160" spans="1:4" ht="14.05" customHeight="1" x14ac:dyDescent="0.55000000000000004">
      <c r="A160" s="207"/>
      <c r="B160" s="210"/>
      <c r="C160" s="74" t="s">
        <v>535</v>
      </c>
      <c r="D160" s="76">
        <v>9.65</v>
      </c>
    </row>
    <row r="161" spans="1:4" ht="14.05" customHeight="1" x14ac:dyDescent="0.55000000000000004">
      <c r="A161" s="205" t="s">
        <v>536</v>
      </c>
      <c r="B161" s="208">
        <v>11.672000000000001</v>
      </c>
      <c r="C161" s="74" t="s">
        <v>537</v>
      </c>
      <c r="D161" s="75">
        <v>10.416</v>
      </c>
    </row>
    <row r="162" spans="1:4" ht="14.05" customHeight="1" x14ac:dyDescent="0.55000000000000004">
      <c r="A162" s="206"/>
      <c r="B162" s="209"/>
      <c r="C162" s="74" t="s">
        <v>538</v>
      </c>
      <c r="D162" s="75">
        <v>11.706</v>
      </c>
    </row>
    <row r="163" spans="1:4" ht="14.05" customHeight="1" x14ac:dyDescent="0.55000000000000004">
      <c r="A163" s="206"/>
      <c r="B163" s="209"/>
      <c r="C163" s="74" t="s">
        <v>539</v>
      </c>
      <c r="D163" s="75">
        <v>13.582000000000001</v>
      </c>
    </row>
    <row r="164" spans="1:4" ht="14.05" customHeight="1" x14ac:dyDescent="0.55000000000000004">
      <c r="A164" s="206"/>
      <c r="B164" s="209"/>
      <c r="C164" s="74" t="s">
        <v>540</v>
      </c>
      <c r="D164" s="75">
        <v>13.725</v>
      </c>
    </row>
    <row r="165" spans="1:4" ht="14.05" customHeight="1" x14ac:dyDescent="0.55000000000000004">
      <c r="A165" s="206"/>
      <c r="B165" s="209"/>
      <c r="C165" s="74" t="s">
        <v>541</v>
      </c>
      <c r="D165" s="75">
        <v>10.882999999999999</v>
      </c>
    </row>
    <row r="166" spans="1:4" ht="14.05" customHeight="1" x14ac:dyDescent="0.55000000000000004">
      <c r="A166" s="207"/>
      <c r="B166" s="210"/>
      <c r="C166" s="74" t="s">
        <v>542</v>
      </c>
      <c r="D166" s="76">
        <v>8.8000000000000007</v>
      </c>
    </row>
    <row r="167" spans="1:4" ht="14.05" customHeight="1" x14ac:dyDescent="0.55000000000000004">
      <c r="A167" s="205" t="s">
        <v>543</v>
      </c>
      <c r="B167" s="208">
        <v>9.6929999999999996</v>
      </c>
      <c r="C167" s="74" t="s">
        <v>544</v>
      </c>
      <c r="D167" s="76">
        <v>9.1769999999999996</v>
      </c>
    </row>
    <row r="168" spans="1:4" ht="14.05" customHeight="1" x14ac:dyDescent="0.55000000000000004">
      <c r="A168" s="206"/>
      <c r="B168" s="209"/>
      <c r="C168" s="74" t="s">
        <v>545</v>
      </c>
      <c r="D168" s="76">
        <v>9.1419999999999995</v>
      </c>
    </row>
    <row r="169" spans="1:4" ht="14.05" customHeight="1" x14ac:dyDescent="0.55000000000000004">
      <c r="A169" s="206"/>
      <c r="B169" s="209"/>
      <c r="C169" s="74" t="s">
        <v>546</v>
      </c>
      <c r="D169" s="75">
        <v>10.7</v>
      </c>
    </row>
    <row r="170" spans="1:4" ht="14.05" customHeight="1" x14ac:dyDescent="0.55000000000000004">
      <c r="A170" s="206"/>
      <c r="B170" s="209"/>
      <c r="C170" s="74" t="s">
        <v>547</v>
      </c>
      <c r="D170" s="75">
        <v>10.654</v>
      </c>
    </row>
    <row r="171" spans="1:4" ht="14.05" customHeight="1" x14ac:dyDescent="0.55000000000000004">
      <c r="A171" s="206"/>
      <c r="B171" s="209"/>
      <c r="C171" s="74" t="s">
        <v>548</v>
      </c>
      <c r="D171" s="76">
        <v>9.2840000000000007</v>
      </c>
    </row>
    <row r="172" spans="1:4" ht="14.05" customHeight="1" x14ac:dyDescent="0.55000000000000004">
      <c r="A172" s="207"/>
      <c r="B172" s="210"/>
      <c r="C172" s="74" t="s">
        <v>549</v>
      </c>
      <c r="D172" s="76">
        <v>8.7449999999999992</v>
      </c>
    </row>
    <row r="173" spans="1:4" ht="14.05" customHeight="1" x14ac:dyDescent="0.55000000000000004">
      <c r="A173" s="205" t="s">
        <v>550</v>
      </c>
      <c r="B173" s="208">
        <v>10.718</v>
      </c>
      <c r="C173" s="74" t="s">
        <v>551</v>
      </c>
      <c r="D173" s="76">
        <v>8.5809999999999995</v>
      </c>
    </row>
    <row r="174" spans="1:4" ht="14.05" customHeight="1" x14ac:dyDescent="0.55000000000000004">
      <c r="A174" s="206"/>
      <c r="B174" s="209"/>
      <c r="C174" s="74" t="s">
        <v>552</v>
      </c>
      <c r="D174" s="76">
        <v>9.9990000000000006</v>
      </c>
    </row>
    <row r="175" spans="1:4" ht="14.05" customHeight="1" x14ac:dyDescent="0.55000000000000004">
      <c r="A175" s="206"/>
      <c r="B175" s="209"/>
      <c r="C175" s="74" t="s">
        <v>553</v>
      </c>
      <c r="D175" s="75">
        <v>12.576000000000001</v>
      </c>
    </row>
    <row r="176" spans="1:4" ht="14.05" customHeight="1" x14ac:dyDescent="0.55000000000000004">
      <c r="A176" s="206"/>
      <c r="B176" s="209"/>
      <c r="C176" s="74" t="s">
        <v>554</v>
      </c>
      <c r="D176" s="75">
        <v>12.786</v>
      </c>
    </row>
    <row r="177" spans="1:4" ht="14.05" customHeight="1" x14ac:dyDescent="0.55000000000000004">
      <c r="A177" s="206"/>
      <c r="B177" s="209"/>
      <c r="C177" s="74" t="s">
        <v>555</v>
      </c>
      <c r="D177" s="75">
        <v>10.106</v>
      </c>
    </row>
    <row r="178" spans="1:4" ht="14.05" customHeight="1" x14ac:dyDescent="0.55000000000000004">
      <c r="A178" s="207"/>
      <c r="B178" s="210"/>
      <c r="C178" s="74" t="s">
        <v>556</v>
      </c>
      <c r="D178" s="76">
        <v>9.3819999999999997</v>
      </c>
    </row>
    <row r="179" spans="1:4" ht="14.05" customHeight="1" x14ac:dyDescent="0.55000000000000004">
      <c r="A179" s="211" t="s">
        <v>359</v>
      </c>
      <c r="B179" s="212"/>
      <c r="C179" s="212"/>
      <c r="D179" s="213"/>
    </row>
    <row r="180" spans="1:4" ht="14.05" customHeight="1" x14ac:dyDescent="0.55000000000000004">
      <c r="A180" s="214" t="s">
        <v>360</v>
      </c>
      <c r="B180" s="215"/>
      <c r="C180" s="215"/>
      <c r="D180" s="216"/>
    </row>
    <row r="181" spans="1:4" ht="14.05" customHeight="1" x14ac:dyDescent="0.55000000000000004">
      <c r="A181" s="217" t="s">
        <v>361</v>
      </c>
      <c r="B181" s="218"/>
      <c r="C181" s="219" t="s">
        <v>362</v>
      </c>
      <c r="D181" s="220"/>
    </row>
    <row r="182" spans="1:4" ht="37.5" customHeight="1" x14ac:dyDescent="0.55000000000000004">
      <c r="A182" s="70" t="s">
        <v>363</v>
      </c>
      <c r="B182" s="73" t="s">
        <v>364</v>
      </c>
      <c r="C182" s="72" t="s">
        <v>365</v>
      </c>
      <c r="D182" s="73" t="s">
        <v>364</v>
      </c>
    </row>
    <row r="183" spans="1:4" ht="14.05" customHeight="1" x14ac:dyDescent="0.55000000000000004">
      <c r="A183" s="205" t="s">
        <v>557</v>
      </c>
      <c r="B183" s="208">
        <v>7.2130000000000001</v>
      </c>
      <c r="C183" s="74" t="s">
        <v>558</v>
      </c>
      <c r="D183" s="76">
        <v>6.8040000000000003</v>
      </c>
    </row>
    <row r="184" spans="1:4" ht="14.05" customHeight="1" x14ac:dyDescent="0.55000000000000004">
      <c r="A184" s="206"/>
      <c r="B184" s="209"/>
      <c r="C184" s="74" t="s">
        <v>559</v>
      </c>
      <c r="D184" s="76">
        <v>6.8959999999999999</v>
      </c>
    </row>
    <row r="185" spans="1:4" ht="14.05" customHeight="1" x14ac:dyDescent="0.55000000000000004">
      <c r="A185" s="206"/>
      <c r="B185" s="209"/>
      <c r="C185" s="74" t="s">
        <v>560</v>
      </c>
      <c r="D185" s="76">
        <v>7.6929999999999996</v>
      </c>
    </row>
    <row r="186" spans="1:4" ht="14.05" customHeight="1" x14ac:dyDescent="0.55000000000000004">
      <c r="A186" s="206"/>
      <c r="B186" s="209"/>
      <c r="C186" s="74" t="s">
        <v>561</v>
      </c>
      <c r="D186" s="76">
        <v>7.67</v>
      </c>
    </row>
    <row r="187" spans="1:4" ht="14.05" customHeight="1" x14ac:dyDescent="0.55000000000000004">
      <c r="A187" s="206"/>
      <c r="B187" s="209"/>
      <c r="C187" s="74" t="s">
        <v>562</v>
      </c>
      <c r="D187" s="76">
        <v>7.1639999999999997</v>
      </c>
    </row>
    <row r="188" spans="1:4" ht="14.05" customHeight="1" x14ac:dyDescent="0.55000000000000004">
      <c r="A188" s="207"/>
      <c r="B188" s="210"/>
      <c r="C188" s="74" t="s">
        <v>563</v>
      </c>
      <c r="D188" s="76">
        <v>6.835</v>
      </c>
    </row>
    <row r="189" spans="1:4" ht="14.05" customHeight="1" x14ac:dyDescent="0.55000000000000004">
      <c r="A189" s="205" t="s">
        <v>564</v>
      </c>
      <c r="B189" s="208">
        <v>7.093</v>
      </c>
      <c r="C189" s="74" t="s">
        <v>565</v>
      </c>
      <c r="D189" s="76">
        <v>6.2830000000000004</v>
      </c>
    </row>
    <row r="190" spans="1:4" ht="14.05" customHeight="1" x14ac:dyDescent="0.55000000000000004">
      <c r="A190" s="206"/>
      <c r="B190" s="209"/>
      <c r="C190" s="74" t="s">
        <v>566</v>
      </c>
      <c r="D190" s="76">
        <v>6.97</v>
      </c>
    </row>
    <row r="191" spans="1:4" ht="14.05" customHeight="1" x14ac:dyDescent="0.55000000000000004">
      <c r="A191" s="206"/>
      <c r="B191" s="209"/>
      <c r="C191" s="74" t="s">
        <v>567</v>
      </c>
      <c r="D191" s="76">
        <v>7.9710000000000001</v>
      </c>
    </row>
    <row r="192" spans="1:4" ht="14.05" customHeight="1" x14ac:dyDescent="0.55000000000000004">
      <c r="A192" s="206"/>
      <c r="B192" s="209"/>
      <c r="C192" s="74" t="s">
        <v>568</v>
      </c>
      <c r="D192" s="76">
        <v>7.9690000000000003</v>
      </c>
    </row>
    <row r="193" spans="1:4" ht="14.05" customHeight="1" x14ac:dyDescent="0.55000000000000004">
      <c r="A193" s="206"/>
      <c r="B193" s="209"/>
      <c r="C193" s="74" t="s">
        <v>569</v>
      </c>
      <c r="D193" s="76">
        <v>6.7709999999999999</v>
      </c>
    </row>
    <row r="194" spans="1:4" ht="14.05" customHeight="1" x14ac:dyDescent="0.55000000000000004">
      <c r="A194" s="207"/>
      <c r="B194" s="210"/>
      <c r="C194" s="74" t="s">
        <v>570</v>
      </c>
      <c r="D194" s="76">
        <v>6.1929999999999996</v>
      </c>
    </row>
  </sheetData>
  <mergeCells count="80">
    <mergeCell ref="A1:D1"/>
    <mergeCell ref="A2:D2"/>
    <mergeCell ref="A3:B3"/>
    <mergeCell ref="C3:D3"/>
    <mergeCell ref="A5:A10"/>
    <mergeCell ref="B5:B10"/>
    <mergeCell ref="A11:A16"/>
    <mergeCell ref="B11:B16"/>
    <mergeCell ref="A17:A22"/>
    <mergeCell ref="B17:B22"/>
    <mergeCell ref="A23:A28"/>
    <mergeCell ref="B23:B28"/>
    <mergeCell ref="A29:A34"/>
    <mergeCell ref="B29:B34"/>
    <mergeCell ref="A36:A40"/>
    <mergeCell ref="B36:B40"/>
    <mergeCell ref="A41:A46"/>
    <mergeCell ref="B41:B46"/>
    <mergeCell ref="A47:D47"/>
    <mergeCell ref="A48:D48"/>
    <mergeCell ref="A49:B49"/>
    <mergeCell ref="C49:D49"/>
    <mergeCell ref="A51:A56"/>
    <mergeCell ref="B51:B56"/>
    <mergeCell ref="A57:A62"/>
    <mergeCell ref="B57:B62"/>
    <mergeCell ref="A63:A68"/>
    <mergeCell ref="B63:B68"/>
    <mergeCell ref="A69:A74"/>
    <mergeCell ref="B69:B74"/>
    <mergeCell ref="A75:A80"/>
    <mergeCell ref="B75:B80"/>
    <mergeCell ref="A81:A86"/>
    <mergeCell ref="B81:B86"/>
    <mergeCell ref="A87:A92"/>
    <mergeCell ref="B87:B92"/>
    <mergeCell ref="A93:D93"/>
    <mergeCell ref="A94:D94"/>
    <mergeCell ref="A95:B95"/>
    <mergeCell ref="C95:D95"/>
    <mergeCell ref="A97:A102"/>
    <mergeCell ref="B97:B102"/>
    <mergeCell ref="A103:A108"/>
    <mergeCell ref="B103:B108"/>
    <mergeCell ref="A109:A114"/>
    <mergeCell ref="B109:B114"/>
    <mergeCell ref="A115:A120"/>
    <mergeCell ref="B115:B120"/>
    <mergeCell ref="A121:A124"/>
    <mergeCell ref="B121:B124"/>
    <mergeCell ref="A125:A126"/>
    <mergeCell ref="B125:B126"/>
    <mergeCell ref="A127:A132"/>
    <mergeCell ref="B127:B132"/>
    <mergeCell ref="A133:A138"/>
    <mergeCell ref="B133:B138"/>
    <mergeCell ref="A139:D139"/>
    <mergeCell ref="A140:D140"/>
    <mergeCell ref="A141:B141"/>
    <mergeCell ref="C141:D141"/>
    <mergeCell ref="A143:A148"/>
    <mergeCell ref="B143:B148"/>
    <mergeCell ref="A149:A154"/>
    <mergeCell ref="B149:B154"/>
    <mergeCell ref="A155:A160"/>
    <mergeCell ref="B155:B160"/>
    <mergeCell ref="A161:A166"/>
    <mergeCell ref="B161:B166"/>
    <mergeCell ref="A167:A172"/>
    <mergeCell ref="B167:B172"/>
    <mergeCell ref="A173:A178"/>
    <mergeCell ref="B173:B178"/>
    <mergeCell ref="A189:A194"/>
    <mergeCell ref="B189:B194"/>
    <mergeCell ref="A179:D179"/>
    <mergeCell ref="A180:D180"/>
    <mergeCell ref="A181:B181"/>
    <mergeCell ref="C181:D181"/>
    <mergeCell ref="A183:A188"/>
    <mergeCell ref="B183:B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What If</vt:lpstr>
      <vt:lpstr>Compare </vt:lpstr>
      <vt:lpstr>MA</vt:lpstr>
      <vt:lpstr>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Navkal</dc:creator>
  <cp:lastModifiedBy>Naomi Navkal</cp:lastModifiedBy>
  <dcterms:created xsi:type="dcterms:W3CDTF">2019-02-19T00:22:25Z</dcterms:created>
  <dcterms:modified xsi:type="dcterms:W3CDTF">2019-05-05T02:20:19Z</dcterms:modified>
</cp:coreProperties>
</file>