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6" yWindow="51" windowWidth="30720" windowHeight="1325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3" i="1" l="1"/>
  <c r="B72" i="1"/>
  <c r="B71" i="1"/>
  <c r="B67" i="1"/>
  <c r="B65" i="1"/>
  <c r="B64" i="1"/>
  <c r="B63" i="1"/>
  <c r="B56" i="1"/>
  <c r="B58" i="1"/>
  <c r="B57" i="1"/>
  <c r="B54" i="1"/>
  <c r="B51" i="1"/>
  <c r="B49" i="1"/>
  <c r="B50" i="1"/>
  <c r="B47" i="1"/>
  <c r="B45" i="1"/>
  <c r="B43" i="1"/>
  <c r="B44" i="1"/>
  <c r="B5" i="1"/>
  <c r="B4" i="1"/>
  <c r="B3" i="1"/>
</calcChain>
</file>

<file path=xl/sharedStrings.xml><?xml version="1.0" encoding="utf-8"?>
<sst xmlns="http://schemas.openxmlformats.org/spreadsheetml/2006/main" count="109" uniqueCount="63">
  <si>
    <t>Chelmsford Choice</t>
  </si>
  <si>
    <t>Total green</t>
  </si>
  <si>
    <t>Local green</t>
  </si>
  <si>
    <t>Acton Power Choice Green</t>
  </si>
  <si>
    <t>Renewable and alternative energy sources to meet 2020 Massachusetts RPS and APS requirements</t>
  </si>
  <si>
    <t>Newer renewable energy projects in New England (MA Class I RECs)</t>
  </si>
  <si>
    <t>Traditional energy sources, such as natural gas, oil, and nuclear</t>
  </si>
  <si>
    <t>National Grid’s Basic Service</t>
  </si>
  <si>
    <t>Rate</t>
  </si>
  <si>
    <t>Acton Power Choice Standard</t>
  </si>
  <si>
    <t>Acton Power Choice Basic</t>
  </si>
  <si>
    <t>From</t>
  </si>
  <si>
    <t>To</t>
  </si>
  <si>
    <t>Broker</t>
  </si>
  <si>
    <t>Mass Power Choice</t>
  </si>
  <si>
    <t>Arlington Basic</t>
  </si>
  <si>
    <t>Arlington Local Green (Def)</t>
  </si>
  <si>
    <t>Arlington Premium 50% Local Green</t>
  </si>
  <si>
    <t>Arlington Premium 100% Local Green</t>
  </si>
  <si>
    <t>Good Energy</t>
  </si>
  <si>
    <t>Ashland Green</t>
  </si>
  <si>
    <t>Colonial Power Group</t>
  </si>
  <si>
    <t>Billerica Optional Green</t>
  </si>
  <si>
    <t>Billerica Standard</t>
  </si>
  <si>
    <t>Brookline All Green</t>
  </si>
  <si>
    <t>Brookline Basic</t>
  </si>
  <si>
    <t>Brookline Green</t>
  </si>
  <si>
    <t>Brookline Green 65</t>
  </si>
  <si>
    <t>Cambridge Standard Green</t>
  </si>
  <si>
    <t>Cambridge 100% Green Plus</t>
  </si>
  <si>
    <t>Carlisle Basic Supply</t>
  </si>
  <si>
    <t>Carlisle Green Supply</t>
  </si>
  <si>
    <t>Chelmsford Choice Plus</t>
  </si>
  <si>
    <t>Dracut Standard</t>
  </si>
  <si>
    <t>Lancaster Standard</t>
  </si>
  <si>
    <t>Lexington Basic</t>
  </si>
  <si>
    <t>Lexington 100% Green</t>
  </si>
  <si>
    <t>Lexington 100% New England Green</t>
  </si>
  <si>
    <t>Melrose Basic</t>
  </si>
  <si>
    <t>Melrose Local Green</t>
  </si>
  <si>
    <t>Melrose Premium 100% Local Green</t>
  </si>
  <si>
    <t>Natick Basic/Brown</t>
  </si>
  <si>
    <t>Natick Standard Green</t>
  </si>
  <si>
    <t>Natick 100% Green</t>
  </si>
  <si>
    <t>National Grid Basic Service</t>
  </si>
  <si>
    <t>Newton Basic</t>
  </si>
  <si>
    <t>Newton Standard</t>
  </si>
  <si>
    <t>Newton 100% Green</t>
  </si>
  <si>
    <t>North Andover Standard</t>
  </si>
  <si>
    <t>North Andover Green</t>
  </si>
  <si>
    <t>Sudbury Basic</t>
  </si>
  <si>
    <t>Sudbury Local Green</t>
  </si>
  <si>
    <t>Sudbury Premium One Hundred Local Green</t>
  </si>
  <si>
    <t>Tyngsborough Optional Green</t>
  </si>
  <si>
    <t>Tyngsborough Standard</t>
  </si>
  <si>
    <t>Watertown 100% Green</t>
  </si>
  <si>
    <t>Watertown Basic</t>
  </si>
  <si>
    <t>Watertown Standard</t>
  </si>
  <si>
    <t>Westford Standard</t>
  </si>
  <si>
    <t>Williamsburg Green</t>
  </si>
  <si>
    <t>Winchester WinPower</t>
  </si>
  <si>
    <t>Winchester WinPower 100</t>
  </si>
  <si>
    <t>Winchester WinPower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</si>
</sst>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%"/>
    <numFmt numFmtId="174" formatCode="yyyy\-mm"/>
    <numFmt numFmtId="175" formatCode="&quot;$&quot;#,##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3" fillId="0" borderId="0" xfId="2"/>
    <xf numFmtId="9" fontId="0" fillId="0" borderId="0" xfId="0" applyNumberFormat="1"/>
    <xf numFmtId="170" fontId="0" fillId="0" borderId="0" xfId="1" applyNumberFormat="1" applyFont="1"/>
    <xf numFmtId="0" fontId="2" fillId="0" borderId="0" xfId="0" applyFont="1"/>
    <xf numFmtId="174" fontId="0" fillId="0" borderId="0" xfId="0" applyNumberFormat="1"/>
    <xf numFmtId="175" fontId="0" fillId="0" borderId="0" xfId="0" applyNumberFormat="1"/>
    <xf numFmtId="0" fontId="3" fillId="0" borderId="0" xfId="2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goodenergy.com/" TargetMode="External"/><Relationship Id="rId21" Type="http://schemas.openxmlformats.org/officeDocument/2006/relationships/hyperlink" Target="https://www.brooklinema.gov/1340/Brookline-Green-Electricity" TargetMode="External"/><Relationship Id="rId42" Type="http://schemas.openxmlformats.org/officeDocument/2006/relationships/hyperlink" Target="https://colonialpowergroup.com/lancaster/" TargetMode="External"/><Relationship Id="rId47" Type="http://schemas.openxmlformats.org/officeDocument/2006/relationships/hyperlink" Target="https://masspowerchoice.com/" TargetMode="External"/><Relationship Id="rId63" Type="http://schemas.openxmlformats.org/officeDocument/2006/relationships/hyperlink" Target="https://masspowerchoice.com/" TargetMode="External"/><Relationship Id="rId68" Type="http://schemas.openxmlformats.org/officeDocument/2006/relationships/hyperlink" Target="https://colonialpowergroup.com/north-andover" TargetMode="External"/><Relationship Id="rId84" Type="http://schemas.openxmlformats.org/officeDocument/2006/relationships/hyperlink" Target="https://masspowerchoice.com/" TargetMode="External"/><Relationship Id="rId89" Type="http://schemas.openxmlformats.org/officeDocument/2006/relationships/hyperlink" Target="https://colonialpowergroup.com/williamsburg/" TargetMode="External"/><Relationship Id="rId16" Type="http://schemas.openxmlformats.org/officeDocument/2006/relationships/hyperlink" Target="https://colonialpowergroup.com/billerica/" TargetMode="External"/><Relationship Id="rId11" Type="http://schemas.openxmlformats.org/officeDocument/2006/relationships/hyperlink" Target="http://goodenergy.com/" TargetMode="External"/><Relationship Id="rId32" Type="http://schemas.openxmlformats.org/officeDocument/2006/relationships/hyperlink" Target="https://colonialpowergroup.com/carlisle/" TargetMode="External"/><Relationship Id="rId37" Type="http://schemas.openxmlformats.org/officeDocument/2006/relationships/hyperlink" Target="http://masspowerchoice.com/chelmsford" TargetMode="External"/><Relationship Id="rId53" Type="http://schemas.openxmlformats.org/officeDocument/2006/relationships/hyperlink" Target="http://goodenergy.com/" TargetMode="External"/><Relationship Id="rId58" Type="http://schemas.openxmlformats.org/officeDocument/2006/relationships/hyperlink" Target="https://www.nationalgridus.com/media/pdfs/billing-payments/electric-rates/ma/resitable.pdf" TargetMode="External"/><Relationship Id="rId74" Type="http://schemas.openxmlformats.org/officeDocument/2006/relationships/hyperlink" Target="http://goodenergy.com/" TargetMode="External"/><Relationship Id="rId79" Type="http://schemas.openxmlformats.org/officeDocument/2006/relationships/hyperlink" Target="https://colonialpowergroup.com/" TargetMode="External"/><Relationship Id="rId5" Type="http://schemas.openxmlformats.org/officeDocument/2006/relationships/hyperlink" Target="https://masspowerchoice.com/" TargetMode="External"/><Relationship Id="rId90" Type="http://schemas.openxmlformats.org/officeDocument/2006/relationships/hyperlink" Target="https://colonialpowergroup.com/" TargetMode="External"/><Relationship Id="rId95" Type="http://schemas.openxmlformats.org/officeDocument/2006/relationships/hyperlink" Target="http://goodenergy.com/" TargetMode="External"/><Relationship Id="rId22" Type="http://schemas.openxmlformats.org/officeDocument/2006/relationships/hyperlink" Target="https://www.brooklinema.gov/1340/Brookline-Green-Electricity" TargetMode="External"/><Relationship Id="rId27" Type="http://schemas.openxmlformats.org/officeDocument/2006/relationships/hyperlink" Target="http://goodenergy.com/" TargetMode="External"/><Relationship Id="rId43" Type="http://schemas.openxmlformats.org/officeDocument/2006/relationships/hyperlink" Target="https://colonialpowergroup.com/" TargetMode="External"/><Relationship Id="rId48" Type="http://schemas.openxmlformats.org/officeDocument/2006/relationships/hyperlink" Target="http://masspowerchoice.com/lexington" TargetMode="External"/><Relationship Id="rId64" Type="http://schemas.openxmlformats.org/officeDocument/2006/relationships/hyperlink" Target="https://masspowerchoice.com/" TargetMode="External"/><Relationship Id="rId69" Type="http://schemas.openxmlformats.org/officeDocument/2006/relationships/hyperlink" Target="https://colonialpowergroup.com/" TargetMode="External"/><Relationship Id="rId8" Type="http://schemas.openxmlformats.org/officeDocument/2006/relationships/hyperlink" Target="https://arlingtoncca.com/" TargetMode="External"/><Relationship Id="rId51" Type="http://schemas.openxmlformats.org/officeDocument/2006/relationships/hyperlink" Target="https://melrose-cea.com/" TargetMode="External"/><Relationship Id="rId72" Type="http://schemas.openxmlformats.org/officeDocument/2006/relationships/hyperlink" Target="https://sudbury-cea.com/" TargetMode="External"/><Relationship Id="rId80" Type="http://schemas.openxmlformats.org/officeDocument/2006/relationships/hyperlink" Target="https://colonialpowergroup.com/" TargetMode="External"/><Relationship Id="rId85" Type="http://schemas.openxmlformats.org/officeDocument/2006/relationships/hyperlink" Target="https://masspowerchoice.com/watertown" TargetMode="External"/><Relationship Id="rId93" Type="http://schemas.openxmlformats.org/officeDocument/2006/relationships/hyperlink" Target="https://winpowerma.com/" TargetMode="External"/><Relationship Id="rId3" Type="http://schemas.openxmlformats.org/officeDocument/2006/relationships/hyperlink" Target="http://masspowerchoice.com/acton" TargetMode="External"/><Relationship Id="rId12" Type="http://schemas.openxmlformats.org/officeDocument/2006/relationships/hyperlink" Target="http://goodenergy.com/" TargetMode="External"/><Relationship Id="rId17" Type="http://schemas.openxmlformats.org/officeDocument/2006/relationships/hyperlink" Target="https://colonialpowergroup.com/" TargetMode="External"/><Relationship Id="rId25" Type="http://schemas.openxmlformats.org/officeDocument/2006/relationships/hyperlink" Target="http://goodenergy.com/" TargetMode="External"/><Relationship Id="rId33" Type="http://schemas.openxmlformats.org/officeDocument/2006/relationships/hyperlink" Target="https://colonialpowergroup.com/carlisle/" TargetMode="External"/><Relationship Id="rId38" Type="http://schemas.openxmlformats.org/officeDocument/2006/relationships/hyperlink" Target="https://masspowerchoice.com/" TargetMode="External"/><Relationship Id="rId46" Type="http://schemas.openxmlformats.org/officeDocument/2006/relationships/hyperlink" Target="https://masspowerchoice.com/" TargetMode="External"/><Relationship Id="rId59" Type="http://schemas.openxmlformats.org/officeDocument/2006/relationships/hyperlink" Target="https://masspowerchoice.com/newton" TargetMode="External"/><Relationship Id="rId67" Type="http://schemas.openxmlformats.org/officeDocument/2006/relationships/hyperlink" Target="https://colonialpowergroup.com/north-andover" TargetMode="External"/><Relationship Id="rId20" Type="http://schemas.openxmlformats.org/officeDocument/2006/relationships/hyperlink" Target="https://www.brooklinema.gov/1340/Brookline-Green-Electricity" TargetMode="External"/><Relationship Id="rId41" Type="http://schemas.openxmlformats.org/officeDocument/2006/relationships/hyperlink" Target="https://colonialpowergroup.com/" TargetMode="External"/><Relationship Id="rId54" Type="http://schemas.openxmlformats.org/officeDocument/2006/relationships/hyperlink" Target="http://goodenergy.com/" TargetMode="External"/><Relationship Id="rId62" Type="http://schemas.openxmlformats.org/officeDocument/2006/relationships/hyperlink" Target="https://masspowerchoice.com/" TargetMode="External"/><Relationship Id="rId70" Type="http://schemas.openxmlformats.org/officeDocument/2006/relationships/hyperlink" Target="https://colonialpowergroup.com/" TargetMode="External"/><Relationship Id="rId75" Type="http://schemas.openxmlformats.org/officeDocument/2006/relationships/hyperlink" Target="http://goodenergy.com/" TargetMode="External"/><Relationship Id="rId83" Type="http://schemas.openxmlformats.org/officeDocument/2006/relationships/hyperlink" Target="https://masspowerchoice.com/" TargetMode="External"/><Relationship Id="rId88" Type="http://schemas.openxmlformats.org/officeDocument/2006/relationships/hyperlink" Target="http://goodenergy.com/" TargetMode="External"/><Relationship Id="rId91" Type="http://schemas.openxmlformats.org/officeDocument/2006/relationships/hyperlink" Target="https://winpowerma.com/" TargetMode="External"/><Relationship Id="rId96" Type="http://schemas.openxmlformats.org/officeDocument/2006/relationships/hyperlink" Target="http://goodenergy.com/" TargetMode="External"/><Relationship Id="rId1" Type="http://schemas.openxmlformats.org/officeDocument/2006/relationships/hyperlink" Target="http://masspowerchoice.com/acton" TargetMode="External"/><Relationship Id="rId6" Type="http://schemas.openxmlformats.org/officeDocument/2006/relationships/hyperlink" Target="https://masspowerchoice.com/" TargetMode="External"/><Relationship Id="rId15" Type="http://schemas.openxmlformats.org/officeDocument/2006/relationships/hyperlink" Target="https://colonialpowergroup.com/billerica/" TargetMode="External"/><Relationship Id="rId23" Type="http://schemas.openxmlformats.org/officeDocument/2006/relationships/hyperlink" Target="http://goodenergy.com/" TargetMode="External"/><Relationship Id="rId28" Type="http://schemas.openxmlformats.org/officeDocument/2006/relationships/hyperlink" Target="http://masspowerchoice.com/cambridge" TargetMode="External"/><Relationship Id="rId36" Type="http://schemas.openxmlformats.org/officeDocument/2006/relationships/hyperlink" Target="http://masspowerchoice.com/chelmsford" TargetMode="External"/><Relationship Id="rId49" Type="http://schemas.openxmlformats.org/officeDocument/2006/relationships/hyperlink" Target="https://melrose-cea.com/" TargetMode="External"/><Relationship Id="rId57" Type="http://schemas.openxmlformats.org/officeDocument/2006/relationships/hyperlink" Target="http://masspowerchoice.com/natick" TargetMode="External"/><Relationship Id="rId10" Type="http://schemas.openxmlformats.org/officeDocument/2006/relationships/hyperlink" Target="https://arlingtoncca.com/" TargetMode="External"/><Relationship Id="rId31" Type="http://schemas.openxmlformats.org/officeDocument/2006/relationships/hyperlink" Target="https://masspowerchoice.com/" TargetMode="External"/><Relationship Id="rId44" Type="http://schemas.openxmlformats.org/officeDocument/2006/relationships/hyperlink" Target="http://masspowerchoice.com/lexington" TargetMode="External"/><Relationship Id="rId52" Type="http://schemas.openxmlformats.org/officeDocument/2006/relationships/hyperlink" Target="http://goodenergy.com/" TargetMode="External"/><Relationship Id="rId60" Type="http://schemas.openxmlformats.org/officeDocument/2006/relationships/hyperlink" Target="https://masspowerchoice.com/newton" TargetMode="External"/><Relationship Id="rId65" Type="http://schemas.openxmlformats.org/officeDocument/2006/relationships/hyperlink" Target="https://masspowerchoice.com/" TargetMode="External"/><Relationship Id="rId73" Type="http://schemas.openxmlformats.org/officeDocument/2006/relationships/hyperlink" Target="https://sudbury-cea.com/" TargetMode="External"/><Relationship Id="rId78" Type="http://schemas.openxmlformats.org/officeDocument/2006/relationships/hyperlink" Target="https://colonialpowergroup.com/tyngsborough/" TargetMode="External"/><Relationship Id="rId81" Type="http://schemas.openxmlformats.org/officeDocument/2006/relationships/hyperlink" Target="https://masspowerchoice.com/watertown" TargetMode="External"/><Relationship Id="rId86" Type="http://schemas.openxmlformats.org/officeDocument/2006/relationships/hyperlink" Target="https://masspowerchoice.com/" TargetMode="External"/><Relationship Id="rId94" Type="http://schemas.openxmlformats.org/officeDocument/2006/relationships/hyperlink" Target="http://goodenergy.com/" TargetMode="External"/><Relationship Id="rId4" Type="http://schemas.openxmlformats.org/officeDocument/2006/relationships/hyperlink" Target="https://masspowerchoice.com/" TargetMode="External"/><Relationship Id="rId9" Type="http://schemas.openxmlformats.org/officeDocument/2006/relationships/hyperlink" Target="https://arlingtoncca.com/" TargetMode="External"/><Relationship Id="rId13" Type="http://schemas.openxmlformats.org/officeDocument/2006/relationships/hyperlink" Target="https://colonialpowergroup.com/ashland/" TargetMode="External"/><Relationship Id="rId18" Type="http://schemas.openxmlformats.org/officeDocument/2006/relationships/hyperlink" Target="https://colonialpowergroup.com/" TargetMode="External"/><Relationship Id="rId39" Type="http://schemas.openxmlformats.org/officeDocument/2006/relationships/hyperlink" Target="https://masspowerchoice.com/" TargetMode="External"/><Relationship Id="rId34" Type="http://schemas.openxmlformats.org/officeDocument/2006/relationships/hyperlink" Target="https://colonialpowergroup.com/" TargetMode="External"/><Relationship Id="rId50" Type="http://schemas.openxmlformats.org/officeDocument/2006/relationships/hyperlink" Target="https://melrose-cea.com/" TargetMode="External"/><Relationship Id="rId55" Type="http://schemas.openxmlformats.org/officeDocument/2006/relationships/hyperlink" Target="http://masspowerchoice.com/natick" TargetMode="External"/><Relationship Id="rId76" Type="http://schemas.openxmlformats.org/officeDocument/2006/relationships/hyperlink" Target="http://goodenergy.com/" TargetMode="External"/><Relationship Id="rId7" Type="http://schemas.openxmlformats.org/officeDocument/2006/relationships/hyperlink" Target="https://arlingtoncca.com/" TargetMode="External"/><Relationship Id="rId71" Type="http://schemas.openxmlformats.org/officeDocument/2006/relationships/hyperlink" Target="https://sudbury-cea.com/" TargetMode="External"/><Relationship Id="rId92" Type="http://schemas.openxmlformats.org/officeDocument/2006/relationships/hyperlink" Target="https://winpowerma.com/" TargetMode="External"/><Relationship Id="rId2" Type="http://schemas.openxmlformats.org/officeDocument/2006/relationships/hyperlink" Target="http://masspowerchoice.com/acton" TargetMode="External"/><Relationship Id="rId29" Type="http://schemas.openxmlformats.org/officeDocument/2006/relationships/hyperlink" Target="http://masspowerchoice.com/cambridge" TargetMode="External"/><Relationship Id="rId24" Type="http://schemas.openxmlformats.org/officeDocument/2006/relationships/hyperlink" Target="http://goodenergy.com/" TargetMode="External"/><Relationship Id="rId40" Type="http://schemas.openxmlformats.org/officeDocument/2006/relationships/hyperlink" Target="https://masscea.com/dracut/" TargetMode="External"/><Relationship Id="rId45" Type="http://schemas.openxmlformats.org/officeDocument/2006/relationships/hyperlink" Target="http://masspowerchoice.com/lexington" TargetMode="External"/><Relationship Id="rId66" Type="http://schemas.openxmlformats.org/officeDocument/2006/relationships/hyperlink" Target="https://masspowerchoice.com/" TargetMode="External"/><Relationship Id="rId87" Type="http://schemas.openxmlformats.org/officeDocument/2006/relationships/hyperlink" Target="https://masscea.com/westford/" TargetMode="External"/><Relationship Id="rId61" Type="http://schemas.openxmlformats.org/officeDocument/2006/relationships/hyperlink" Target="https://masspowerchoice.com/newton" TargetMode="External"/><Relationship Id="rId82" Type="http://schemas.openxmlformats.org/officeDocument/2006/relationships/hyperlink" Target="https://masspowerchoice.com/watertown" TargetMode="External"/><Relationship Id="rId19" Type="http://schemas.openxmlformats.org/officeDocument/2006/relationships/hyperlink" Target="https://www.brooklinema.gov/1340/Brookline-Green-Electricity" TargetMode="External"/><Relationship Id="rId14" Type="http://schemas.openxmlformats.org/officeDocument/2006/relationships/hyperlink" Target="https://colonialpowergroup.com/" TargetMode="External"/><Relationship Id="rId30" Type="http://schemas.openxmlformats.org/officeDocument/2006/relationships/hyperlink" Target="https://masspowerchoice.com/" TargetMode="External"/><Relationship Id="rId35" Type="http://schemas.openxmlformats.org/officeDocument/2006/relationships/hyperlink" Target="https://colonialpowergroup.com/" TargetMode="External"/><Relationship Id="rId56" Type="http://schemas.openxmlformats.org/officeDocument/2006/relationships/hyperlink" Target="http://masspowerchoice.com/natick" TargetMode="External"/><Relationship Id="rId77" Type="http://schemas.openxmlformats.org/officeDocument/2006/relationships/hyperlink" Target="https://colonialpowergroup.com/tyngsboroug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4.6" x14ac:dyDescent="0.4"/>
  <cols>
    <col min="1" max="1" width="37.765625" bestFit="1" customWidth="1"/>
    <col min="2" max="2" width="10.3828125" bestFit="1" customWidth="1"/>
    <col min="3" max="4" width="10.15234375" bestFit="1" customWidth="1"/>
    <col min="5" max="5" width="19.3828125" customWidth="1"/>
    <col min="6" max="7" width="9.3828125" bestFit="1" customWidth="1"/>
  </cols>
  <sheetData>
    <row r="1" spans="1:7" x14ac:dyDescent="0.4">
      <c r="B1" s="5" t="s">
        <v>8</v>
      </c>
      <c r="C1" s="5" t="s">
        <v>2</v>
      </c>
      <c r="D1" s="5" t="s">
        <v>1</v>
      </c>
      <c r="E1" s="5" t="s">
        <v>13</v>
      </c>
      <c r="F1" s="5" t="s">
        <v>11</v>
      </c>
      <c r="G1" s="5" t="s">
        <v>12</v>
      </c>
    </row>
    <row r="3" spans="1:7" x14ac:dyDescent="0.4">
      <c r="A3" s="2" t="s">
        <v>3</v>
      </c>
      <c r="B3" s="7">
        <f>12.671/100</f>
        <v>0.12670999999999999</v>
      </c>
      <c r="C3" s="3">
        <v>1</v>
      </c>
      <c r="D3" s="3">
        <v>1</v>
      </c>
      <c r="E3" s="2" t="s">
        <v>14</v>
      </c>
      <c r="F3" s="6">
        <v>43739</v>
      </c>
      <c r="G3" s="6">
        <v>44834</v>
      </c>
    </row>
    <row r="4" spans="1:7" x14ac:dyDescent="0.4">
      <c r="A4" s="2" t="s">
        <v>9</v>
      </c>
      <c r="B4" s="7">
        <f>10.985/100</f>
        <v>0.10984999999999999</v>
      </c>
      <c r="C4" s="3">
        <v>0.16</v>
      </c>
      <c r="D4" s="3">
        <v>0.26</v>
      </c>
      <c r="E4" s="2" t="s">
        <v>14</v>
      </c>
      <c r="F4" s="6">
        <v>43739</v>
      </c>
      <c r="G4" s="6">
        <v>44834</v>
      </c>
    </row>
    <row r="5" spans="1:7" x14ac:dyDescent="0.4">
      <c r="A5" s="2" t="s">
        <v>10</v>
      </c>
      <c r="B5" s="7">
        <f>10.741/100</f>
        <v>0.10740999999999999</v>
      </c>
      <c r="C5" s="3">
        <v>0.16</v>
      </c>
      <c r="D5" s="1">
        <v>0.27705600000000002</v>
      </c>
      <c r="E5" s="2" t="s">
        <v>14</v>
      </c>
      <c r="F5" s="6">
        <v>43739</v>
      </c>
      <c r="G5" s="6">
        <v>44834</v>
      </c>
    </row>
    <row r="7" spans="1:7" x14ac:dyDescent="0.4">
      <c r="A7" s="2" t="s">
        <v>15</v>
      </c>
      <c r="E7" s="2" t="s">
        <v>19</v>
      </c>
      <c r="F7" s="6">
        <v>43800</v>
      </c>
      <c r="G7" s="6">
        <v>44895</v>
      </c>
    </row>
    <row r="8" spans="1:7" x14ac:dyDescent="0.4">
      <c r="A8" s="2" t="s">
        <v>16</v>
      </c>
      <c r="B8" s="7">
        <v>0.11029</v>
      </c>
      <c r="C8" s="3">
        <v>0.16</v>
      </c>
      <c r="D8" s="1">
        <v>0.27704999999999996</v>
      </c>
      <c r="E8" s="2" t="s">
        <v>19</v>
      </c>
      <c r="F8" s="6">
        <v>43800</v>
      </c>
      <c r="G8" s="6">
        <v>44895</v>
      </c>
    </row>
    <row r="9" spans="1:7" x14ac:dyDescent="0.4">
      <c r="A9" s="2" t="s">
        <v>17</v>
      </c>
      <c r="B9" s="7">
        <v>0.12199</v>
      </c>
      <c r="C9" s="3">
        <v>0.66</v>
      </c>
      <c r="D9" s="3">
        <v>0.66</v>
      </c>
      <c r="E9" s="2" t="s">
        <v>19</v>
      </c>
      <c r="F9" s="6">
        <v>43800</v>
      </c>
      <c r="G9" s="6">
        <v>44895</v>
      </c>
    </row>
    <row r="10" spans="1:7" x14ac:dyDescent="0.4">
      <c r="A10" s="2" t="s">
        <v>18</v>
      </c>
      <c r="B10" s="7">
        <v>0.13699</v>
      </c>
      <c r="C10" s="3">
        <v>1</v>
      </c>
      <c r="D10" s="3">
        <v>1</v>
      </c>
      <c r="E10" s="2" t="s">
        <v>19</v>
      </c>
      <c r="F10" s="6">
        <v>43800</v>
      </c>
      <c r="G10" s="6">
        <v>44895</v>
      </c>
    </row>
    <row r="12" spans="1:7" x14ac:dyDescent="0.4">
      <c r="A12" s="2" t="s">
        <v>20</v>
      </c>
      <c r="B12" s="7">
        <v>0.11047</v>
      </c>
      <c r="C12" s="3">
        <v>0.16</v>
      </c>
      <c r="D12" s="3">
        <v>1</v>
      </c>
      <c r="E12" s="2" t="s">
        <v>21</v>
      </c>
      <c r="F12" s="6">
        <v>43252</v>
      </c>
      <c r="G12" s="6">
        <v>44166</v>
      </c>
    </row>
    <row r="14" spans="1:7" x14ac:dyDescent="0.4">
      <c r="A14" s="2" t="s">
        <v>22</v>
      </c>
      <c r="B14" s="7">
        <v>0.10732999999999999</v>
      </c>
      <c r="C14" s="3">
        <v>0.16</v>
      </c>
      <c r="D14" s="3">
        <v>1</v>
      </c>
      <c r="E14" s="2" t="s">
        <v>21</v>
      </c>
      <c r="F14" s="6">
        <v>43466</v>
      </c>
      <c r="G14" s="6">
        <v>44197</v>
      </c>
    </row>
    <row r="15" spans="1:7" x14ac:dyDescent="0.4">
      <c r="A15" s="2" t="s">
        <v>23</v>
      </c>
      <c r="B15" s="7">
        <v>0.10631</v>
      </c>
      <c r="C15" s="3">
        <v>0.16</v>
      </c>
      <c r="D15" s="3">
        <v>1</v>
      </c>
      <c r="E15" s="2" t="s">
        <v>21</v>
      </c>
      <c r="F15" s="6">
        <v>43466</v>
      </c>
      <c r="G15" s="6">
        <v>44197</v>
      </c>
    </row>
    <row r="16" spans="1:7" x14ac:dyDescent="0.4">
      <c r="F16" s="6"/>
      <c r="G16" s="6"/>
    </row>
    <row r="17" spans="1:7" x14ac:dyDescent="0.4">
      <c r="A17" s="2" t="s">
        <v>25</v>
      </c>
      <c r="B17" s="7">
        <v>0.10715</v>
      </c>
      <c r="C17" s="3">
        <v>0.16</v>
      </c>
      <c r="D17" s="1">
        <v>0.27704999999999996</v>
      </c>
      <c r="E17" s="2" t="s">
        <v>19</v>
      </c>
      <c r="F17" s="6">
        <v>43831</v>
      </c>
      <c r="G17" s="6">
        <v>44925</v>
      </c>
    </row>
    <row r="18" spans="1:7" x14ac:dyDescent="0.4">
      <c r="A18" s="2" t="s">
        <v>26</v>
      </c>
      <c r="B18" s="7">
        <v>0.11615</v>
      </c>
      <c r="C18" s="3">
        <v>0.46</v>
      </c>
      <c r="D18" s="3">
        <v>0.46</v>
      </c>
      <c r="E18" s="2" t="s">
        <v>19</v>
      </c>
      <c r="F18" s="6">
        <v>43831</v>
      </c>
      <c r="G18" s="6">
        <v>44925</v>
      </c>
    </row>
    <row r="19" spans="1:7" x14ac:dyDescent="0.4">
      <c r="A19" s="2" t="s">
        <v>27</v>
      </c>
      <c r="B19" s="7">
        <v>0.12665000000000001</v>
      </c>
      <c r="C19" s="3">
        <v>0.81</v>
      </c>
      <c r="D19" s="3">
        <v>0.81</v>
      </c>
      <c r="E19" s="2" t="s">
        <v>19</v>
      </c>
      <c r="F19" s="6">
        <v>43831</v>
      </c>
      <c r="G19" s="6">
        <v>44925</v>
      </c>
    </row>
    <row r="20" spans="1:7" x14ac:dyDescent="0.4">
      <c r="A20" s="2" t="s">
        <v>24</v>
      </c>
      <c r="B20" s="7">
        <v>0.13714999999999999</v>
      </c>
      <c r="C20" s="3">
        <v>1</v>
      </c>
      <c r="D20" s="3">
        <v>1</v>
      </c>
      <c r="E20" s="2" t="s">
        <v>19</v>
      </c>
      <c r="F20" s="6">
        <v>43831</v>
      </c>
      <c r="G20" s="6">
        <v>44925</v>
      </c>
    </row>
    <row r="21" spans="1:7" x14ac:dyDescent="0.4">
      <c r="F21" s="6"/>
      <c r="G21" s="6"/>
    </row>
    <row r="22" spans="1:7" x14ac:dyDescent="0.4">
      <c r="A22" s="2" t="s">
        <v>28</v>
      </c>
      <c r="B22" s="7">
        <v>0.11119999999999999</v>
      </c>
      <c r="C22" s="3">
        <v>0.16</v>
      </c>
      <c r="D22" s="1">
        <v>0.27704999999999996</v>
      </c>
      <c r="E22" s="2" t="s">
        <v>14</v>
      </c>
      <c r="F22" s="6">
        <v>43466</v>
      </c>
      <c r="G22" s="6">
        <v>44197</v>
      </c>
    </row>
    <row r="23" spans="1:7" x14ac:dyDescent="0.4">
      <c r="A23" s="8" t="s">
        <v>29</v>
      </c>
      <c r="B23" s="7">
        <v>0.11940000000000001</v>
      </c>
      <c r="C23" s="3">
        <v>1</v>
      </c>
      <c r="D23" s="3">
        <v>1</v>
      </c>
      <c r="E23" s="2" t="s">
        <v>14</v>
      </c>
      <c r="F23" s="6">
        <v>43466</v>
      </c>
      <c r="G23" s="6">
        <v>44197</v>
      </c>
    </row>
    <row r="24" spans="1:7" x14ac:dyDescent="0.4">
      <c r="B24" s="7"/>
      <c r="F24" s="6"/>
      <c r="G24" s="6"/>
    </row>
    <row r="25" spans="1:7" x14ac:dyDescent="0.4">
      <c r="A25" s="2" t="s">
        <v>30</v>
      </c>
      <c r="B25" s="7">
        <v>0.10981</v>
      </c>
      <c r="C25" s="3">
        <v>0.16</v>
      </c>
      <c r="D25" s="3">
        <v>1</v>
      </c>
      <c r="E25" s="2" t="s">
        <v>21</v>
      </c>
      <c r="F25" s="6">
        <v>43282</v>
      </c>
      <c r="G25" s="6">
        <v>44197</v>
      </c>
    </row>
    <row r="26" spans="1:7" x14ac:dyDescent="0.4">
      <c r="A26" s="2" t="s">
        <v>31</v>
      </c>
      <c r="B26" s="7">
        <v>0.10879</v>
      </c>
      <c r="C26" s="3">
        <v>0.16</v>
      </c>
      <c r="D26" s="3">
        <v>1</v>
      </c>
      <c r="E26" s="2" t="s">
        <v>21</v>
      </c>
      <c r="F26" s="6">
        <v>43283</v>
      </c>
      <c r="G26" s="6">
        <v>44197</v>
      </c>
    </row>
    <row r="27" spans="1:7" x14ac:dyDescent="0.4">
      <c r="B27" s="7"/>
      <c r="F27" s="6"/>
      <c r="G27" s="6"/>
    </row>
    <row r="28" spans="1:7" x14ac:dyDescent="0.4">
      <c r="A28" s="2" t="s">
        <v>0</v>
      </c>
      <c r="B28" s="7">
        <v>0.90429999999999999</v>
      </c>
      <c r="C28" s="3">
        <v>0.16</v>
      </c>
      <c r="D28" s="1">
        <v>0.27704999999999996</v>
      </c>
      <c r="E28" s="2" t="s">
        <v>14</v>
      </c>
      <c r="F28" s="6">
        <v>43133</v>
      </c>
      <c r="G28" s="6">
        <v>44136</v>
      </c>
    </row>
    <row r="29" spans="1:7" x14ac:dyDescent="0.4">
      <c r="A29" s="2" t="s">
        <v>32</v>
      </c>
      <c r="B29" s="7">
        <v>0.10088999999999999</v>
      </c>
      <c r="C29" s="3">
        <v>0.36</v>
      </c>
      <c r="D29" s="3">
        <v>1</v>
      </c>
      <c r="E29" s="2" t="s">
        <v>14</v>
      </c>
      <c r="F29" s="6">
        <v>43133</v>
      </c>
      <c r="G29" s="6">
        <v>44136</v>
      </c>
    </row>
    <row r="30" spans="1:7" x14ac:dyDescent="0.4">
      <c r="B30" s="7"/>
    </row>
    <row r="31" spans="1:7" x14ac:dyDescent="0.4">
      <c r="A31" s="2" t="s">
        <v>33</v>
      </c>
      <c r="B31" s="7">
        <v>0.1043</v>
      </c>
      <c r="C31" s="3">
        <v>0.16</v>
      </c>
      <c r="D31" s="1">
        <v>0.27704999999999996</v>
      </c>
      <c r="E31" s="2" t="s">
        <v>21</v>
      </c>
      <c r="F31" s="6">
        <v>43345</v>
      </c>
      <c r="G31" s="6">
        <v>44197</v>
      </c>
    </row>
    <row r="32" spans="1:7" x14ac:dyDescent="0.4">
      <c r="B32" s="7"/>
    </row>
    <row r="33" spans="1:7" x14ac:dyDescent="0.4">
      <c r="A33" s="2" t="s">
        <v>34</v>
      </c>
      <c r="B33" s="7">
        <v>9.9779999999999994E-2</v>
      </c>
      <c r="C33" s="3">
        <v>0.16</v>
      </c>
      <c r="D33" s="1">
        <v>0.27704999999999996</v>
      </c>
      <c r="E33" s="2" t="s">
        <v>21</v>
      </c>
      <c r="F33" s="6">
        <v>43618</v>
      </c>
      <c r="G33" s="6">
        <v>44531</v>
      </c>
    </row>
    <row r="34" spans="1:7" x14ac:dyDescent="0.4">
      <c r="B34" s="7"/>
    </row>
    <row r="35" spans="1:7" x14ac:dyDescent="0.4">
      <c r="A35" s="2" t="s">
        <v>35</v>
      </c>
      <c r="B35" s="7">
        <v>0.11494</v>
      </c>
      <c r="C35" s="3">
        <v>0.16</v>
      </c>
      <c r="D35" s="1">
        <v>0.27704999999999996</v>
      </c>
      <c r="E35" s="2" t="s">
        <v>14</v>
      </c>
      <c r="F35" s="6">
        <v>43436</v>
      </c>
      <c r="G35" s="6">
        <v>44166</v>
      </c>
    </row>
    <row r="36" spans="1:7" x14ac:dyDescent="0.4">
      <c r="A36" s="2" t="s">
        <v>36</v>
      </c>
      <c r="B36" s="7">
        <v>0.11624</v>
      </c>
      <c r="C36" s="3">
        <v>0.21</v>
      </c>
      <c r="D36" s="3">
        <v>1</v>
      </c>
      <c r="E36" s="2" t="s">
        <v>14</v>
      </c>
      <c r="F36" s="6">
        <v>43436</v>
      </c>
      <c r="G36" s="6">
        <v>44166</v>
      </c>
    </row>
    <row r="37" spans="1:7" x14ac:dyDescent="0.4">
      <c r="A37" s="2" t="s">
        <v>37</v>
      </c>
      <c r="B37" s="7">
        <v>0.12428</v>
      </c>
      <c r="C37" s="3">
        <v>1</v>
      </c>
      <c r="D37" s="3">
        <v>1</v>
      </c>
      <c r="E37" s="2" t="s">
        <v>14</v>
      </c>
      <c r="F37" s="6">
        <v>43436</v>
      </c>
      <c r="G37" s="6">
        <v>44166</v>
      </c>
    </row>
    <row r="39" spans="1:7" x14ac:dyDescent="0.4">
      <c r="A39" s="2" t="s">
        <v>38</v>
      </c>
      <c r="B39" s="7">
        <v>0.10401000000000001</v>
      </c>
      <c r="C39" s="3">
        <v>0.16</v>
      </c>
      <c r="D39" s="1">
        <v>0.27704999999999996</v>
      </c>
      <c r="E39" s="2" t="s">
        <v>19</v>
      </c>
      <c r="F39" s="6">
        <v>43617</v>
      </c>
      <c r="G39" s="6">
        <v>44501</v>
      </c>
    </row>
    <row r="40" spans="1:7" x14ac:dyDescent="0.4">
      <c r="A40" s="2" t="s">
        <v>39</v>
      </c>
      <c r="B40" s="7">
        <v>0.10521</v>
      </c>
      <c r="C40" s="3">
        <v>0.21</v>
      </c>
      <c r="D40" s="1">
        <v>0.3271</v>
      </c>
      <c r="E40" s="2" t="s">
        <v>19</v>
      </c>
      <c r="F40" s="6">
        <v>43617</v>
      </c>
      <c r="G40" s="6">
        <v>44501</v>
      </c>
    </row>
    <row r="41" spans="1:7" x14ac:dyDescent="0.4">
      <c r="A41" s="2" t="s">
        <v>40</v>
      </c>
      <c r="B41" s="7">
        <v>0.12801000000000001</v>
      </c>
      <c r="C41" s="3">
        <v>1</v>
      </c>
      <c r="D41" s="3">
        <v>1</v>
      </c>
      <c r="E41" s="2" t="s">
        <v>19</v>
      </c>
      <c r="F41" s="6">
        <v>43617</v>
      </c>
      <c r="G41" s="6">
        <v>44501</v>
      </c>
    </row>
    <row r="43" spans="1:7" x14ac:dyDescent="0.4">
      <c r="A43" s="2" t="s">
        <v>41</v>
      </c>
      <c r="B43" s="7">
        <f>11.026/100</f>
        <v>0.11026</v>
      </c>
      <c r="C43" s="3">
        <v>0.16</v>
      </c>
      <c r="D43" s="1">
        <v>0.27704999999999996</v>
      </c>
      <c r="E43" s="2" t="s">
        <v>14</v>
      </c>
      <c r="F43" s="6">
        <v>43647</v>
      </c>
      <c r="G43" s="6">
        <v>44166</v>
      </c>
    </row>
    <row r="44" spans="1:7" x14ac:dyDescent="0.4">
      <c r="A44" s="2" t="s">
        <v>42</v>
      </c>
      <c r="B44" s="7">
        <f>11.263/100</f>
        <v>0.11262999999999999</v>
      </c>
      <c r="C44" s="3">
        <v>0.26</v>
      </c>
      <c r="D44" s="1">
        <v>0.377056</v>
      </c>
      <c r="E44" s="2" t="s">
        <v>14</v>
      </c>
      <c r="F44" s="6">
        <v>43647</v>
      </c>
      <c r="G44" s="6">
        <v>44166</v>
      </c>
    </row>
    <row r="45" spans="1:7" x14ac:dyDescent="0.4">
      <c r="A45" s="2" t="s">
        <v>43</v>
      </c>
      <c r="B45" s="7">
        <f>13.063/100</f>
        <v>0.13063</v>
      </c>
      <c r="C45" s="3">
        <v>1</v>
      </c>
      <c r="D45" s="3">
        <v>1</v>
      </c>
      <c r="E45" s="2" t="s">
        <v>14</v>
      </c>
      <c r="F45" s="6">
        <v>43647</v>
      </c>
      <c r="G45" s="6">
        <v>44166</v>
      </c>
    </row>
    <row r="46" spans="1:7" x14ac:dyDescent="0.4">
      <c r="B46" s="7"/>
      <c r="F46" s="6"/>
      <c r="G46" s="6"/>
    </row>
    <row r="47" spans="1:7" x14ac:dyDescent="0.4">
      <c r="A47" s="2" t="s">
        <v>44</v>
      </c>
      <c r="B47" s="7">
        <f>13.957/100</f>
        <v>0.13957</v>
      </c>
      <c r="C47" s="3">
        <v>0.16</v>
      </c>
      <c r="D47" s="1">
        <v>0.27704999999999996</v>
      </c>
      <c r="F47" s="6">
        <v>43770</v>
      </c>
      <c r="G47" s="6">
        <v>43922</v>
      </c>
    </row>
    <row r="48" spans="1:7" x14ac:dyDescent="0.4">
      <c r="B48" s="7"/>
      <c r="F48" s="6"/>
      <c r="G48" s="6"/>
    </row>
    <row r="49" spans="1:7" x14ac:dyDescent="0.4">
      <c r="A49" s="2" t="s">
        <v>45</v>
      </c>
      <c r="B49" s="7">
        <f>10.87/100</f>
        <v>0.10869999999999999</v>
      </c>
      <c r="C49" s="3">
        <v>0.16</v>
      </c>
      <c r="D49" s="1">
        <v>0.27704999999999996</v>
      </c>
      <c r="E49" s="2" t="s">
        <v>14</v>
      </c>
      <c r="F49" s="6">
        <v>43525</v>
      </c>
      <c r="G49" s="6">
        <v>44197</v>
      </c>
    </row>
    <row r="50" spans="1:7" x14ac:dyDescent="0.4">
      <c r="A50" s="2" t="s">
        <v>46</v>
      </c>
      <c r="B50" s="7">
        <f>11.34/100</f>
        <v>0.1134</v>
      </c>
      <c r="C50" s="3">
        <v>0.62</v>
      </c>
      <c r="D50" s="3">
        <v>0.62</v>
      </c>
      <c r="E50" s="2" t="s">
        <v>14</v>
      </c>
      <c r="F50" s="6">
        <v>43525</v>
      </c>
      <c r="G50" s="6">
        <v>44197</v>
      </c>
    </row>
    <row r="51" spans="1:7" x14ac:dyDescent="0.4">
      <c r="A51" s="2" t="s">
        <v>47</v>
      </c>
      <c r="B51" s="7">
        <f>11.75/100</f>
        <v>0.11749999999999999</v>
      </c>
      <c r="C51" s="3">
        <v>1</v>
      </c>
      <c r="D51" s="3">
        <v>1</v>
      </c>
      <c r="E51" s="2" t="s">
        <v>14</v>
      </c>
      <c r="F51" s="6">
        <v>43525</v>
      </c>
      <c r="G51" s="6">
        <v>44197</v>
      </c>
    </row>
    <row r="52" spans="1:7" x14ac:dyDescent="0.4">
      <c r="B52" s="7"/>
      <c r="F52" s="6"/>
      <c r="G52" s="6"/>
    </row>
    <row r="53" spans="1:7" x14ac:dyDescent="0.4">
      <c r="A53" s="2" t="s">
        <v>48</v>
      </c>
      <c r="B53" s="7">
        <v>0.1079</v>
      </c>
      <c r="C53" s="3">
        <v>0.16</v>
      </c>
      <c r="D53" s="1">
        <v>0.27704999999999996</v>
      </c>
      <c r="E53" s="2" t="s">
        <v>21</v>
      </c>
      <c r="F53" s="6">
        <v>43647</v>
      </c>
      <c r="G53" s="6">
        <v>44743</v>
      </c>
    </row>
    <row r="54" spans="1:7" x14ac:dyDescent="0.4">
      <c r="A54" s="2" t="s">
        <v>49</v>
      </c>
      <c r="B54" s="7">
        <f>0.10885</f>
        <v>0.10885</v>
      </c>
      <c r="C54" s="3">
        <v>0.16</v>
      </c>
      <c r="D54" s="3">
        <v>1</v>
      </c>
      <c r="E54" s="2" t="s">
        <v>21</v>
      </c>
      <c r="F54" s="6">
        <v>43647</v>
      </c>
      <c r="G54" s="6">
        <v>44743</v>
      </c>
    </row>
    <row r="55" spans="1:7" x14ac:dyDescent="0.4">
      <c r="B55" s="7"/>
    </row>
    <row r="56" spans="1:7" x14ac:dyDescent="0.4">
      <c r="A56" s="2" t="s">
        <v>50</v>
      </c>
      <c r="B56" s="7">
        <f>10.624/100</f>
        <v>0.10624</v>
      </c>
      <c r="C56" s="3">
        <v>0.16</v>
      </c>
      <c r="D56" s="1">
        <v>0.27704999999999996</v>
      </c>
      <c r="E56" s="2" t="s">
        <v>19</v>
      </c>
      <c r="F56" s="6">
        <v>42948</v>
      </c>
      <c r="G56" s="6">
        <v>44044</v>
      </c>
    </row>
    <row r="57" spans="1:7" x14ac:dyDescent="0.4">
      <c r="A57" s="2" t="s">
        <v>51</v>
      </c>
      <c r="B57" s="7">
        <f>10.749/100</f>
        <v>0.10749</v>
      </c>
      <c r="C57" s="3">
        <v>0.21</v>
      </c>
      <c r="D57" s="1">
        <v>0.3271</v>
      </c>
      <c r="E57" s="2" t="s">
        <v>19</v>
      </c>
      <c r="F57" s="6">
        <v>42948</v>
      </c>
      <c r="G57" s="6">
        <v>44044</v>
      </c>
    </row>
    <row r="58" spans="1:7" x14ac:dyDescent="0.4">
      <c r="A58" s="2" t="s">
        <v>52</v>
      </c>
      <c r="B58" s="7">
        <f>13.124/100</f>
        <v>0.13124</v>
      </c>
      <c r="C58" s="3">
        <v>1</v>
      </c>
      <c r="D58" s="3">
        <v>1</v>
      </c>
      <c r="E58" s="2" t="s">
        <v>19</v>
      </c>
      <c r="F58" s="6">
        <v>42948</v>
      </c>
      <c r="G58" s="6">
        <v>44044</v>
      </c>
    </row>
    <row r="59" spans="1:7" x14ac:dyDescent="0.4">
      <c r="B59" s="7"/>
      <c r="F59" s="6"/>
      <c r="G59" s="6"/>
    </row>
    <row r="60" spans="1:7" x14ac:dyDescent="0.4">
      <c r="A60" s="2" t="s">
        <v>54</v>
      </c>
      <c r="B60" s="7">
        <v>0.10692</v>
      </c>
      <c r="C60" s="3">
        <v>0.16</v>
      </c>
      <c r="D60" s="1">
        <v>0.27704999999999996</v>
      </c>
      <c r="E60" s="2" t="s">
        <v>21</v>
      </c>
      <c r="F60" s="6">
        <v>43770</v>
      </c>
      <c r="G60" s="6">
        <v>44501</v>
      </c>
    </row>
    <row r="61" spans="1:7" x14ac:dyDescent="0.4">
      <c r="A61" s="2" t="s">
        <v>53</v>
      </c>
      <c r="B61" s="7">
        <v>0.10732999999999999</v>
      </c>
      <c r="C61" s="3">
        <v>0.16</v>
      </c>
      <c r="D61" s="3">
        <v>1</v>
      </c>
      <c r="E61" s="2" t="s">
        <v>21</v>
      </c>
      <c r="F61" s="6">
        <v>43770</v>
      </c>
      <c r="G61" s="6">
        <v>44501</v>
      </c>
    </row>
    <row r="62" spans="1:7" x14ac:dyDescent="0.4">
      <c r="B62" s="7"/>
      <c r="F62" s="6"/>
      <c r="G62" s="6"/>
    </row>
    <row r="63" spans="1:7" x14ac:dyDescent="0.4">
      <c r="A63" s="2" t="s">
        <v>56</v>
      </c>
      <c r="B63" s="7">
        <f>10.654 /100</f>
        <v>0.10654</v>
      </c>
      <c r="C63" s="3">
        <v>0.16</v>
      </c>
      <c r="D63" s="1">
        <v>0.27704999999999996</v>
      </c>
      <c r="E63" s="2" t="s">
        <v>14</v>
      </c>
      <c r="F63" s="6">
        <v>43709</v>
      </c>
      <c r="G63" s="6">
        <v>44531</v>
      </c>
    </row>
    <row r="64" spans="1:7" x14ac:dyDescent="0.4">
      <c r="A64" s="2" t="s">
        <v>57</v>
      </c>
      <c r="B64" s="7">
        <f>11.494/100</f>
        <v>0.11494</v>
      </c>
      <c r="C64" s="3">
        <v>0.51</v>
      </c>
      <c r="D64" s="3">
        <v>0.51</v>
      </c>
      <c r="E64" s="2" t="s">
        <v>14</v>
      </c>
      <c r="F64" s="6">
        <v>43709</v>
      </c>
      <c r="G64" s="6">
        <v>44531</v>
      </c>
    </row>
    <row r="65" spans="1:7" x14ac:dyDescent="0.4">
      <c r="A65" s="2" t="s">
        <v>55</v>
      </c>
      <c r="B65" s="7">
        <f>12.718/100</f>
        <v>0.12717999999999999</v>
      </c>
      <c r="C65" s="3">
        <v>1</v>
      </c>
      <c r="D65" s="3">
        <v>1</v>
      </c>
      <c r="E65" s="2" t="s">
        <v>14</v>
      </c>
      <c r="F65" s="6">
        <v>43709</v>
      </c>
      <c r="G65" s="6">
        <v>44531</v>
      </c>
    </row>
    <row r="66" spans="1:7" x14ac:dyDescent="0.4">
      <c r="B66" s="7"/>
    </row>
    <row r="67" spans="1:7" x14ac:dyDescent="0.4">
      <c r="A67" s="2" t="s">
        <v>58</v>
      </c>
      <c r="B67" s="7">
        <f>10.43/100</f>
        <v>0.1043</v>
      </c>
      <c r="C67" s="3">
        <v>0.16</v>
      </c>
      <c r="D67" s="1">
        <v>0.27704999999999996</v>
      </c>
      <c r="E67" s="2" t="s">
        <v>19</v>
      </c>
      <c r="F67" s="6">
        <v>43344</v>
      </c>
      <c r="G67" s="6">
        <v>44197</v>
      </c>
    </row>
    <row r="68" spans="1:7" x14ac:dyDescent="0.4">
      <c r="B68" s="7"/>
      <c r="F68" s="6"/>
      <c r="G68" s="6"/>
    </row>
    <row r="69" spans="1:7" x14ac:dyDescent="0.4">
      <c r="A69" s="2" t="s">
        <v>59</v>
      </c>
      <c r="B69" s="7">
        <v>0.10249</v>
      </c>
      <c r="C69" s="3">
        <v>0.16</v>
      </c>
      <c r="D69" s="3">
        <v>1</v>
      </c>
      <c r="E69" s="2" t="s">
        <v>21</v>
      </c>
      <c r="F69" s="6">
        <v>43586</v>
      </c>
      <c r="G69" s="6">
        <v>44682</v>
      </c>
    </row>
    <row r="70" spans="1:7" x14ac:dyDescent="0.4">
      <c r="B70" s="7"/>
      <c r="F70" s="6"/>
      <c r="G70" s="6"/>
    </row>
    <row r="71" spans="1:7" x14ac:dyDescent="0.4">
      <c r="A71" s="2" t="s">
        <v>62</v>
      </c>
      <c r="B71" s="7">
        <f>10.866/100</f>
        <v>0.10865999999999999</v>
      </c>
      <c r="C71" s="3">
        <v>0.16</v>
      </c>
      <c r="D71" s="1">
        <v>0.27704999999999996</v>
      </c>
      <c r="E71" s="2" t="s">
        <v>19</v>
      </c>
      <c r="F71" s="6">
        <v>43831</v>
      </c>
      <c r="G71" s="6">
        <v>44896</v>
      </c>
    </row>
    <row r="72" spans="1:7" x14ac:dyDescent="0.4">
      <c r="A72" s="2" t="s">
        <v>60</v>
      </c>
      <c r="B72" s="7">
        <f>11.1666/100</f>
        <v>0.111666</v>
      </c>
      <c r="C72" s="3">
        <v>0.25</v>
      </c>
      <c r="D72" s="1">
        <v>0.36709999999999998</v>
      </c>
      <c r="E72" s="2" t="s">
        <v>19</v>
      </c>
      <c r="F72" s="6">
        <v>43831</v>
      </c>
      <c r="G72" s="6">
        <v>44896</v>
      </c>
    </row>
    <row r="73" spans="1:7" x14ac:dyDescent="0.4">
      <c r="A73" s="2" t="s">
        <v>61</v>
      </c>
      <c r="B73" s="7">
        <f>13.866/100</f>
        <v>0.13866000000000001</v>
      </c>
      <c r="C73" s="3">
        <v>1</v>
      </c>
      <c r="D73" s="3">
        <v>1</v>
      </c>
      <c r="E73" s="2" t="s">
        <v>19</v>
      </c>
      <c r="F73" s="6">
        <v>43831</v>
      </c>
      <c r="G73" s="6">
        <v>44896</v>
      </c>
    </row>
  </sheetData>
  <hyperlinks>
    <hyperlink ref="A3" r:id="rId1" display="http://masspowerchoice.com/acton"/>
    <hyperlink ref="A4" r:id="rId2" display="http://masspowerchoice.com/acton"/>
    <hyperlink ref="A5" r:id="rId3" display="http://masspowerchoice.com/acton"/>
    <hyperlink ref="E3" r:id="rId4" display="https://masspowerchoice.com/"/>
    <hyperlink ref="E4" r:id="rId5" display="https://masspowerchoice.com/"/>
    <hyperlink ref="E5" r:id="rId6" display="https://masspowerchoice.com/"/>
    <hyperlink ref="A7" r:id="rId7" display="https://arlingtoncca.com/"/>
    <hyperlink ref="A8" r:id="rId8" display="https://arlingtoncca.com/"/>
    <hyperlink ref="A9" r:id="rId9" display="https://arlingtoncca.com/"/>
    <hyperlink ref="A10" r:id="rId10" display="https://arlingtoncca.com/"/>
    <hyperlink ref="E8" r:id="rId11" display="http://goodenergy.com/"/>
    <hyperlink ref="E9:E10" r:id="rId12" display="http://goodenergy.com/"/>
    <hyperlink ref="A12" r:id="rId13" display="https://colonialpowergroup.com/ashland/"/>
    <hyperlink ref="E12" r:id="rId14" display="https://colonialpowergroup.com/"/>
    <hyperlink ref="A14" r:id="rId15" display="https://colonialpowergroup.com/billerica/"/>
    <hyperlink ref="A15" r:id="rId16" display="https://colonialpowergroup.com/billerica/"/>
    <hyperlink ref="E15" r:id="rId17" display="https://colonialpowergroup.com/"/>
    <hyperlink ref="E14" r:id="rId18" display="https://colonialpowergroup.com/"/>
    <hyperlink ref="A20" r:id="rId19" display="https://www.brooklinema.gov/1340/Brookline-Green-Electricity"/>
    <hyperlink ref="A17" r:id="rId20" display="https://www.brooklinema.gov/1340/Brookline-Green-Electricity"/>
    <hyperlink ref="A18" r:id="rId21" display="https://www.brooklinema.gov/1340/Brookline-Green-Electricity"/>
    <hyperlink ref="A19" r:id="rId22" display="https://www.brooklinema.gov/1340/Brookline-Green-Electricity"/>
    <hyperlink ref="E17" r:id="rId23" display="http://goodenergy.com/"/>
    <hyperlink ref="E7" r:id="rId24" display="http://goodenergy.com/"/>
    <hyperlink ref="E18" r:id="rId25" display="http://goodenergy.com/"/>
    <hyperlink ref="E19" r:id="rId26" display="http://goodenergy.com/"/>
    <hyperlink ref="E20" r:id="rId27" display="http://goodenergy.com/"/>
    <hyperlink ref="A22" r:id="rId28" display="http://masspowerchoice.com/cambridge"/>
    <hyperlink ref="A23" r:id="rId29" display="http://masspowerchoice.com/cambridge"/>
    <hyperlink ref="E22" r:id="rId30" display="https://masspowerchoice.com/"/>
    <hyperlink ref="E23" r:id="rId31" display="https://masspowerchoice.com/"/>
    <hyperlink ref="A25" r:id="rId32" display="https://colonialpowergroup.com/carlisle/"/>
    <hyperlink ref="A26" r:id="rId33" display="https://colonialpowergroup.com/carlisle/"/>
    <hyperlink ref="E25" r:id="rId34" display="https://colonialpowergroup.com/"/>
    <hyperlink ref="E26" r:id="rId35" display="https://colonialpowergroup.com/"/>
    <hyperlink ref="A28" r:id="rId36" display="http://masspowerchoice.com/chelmsford"/>
    <hyperlink ref="A29" r:id="rId37" display="http://masspowerchoice.com/chelmsford"/>
    <hyperlink ref="E28" r:id="rId38" display="https://masspowerchoice.com/"/>
    <hyperlink ref="E29" r:id="rId39" display="https://masspowerchoice.com/"/>
    <hyperlink ref="A31" r:id="rId40" display="https://masscea.com/dracut/"/>
    <hyperlink ref="E31" r:id="rId41" display="https://colonialpowergroup.com/"/>
    <hyperlink ref="A33" r:id="rId42" display="https://colonialpowergroup.com/lancaster/"/>
    <hyperlink ref="E33" r:id="rId43" display="https://colonialpowergroup.com/"/>
    <hyperlink ref="A35" r:id="rId44" display="http://masspowerchoice.com/lexington"/>
    <hyperlink ref="A36" r:id="rId45" display="http://masspowerchoice.com/lexington"/>
    <hyperlink ref="E35" r:id="rId46" display="https://masspowerchoice.com/"/>
    <hyperlink ref="E36:E37" r:id="rId47" display="https://masspowerchoice.com/"/>
    <hyperlink ref="A37" r:id="rId48" display="http://masspowerchoice.com/lexington"/>
    <hyperlink ref="A39" r:id="rId49" display="https://melrose-cea.com/"/>
    <hyperlink ref="A40" r:id="rId50" display="https://melrose-cea.com/"/>
    <hyperlink ref="A41" r:id="rId51" display="https://melrose-cea.com/"/>
    <hyperlink ref="E39" r:id="rId52" display="http://goodenergy.com/"/>
    <hyperlink ref="E40" r:id="rId53" display="http://goodenergy.com/"/>
    <hyperlink ref="E41" r:id="rId54" display="http://goodenergy.com/"/>
    <hyperlink ref="A43" r:id="rId55" display="http://masspowerchoice.com/natick"/>
    <hyperlink ref="A44" r:id="rId56" display="http://masspowerchoice.com/natick"/>
    <hyperlink ref="A45" r:id="rId57" display="http://masspowerchoice.com/natick"/>
    <hyperlink ref="A47" r:id="rId58" display="https://www.nationalgridus.com/media/pdfs/billing-payments/electric-rates/ma/resitable.pdf"/>
    <hyperlink ref="A49" r:id="rId59" display="https://masspowerchoice.com/newton"/>
    <hyperlink ref="A50" r:id="rId60" display="https://masspowerchoice.com/newton"/>
    <hyperlink ref="A51" r:id="rId61" display="https://masspowerchoice.com/newton"/>
    <hyperlink ref="E43" r:id="rId62" display="https://masspowerchoice.com/"/>
    <hyperlink ref="E44:E45" r:id="rId63" display="https://masspowerchoice.com/"/>
    <hyperlink ref="E49" r:id="rId64" display="https://masspowerchoice.com/"/>
    <hyperlink ref="E51" r:id="rId65" display="https://masspowerchoice.com/"/>
    <hyperlink ref="E50" r:id="rId66" display="https://masspowerchoice.com/"/>
    <hyperlink ref="A53" r:id="rId67" display="https://colonialpowergroup.com/north-andover"/>
    <hyperlink ref="A54" r:id="rId68" display="https://colonialpowergroup.com/north-andover"/>
    <hyperlink ref="E53" r:id="rId69" display="https://colonialpowergroup.com/"/>
    <hyperlink ref="E54" r:id="rId70" display="https://colonialpowergroup.com/"/>
    <hyperlink ref="A56" r:id="rId71" display="https://sudbury-cea.com/"/>
    <hyperlink ref="A57" r:id="rId72" display="https://sudbury-cea.com/"/>
    <hyperlink ref="A58" r:id="rId73" display="https://sudbury-cea.com/"/>
    <hyperlink ref="E56" r:id="rId74" display="http://goodenergy.com/"/>
    <hyperlink ref="E57" r:id="rId75" display="http://goodenergy.com/"/>
    <hyperlink ref="E58" r:id="rId76" display="http://goodenergy.com/"/>
    <hyperlink ref="A61" r:id="rId77" display="https://colonialpowergroup.com/tyngsborough/"/>
    <hyperlink ref="A60" r:id="rId78" display="https://colonialpowergroup.com/tyngsborough/"/>
    <hyperlink ref="E60" r:id="rId79" display="https://colonialpowergroup.com/"/>
    <hyperlink ref="E61" r:id="rId80" display="https://colonialpowergroup.com/"/>
    <hyperlink ref="A65" r:id="rId81" display="https://masspowerchoice.com/watertown"/>
    <hyperlink ref="A63" r:id="rId82" display="https://masspowerchoice.com/watertown"/>
    <hyperlink ref="E63" r:id="rId83" display="https://masspowerchoice.com/"/>
    <hyperlink ref="E65" r:id="rId84" display="https://masspowerchoice.com/"/>
    <hyperlink ref="A64" r:id="rId85" display="https://masspowerchoice.com/watertown"/>
    <hyperlink ref="E64" r:id="rId86" display="https://masspowerchoice.com/"/>
    <hyperlink ref="A67" r:id="rId87" display="https://masscea.com/westford/"/>
    <hyperlink ref="E67" r:id="rId88" display="http://goodenergy.com/"/>
    <hyperlink ref="A69" r:id="rId89" display="https://colonialpowergroup.com/williamsburg/"/>
    <hyperlink ref="E69" r:id="rId90" display="https://colonialpowergroup.com/"/>
    <hyperlink ref="A72" r:id="rId91" display="https://winpowerma.com/"/>
    <hyperlink ref="A73" r:id="rId92" display="https://winpowerma.com/"/>
    <hyperlink ref="A71" r:id="rId93" display="https://winpowerma.com/"/>
    <hyperlink ref="E71" r:id="rId94" display="http://goodenergy.com/"/>
    <hyperlink ref="E72" r:id="rId95" display="http://goodenergy.com/"/>
    <hyperlink ref="E73" r:id="rId96" display="http://goodenergy.com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12" sqref="A12"/>
    </sheetView>
  </sheetViews>
  <sheetFormatPr defaultRowHeight="14.6" x14ac:dyDescent="0.4"/>
  <cols>
    <col min="1" max="1" width="83" bestFit="1" customWidth="1"/>
  </cols>
  <sheetData>
    <row r="2" spans="1:2" x14ac:dyDescent="0.4">
      <c r="A2" s="5" t="s">
        <v>7</v>
      </c>
    </row>
    <row r="3" spans="1:2" x14ac:dyDescent="0.4">
      <c r="A3" t="s">
        <v>4</v>
      </c>
      <c r="B3" s="4">
        <v>0.27705600000000002</v>
      </c>
    </row>
    <row r="4" spans="1:2" x14ac:dyDescent="0.4">
      <c r="A4" t="s">
        <v>5</v>
      </c>
      <c r="B4" s="4">
        <v>0.16</v>
      </c>
    </row>
    <row r="5" spans="1:2" x14ac:dyDescent="0.4">
      <c r="A5" t="s">
        <v>6</v>
      </c>
      <c r="B5" s="4">
        <v>0.72294400000000003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Navkal</dc:creator>
  <cp:lastModifiedBy>Anil Navkal</cp:lastModifiedBy>
  <dcterms:created xsi:type="dcterms:W3CDTF">2020-01-14T23:12:26Z</dcterms:created>
  <dcterms:modified xsi:type="dcterms:W3CDTF">2020-01-15T03:55:41Z</dcterms:modified>
</cp:coreProperties>
</file>