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\neosoft-office-learning\relevel\1. Excel\"/>
    </mc:Choice>
  </mc:AlternateContent>
  <bookViews>
    <workbookView xWindow="0" yWindow="0" windowWidth="20490" windowHeight="7620" firstSheet="1" activeTab="6"/>
  </bookViews>
  <sheets>
    <sheet name="Cell Refrencing" sheetId="7" r:id="rId1"/>
    <sheet name="Sum" sheetId="8" r:id="rId2"/>
    <sheet name="Date Function" sheetId="9" r:id="rId3"/>
    <sheet name="Class Practice 1 " sheetId="1" r:id="rId4"/>
    <sheet name="Class Practice 2" sheetId="2" r:id="rId5"/>
    <sheet name="Class Practice 3" sheetId="3" r:id="rId6"/>
    <sheet name="Class Practice 4" sheetId="4" r:id="rId7"/>
    <sheet name="Class Practice 5" sheetId="5" r:id="rId8"/>
    <sheet name="Class Practice 6" sheetId="6" r:id="rId9"/>
  </sheets>
  <definedNames>
    <definedName name="_xlnm._FilterDatabase" localSheetId="8" hidden="1">'Class Practice 6'!$B$50:$J$56</definedName>
  </definedNames>
  <calcPr calcId="162913"/>
  <extLst>
    <ext uri="GoogleSheetsCustomDataVersion1">
      <go:sheetsCustomData xmlns:go="http://customooxmlschemas.google.com/" r:id="rId10" roundtripDataSignature="AMtx7mhXvMRBlpFlU8KQ1S0HjGJ90Ffmkw==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8" i="2"/>
  <c r="J23" i="2"/>
  <c r="I23" i="2"/>
  <c r="G9" i="2"/>
  <c r="G10" i="2"/>
  <c r="G11" i="2"/>
  <c r="G12" i="2"/>
  <c r="G13" i="2"/>
  <c r="G14" i="2"/>
  <c r="G8" i="2"/>
  <c r="E9" i="2"/>
  <c r="E10" i="2"/>
  <c r="E11" i="2"/>
  <c r="E12" i="2"/>
  <c r="E13" i="2"/>
  <c r="E14" i="2"/>
  <c r="E8" i="2"/>
  <c r="C9" i="2"/>
  <c r="C10" i="2"/>
  <c r="C11" i="2"/>
  <c r="C12" i="2"/>
  <c r="C13" i="2"/>
  <c r="C14" i="2"/>
  <c r="C8" i="2"/>
  <c r="K19" i="2"/>
  <c r="N9" i="2"/>
  <c r="N10" i="2"/>
  <c r="O10" i="2" s="1"/>
  <c r="N11" i="2"/>
  <c r="O11" i="2" s="1"/>
  <c r="N12" i="2"/>
  <c r="O12" i="2" s="1"/>
  <c r="N13" i="2"/>
  <c r="O13" i="2" s="1"/>
  <c r="N14" i="2"/>
  <c r="O14" i="2" s="1"/>
  <c r="N8" i="2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8" i="2"/>
  <c r="J8" i="2" s="1"/>
  <c r="I16" i="2" l="1"/>
  <c r="I18" i="2"/>
  <c r="O9" i="2"/>
  <c r="O8" i="2"/>
  <c r="I17" i="2"/>
  <c r="E13" i="9"/>
  <c r="E14" i="9"/>
  <c r="E12" i="9"/>
  <c r="E11" i="9"/>
  <c r="E6" i="9"/>
  <c r="E8" i="9" s="1"/>
  <c r="E7" i="9"/>
  <c r="E9" i="9" s="1"/>
  <c r="E142" i="6"/>
  <c r="D142" i="6"/>
  <c r="C142" i="6"/>
  <c r="E135" i="6"/>
  <c r="D135" i="6"/>
  <c r="C135" i="6"/>
  <c r="E10" i="9" l="1"/>
  <c r="D128" i="6"/>
  <c r="D127" i="6"/>
  <c r="D121" i="6"/>
  <c r="D120" i="6"/>
  <c r="C110" i="6"/>
  <c r="C111" i="6"/>
  <c r="C112" i="6"/>
  <c r="C113" i="6"/>
  <c r="C114" i="6"/>
  <c r="C109" i="6"/>
  <c r="H98" i="6"/>
  <c r="H99" i="6"/>
  <c r="H100" i="6"/>
  <c r="H101" i="6"/>
  <c r="H102" i="6"/>
  <c r="H97" i="6"/>
  <c r="G54" i="1"/>
  <c r="G55" i="1"/>
  <c r="G56" i="1"/>
  <c r="G57" i="1"/>
  <c r="G58" i="1"/>
  <c r="G59" i="1"/>
  <c r="G60" i="1"/>
  <c r="G61" i="1"/>
  <c r="G62" i="1"/>
  <c r="G63" i="1"/>
  <c r="G53" i="1"/>
  <c r="G98" i="6"/>
  <c r="G99" i="6"/>
  <c r="G100" i="6"/>
  <c r="G101" i="6"/>
  <c r="G102" i="6"/>
  <c r="G97" i="6"/>
  <c r="D98" i="6"/>
  <c r="D100" i="6"/>
  <c r="D97" i="6"/>
  <c r="E87" i="6"/>
  <c r="E88" i="6"/>
  <c r="E89" i="6"/>
  <c r="E90" i="6"/>
  <c r="E91" i="6"/>
  <c r="E86" i="6"/>
  <c r="D87" i="6"/>
  <c r="D88" i="6"/>
  <c r="D89" i="6"/>
  <c r="D90" i="6"/>
  <c r="D91" i="6"/>
  <c r="D86" i="6"/>
  <c r="L54" i="1"/>
  <c r="N42" i="1"/>
  <c r="N39" i="1"/>
  <c r="N40" i="1"/>
  <c r="N41" i="1"/>
  <c r="N38" i="1"/>
  <c r="O42" i="1"/>
  <c r="K33" i="1"/>
  <c r="N28" i="1"/>
  <c r="N29" i="1"/>
  <c r="N30" i="1"/>
  <c r="N27" i="1"/>
  <c r="N31" i="1" s="1"/>
  <c r="O31" i="1"/>
  <c r="H52" i="6"/>
  <c r="H53" i="6"/>
  <c r="H54" i="6"/>
  <c r="H55" i="6"/>
  <c r="H56" i="6"/>
  <c r="H51" i="6"/>
  <c r="I52" i="6"/>
  <c r="I53" i="6"/>
  <c r="I54" i="6"/>
  <c r="I55" i="6"/>
  <c r="I56" i="6"/>
  <c r="I51" i="6"/>
  <c r="I28" i="6"/>
  <c r="I29" i="6"/>
  <c r="I30" i="6"/>
  <c r="I31" i="6"/>
  <c r="I32" i="6"/>
  <c r="I27" i="6"/>
  <c r="I16" i="6"/>
  <c r="I17" i="6" l="1"/>
  <c r="I18" i="6"/>
  <c r="I19" i="6"/>
  <c r="I20" i="6"/>
  <c r="I21" i="6"/>
  <c r="D66" i="6"/>
  <c r="D67" i="6"/>
  <c r="D68" i="6"/>
  <c r="D69" i="6"/>
  <c r="D70" i="6"/>
  <c r="D65" i="6"/>
  <c r="H17" i="6"/>
  <c r="H18" i="6"/>
  <c r="H19" i="6"/>
  <c r="H20" i="6"/>
  <c r="H21" i="6"/>
  <c r="H16" i="6"/>
  <c r="I6" i="6"/>
  <c r="I7" i="6"/>
  <c r="I8" i="6"/>
  <c r="I9" i="6"/>
  <c r="I10" i="6"/>
  <c r="I5" i="6"/>
  <c r="H6" i="6"/>
  <c r="H7" i="6"/>
  <c r="H8" i="6"/>
  <c r="H9" i="6"/>
  <c r="H10" i="6"/>
  <c r="H5" i="6"/>
  <c r="G6" i="6"/>
  <c r="G7" i="6"/>
  <c r="G8" i="6"/>
  <c r="G9" i="6"/>
  <c r="G10" i="6"/>
  <c r="G5" i="6"/>
  <c r="H38" i="1"/>
  <c r="F36" i="1"/>
  <c r="E21" i="1"/>
  <c r="E20" i="1"/>
  <c r="B32" i="1"/>
  <c r="C26" i="1" l="1"/>
  <c r="C25" i="1"/>
  <c r="C24" i="1"/>
  <c r="H24" i="1"/>
  <c r="G24" i="1"/>
  <c r="H26" i="1"/>
  <c r="G26" i="1"/>
  <c r="G25" i="1"/>
  <c r="L10" i="1"/>
  <c r="L11" i="1"/>
  <c r="L12" i="1"/>
  <c r="L13" i="1"/>
  <c r="L14" i="1"/>
  <c r="L15" i="1"/>
  <c r="L16" i="1"/>
  <c r="L17" i="1"/>
  <c r="L18" i="1"/>
  <c r="L19" i="1"/>
  <c r="K10" i="1"/>
  <c r="K11" i="1"/>
  <c r="K12" i="1"/>
  <c r="K13" i="1"/>
  <c r="K14" i="1"/>
  <c r="K15" i="1"/>
  <c r="K16" i="1"/>
  <c r="K17" i="1"/>
  <c r="K18" i="1"/>
  <c r="K19" i="1"/>
  <c r="J11" i="1"/>
  <c r="J12" i="1"/>
  <c r="J13" i="1"/>
  <c r="J14" i="1"/>
  <c r="J15" i="1"/>
  <c r="J16" i="1"/>
  <c r="J17" i="1"/>
  <c r="J18" i="1"/>
  <c r="J19" i="1"/>
  <c r="J10" i="1"/>
  <c r="C21" i="1"/>
  <c r="C20" i="1"/>
  <c r="B26" i="1"/>
  <c r="B25" i="1"/>
  <c r="B24" i="1"/>
  <c r="I17" i="1" s="1"/>
  <c r="I11" i="1"/>
  <c r="I12" i="1"/>
  <c r="I13" i="1"/>
  <c r="I14" i="1"/>
  <c r="I15" i="1"/>
  <c r="I16" i="1"/>
  <c r="I18" i="1"/>
  <c r="I19" i="1"/>
  <c r="I10" i="1"/>
  <c r="H11" i="1"/>
  <c r="H12" i="1"/>
  <c r="M12" i="1" s="1"/>
  <c r="H13" i="1"/>
  <c r="M13" i="1" s="1"/>
  <c r="H14" i="1"/>
  <c r="H15" i="1"/>
  <c r="H16" i="1"/>
  <c r="M16" i="1" s="1"/>
  <c r="H17" i="1"/>
  <c r="H18" i="1"/>
  <c r="H19" i="1"/>
  <c r="H10" i="1"/>
  <c r="C3" i="8"/>
  <c r="C4" i="8"/>
  <c r="C5" i="8"/>
  <c r="C6" i="8"/>
  <c r="C7" i="8"/>
  <c r="C8" i="8"/>
  <c r="C9" i="8"/>
  <c r="C10" i="8"/>
  <c r="C2" i="8"/>
  <c r="B3" i="8"/>
  <c r="B4" i="8"/>
  <c r="B5" i="8"/>
  <c r="B6" i="8"/>
  <c r="B7" i="8"/>
  <c r="B8" i="8"/>
  <c r="B9" i="8"/>
  <c r="B10" i="8"/>
  <c r="B2" i="8"/>
  <c r="B13" i="8"/>
  <c r="B12" i="8"/>
  <c r="L5" i="7"/>
  <c r="L6" i="7"/>
  <c r="L7" i="7"/>
  <c r="L8" i="7"/>
  <c r="L9" i="7"/>
  <c r="L4" i="7"/>
  <c r="H4" i="7"/>
  <c r="H5" i="7"/>
  <c r="H6" i="7"/>
  <c r="H7" i="7"/>
  <c r="H8" i="7"/>
  <c r="H9" i="7"/>
  <c r="I4" i="7"/>
  <c r="J4" i="7" s="1"/>
  <c r="J6" i="7"/>
  <c r="I5" i="7"/>
  <c r="J5" i="7" s="1"/>
  <c r="I6" i="7"/>
  <c r="I7" i="7"/>
  <c r="J7" i="7" s="1"/>
  <c r="I8" i="7"/>
  <c r="J8" i="7" s="1"/>
  <c r="I9" i="7"/>
  <c r="J9" i="7" s="1"/>
  <c r="B6" i="7"/>
  <c r="C102" i="6"/>
  <c r="B102" i="6"/>
  <c r="C101" i="6"/>
  <c r="D101" i="6" s="1"/>
  <c r="C99" i="6"/>
  <c r="B99" i="6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L39" i="6"/>
  <c r="H32" i="6"/>
  <c r="H31" i="6"/>
  <c r="H30" i="6"/>
  <c r="H29" i="6"/>
  <c r="H28" i="6"/>
  <c r="H27" i="6"/>
  <c r="D6" i="5"/>
  <c r="C6" i="5"/>
  <c r="D5" i="5"/>
  <c r="D3" i="5"/>
  <c r="M6" i="3"/>
  <c r="M7" i="3" s="1"/>
  <c r="M8" i="3" s="1"/>
  <c r="M9" i="3" s="1"/>
  <c r="M10" i="3" s="1"/>
  <c r="M11" i="3" s="1"/>
  <c r="M12" i="3" s="1"/>
  <c r="J6" i="3"/>
  <c r="J7" i="3" s="1"/>
  <c r="J8" i="3" s="1"/>
  <c r="J9" i="3" s="1"/>
  <c r="J10" i="3" s="1"/>
  <c r="J11" i="3" s="1"/>
  <c r="J12" i="3" s="1"/>
  <c r="I6" i="3"/>
  <c r="I7" i="3" s="1"/>
  <c r="I8" i="3" s="1"/>
  <c r="I9" i="3" s="1"/>
  <c r="I10" i="3" s="1"/>
  <c r="I11" i="3" s="1"/>
  <c r="I12" i="3" s="1"/>
  <c r="M5" i="3"/>
  <c r="L5" i="3"/>
  <c r="L6" i="3" s="1"/>
  <c r="L7" i="3" s="1"/>
  <c r="L8" i="3" s="1"/>
  <c r="L9" i="3" s="1"/>
  <c r="L10" i="3" s="1"/>
  <c r="L11" i="3" s="1"/>
  <c r="L12" i="3" s="1"/>
  <c r="K5" i="3"/>
  <c r="K6" i="3" s="1"/>
  <c r="K7" i="3" s="1"/>
  <c r="K8" i="3" s="1"/>
  <c r="K9" i="3" s="1"/>
  <c r="K10" i="3" s="1"/>
  <c r="K11" i="3" s="1"/>
  <c r="K12" i="3" s="1"/>
  <c r="J5" i="3"/>
  <c r="I5" i="3"/>
  <c r="A5" i="3"/>
  <c r="A6" i="3" s="1"/>
  <c r="A7" i="3" s="1"/>
  <c r="A8" i="3" s="1"/>
  <c r="A9" i="3" s="1"/>
  <c r="A10" i="3" s="1"/>
  <c r="A11" i="3" s="1"/>
  <c r="A12" i="3" s="1"/>
  <c r="AE15" i="2"/>
  <c r="AF15" i="2" s="1"/>
  <c r="AA15" i="2"/>
  <c r="AE14" i="2"/>
  <c r="AF14" i="2" s="1"/>
  <c r="AA14" i="2"/>
  <c r="AE13" i="2"/>
  <c r="AF13" i="2" s="1"/>
  <c r="AA13" i="2"/>
  <c r="AE12" i="2"/>
  <c r="AF12" i="2" s="1"/>
  <c r="AA12" i="2"/>
  <c r="AE11" i="2"/>
  <c r="AF11" i="2" s="1"/>
  <c r="AA11" i="2"/>
  <c r="AF10" i="2"/>
  <c r="AE10" i="2"/>
  <c r="AA10" i="2"/>
  <c r="AE9" i="2"/>
  <c r="AF9" i="2" s="1"/>
  <c r="AA9" i="2"/>
  <c r="D102" i="6" l="1"/>
  <c r="D99" i="6"/>
  <c r="M17" i="1"/>
  <c r="M10" i="1"/>
  <c r="H20" i="1"/>
  <c r="C28" i="1"/>
  <c r="M19" i="1"/>
  <c r="M15" i="1"/>
  <c r="M11" i="1"/>
  <c r="M18" i="1"/>
  <c r="M14" i="1"/>
</calcChain>
</file>

<file path=xl/sharedStrings.xml><?xml version="1.0" encoding="utf-8"?>
<sst xmlns="http://schemas.openxmlformats.org/spreadsheetml/2006/main" count="431" uniqueCount="250">
  <si>
    <t xml:space="preserve"> </t>
  </si>
  <si>
    <t>Fill the table - 11th Class Section A,B,C, have scored 60 marks in all subjects</t>
  </si>
  <si>
    <t>Fill the table - 9th Class Section A,B,C, have scored same marks in English as they have for Hindi</t>
  </si>
  <si>
    <t>Fill the table - 12th Class Section A,B,C, have scored 50 marks in all subjects</t>
  </si>
  <si>
    <t>Fill the table - 10th Class Section A,B,C, have scored 20 marks in all subjects</t>
  </si>
  <si>
    <t xml:space="preserve">Class </t>
  </si>
  <si>
    <t>Subject</t>
  </si>
  <si>
    <t>Section A</t>
  </si>
  <si>
    <t>Section B</t>
  </si>
  <si>
    <t>Section C</t>
  </si>
  <si>
    <t>Exam Date</t>
  </si>
  <si>
    <t>Exam Time</t>
  </si>
  <si>
    <t>11Th</t>
  </si>
  <si>
    <t>Maths</t>
  </si>
  <si>
    <t>Sci</t>
  </si>
  <si>
    <t>Arts</t>
  </si>
  <si>
    <t>Comm.</t>
  </si>
  <si>
    <t>9th</t>
  </si>
  <si>
    <t>Hindi</t>
  </si>
  <si>
    <t>English</t>
  </si>
  <si>
    <t>12th</t>
  </si>
  <si>
    <t>10th</t>
  </si>
  <si>
    <t>Question 1</t>
  </si>
  <si>
    <t>We are given with Fictious Airport Data</t>
  </si>
  <si>
    <t>Suppose all flights take off at the current time, fill Flight landing Time</t>
  </si>
  <si>
    <t>Also fill Total cost of the passenger Flight is (Cost/Passenger + Cost/Passenger*Premium Price) multiplied by Total number of Passengers</t>
  </si>
  <si>
    <t>Fill the Rounded off price with ROUNDOFF Function</t>
  </si>
  <si>
    <t>Flight No.</t>
  </si>
  <si>
    <t>Source</t>
  </si>
  <si>
    <t>Destination</t>
  </si>
  <si>
    <t>Flight Duration</t>
  </si>
  <si>
    <t>Take-Off Time</t>
  </si>
  <si>
    <t>Landing Time</t>
  </si>
  <si>
    <t>Passengers</t>
  </si>
  <si>
    <t>Cost/Passenger</t>
  </si>
  <si>
    <t>Premium Price</t>
  </si>
  <si>
    <t>Total Cost</t>
  </si>
  <si>
    <t>Rounded OFF</t>
  </si>
  <si>
    <t>Nagpur</t>
  </si>
  <si>
    <t>New Delhi</t>
  </si>
  <si>
    <t>Mumbai</t>
  </si>
  <si>
    <t>Bangalore</t>
  </si>
  <si>
    <t>Bhopal</t>
  </si>
  <si>
    <t>Indore</t>
  </si>
  <si>
    <t>Delhi</t>
  </si>
  <si>
    <t>Patna</t>
  </si>
  <si>
    <t>Hyderabad</t>
  </si>
  <si>
    <t>Goa</t>
  </si>
  <si>
    <t>Question 2</t>
  </si>
  <si>
    <t>Total Cost of all the Flights</t>
  </si>
  <si>
    <t>Question 3</t>
  </si>
  <si>
    <t>Maximum Costing Flight</t>
  </si>
  <si>
    <t>Question 4</t>
  </si>
  <si>
    <t>Minimum Costing Flight</t>
  </si>
  <si>
    <t>Question 5</t>
  </si>
  <si>
    <t>Substitute Mumbai to Nagpur</t>
  </si>
  <si>
    <t>Question 6</t>
  </si>
  <si>
    <t>Convert all Sources to Upper case</t>
  </si>
  <si>
    <t>Question 7</t>
  </si>
  <si>
    <t>All Destination to Lower Case</t>
  </si>
  <si>
    <t>Question 8</t>
  </si>
  <si>
    <t>Identify Character Length of all the Sources from B4 to B10</t>
  </si>
  <si>
    <t>Question 9</t>
  </si>
  <si>
    <t>Identify Max and Min length of Destination Character from C4 to C10</t>
  </si>
  <si>
    <t>Question 10</t>
  </si>
  <si>
    <t>Make a New Column and combine "Source - Destination"  by Concat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</si>
  <si>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</si>
  <si>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</si>
  <si>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</si>
  <si>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</si>
  <si>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</si>
  <si>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</si>
  <si>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</si>
  <si>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</si>
  <si>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</si>
  <si>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</si>
  <si>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Please do below Steps to practice Conditional Formatting, After every Step use clear formatting and start Afresh</t>
  </si>
  <si>
    <t>Hightlight Cells (Column A) with values greater than 55</t>
  </si>
  <si>
    <t>Apply Data bars gradient fill in 1st column</t>
  </si>
  <si>
    <t>Use less than , highlight cells with values less than 40</t>
  </si>
  <si>
    <t>Apply Data bars Solid fill in second column</t>
  </si>
  <si>
    <t>Hightlight cells with values in between 20-40</t>
  </si>
  <si>
    <t>Use Icon Set Arrows in third column</t>
  </si>
  <si>
    <t>Highlight cell that contains Monday</t>
  </si>
  <si>
    <t>Use Icon Set Mobile Tower Icon in 4th column</t>
  </si>
  <si>
    <t>Highlight Dates that will occur in Next week</t>
  </si>
  <si>
    <t>Use Color Scales in 5th column</t>
  </si>
  <si>
    <t>Use Text to identify duplicate values</t>
  </si>
  <si>
    <t>use Text to identify unique value</t>
  </si>
  <si>
    <t>On column C &amp; D, apply Top and Bottom 1 Item</t>
  </si>
  <si>
    <t>On column C &amp; D, apply Top and Bottom 20% Item</t>
  </si>
  <si>
    <t>Above Average on column D</t>
  </si>
  <si>
    <t>Highlight the products from column A that match the input in F4 - if the input changes, the highlight should automatically change</t>
  </si>
  <si>
    <t>Highlight One Column Value</t>
  </si>
  <si>
    <t>Top Products</t>
  </si>
  <si>
    <t>Product Code</t>
  </si>
  <si>
    <t>Quantity</t>
  </si>
  <si>
    <t>Price</t>
  </si>
  <si>
    <t>Mobile</t>
  </si>
  <si>
    <t>A</t>
  </si>
  <si>
    <t>Camera</t>
  </si>
  <si>
    <t>B</t>
  </si>
  <si>
    <t>Laptop</t>
  </si>
  <si>
    <t>C</t>
  </si>
  <si>
    <t>Cosmetics</t>
  </si>
  <si>
    <t>D</t>
  </si>
  <si>
    <t>Perfumes</t>
  </si>
  <si>
    <t>E</t>
  </si>
  <si>
    <t>Highlight the rows with products from column A that match the input in F19 - if the input changes, the highlight should automatically change</t>
  </si>
  <si>
    <t>Highlight Entire Record</t>
  </si>
  <si>
    <t>laptop</t>
  </si>
  <si>
    <t>Question</t>
  </si>
  <si>
    <t>Highlight all the duplicates in the sheet in bold and remove duplicate pairs</t>
  </si>
  <si>
    <t>SUM FUNCTION</t>
  </si>
  <si>
    <t>PRODUCT</t>
  </si>
  <si>
    <t>Q1</t>
  </si>
  <si>
    <t>Q2</t>
  </si>
  <si>
    <t>Q3</t>
  </si>
  <si>
    <t>Q4</t>
  </si>
  <si>
    <t>Total (A+B)=</t>
  </si>
  <si>
    <t>Total (By Sum Formula)</t>
  </si>
  <si>
    <t>Running Total</t>
  </si>
  <si>
    <t>F</t>
  </si>
  <si>
    <t>SUMIF FUNCTION</t>
  </si>
  <si>
    <t>Sales Rep</t>
  </si>
  <si>
    <t>Total</t>
  </si>
  <si>
    <t>SUMIF</t>
  </si>
  <si>
    <t>Amar</t>
  </si>
  <si>
    <t>Raashid</t>
  </si>
  <si>
    <t>Kapil</t>
  </si>
  <si>
    <t>AVERAGE</t>
  </si>
  <si>
    <t>Average Sale/Quarter
(A+B)/2</t>
  </si>
  <si>
    <t>Average Sale/Quarter
Formula</t>
  </si>
  <si>
    <t>COUNT</t>
  </si>
  <si>
    <t>Count of Quarters</t>
  </si>
  <si>
    <t>Count of Products</t>
  </si>
  <si>
    <t>Count with Text</t>
  </si>
  <si>
    <t>Count Blank</t>
  </si>
  <si>
    <t>COUNTIF</t>
  </si>
  <si>
    <t>No Sales</t>
  </si>
  <si>
    <t>SUBTOTAL</t>
  </si>
  <si>
    <t>TOTAL SALES FOR ALL EMP</t>
  </si>
  <si>
    <t>SOME other FUNCTION</t>
  </si>
  <si>
    <t>MOD</t>
  </si>
  <si>
    <t>Number</t>
  </si>
  <si>
    <t>Divisor</t>
  </si>
  <si>
    <t>Mod Function</t>
  </si>
  <si>
    <t>POWER</t>
  </si>
  <si>
    <t>Power</t>
  </si>
  <si>
    <t>Power Function</t>
  </si>
  <si>
    <t>CEILING &amp; FLOOR</t>
  </si>
  <si>
    <t>Significance</t>
  </si>
  <si>
    <t>CEILING Function</t>
  </si>
  <si>
    <t>FLOOR Function</t>
  </si>
  <si>
    <t>CONCAT</t>
  </si>
  <si>
    <t>Number 1</t>
  </si>
  <si>
    <t>Number 2</t>
  </si>
  <si>
    <t>Text 1</t>
  </si>
  <si>
    <t>Text 2</t>
  </si>
  <si>
    <t>Concat</t>
  </si>
  <si>
    <t>AB</t>
  </si>
  <si>
    <t>CD</t>
  </si>
  <si>
    <t xml:space="preserve">  r</t>
  </si>
  <si>
    <t>A C</t>
  </si>
  <si>
    <t>D. C</t>
  </si>
  <si>
    <t>A+D+C</t>
  </si>
  <si>
    <t>D-E-F</t>
  </si>
  <si>
    <t>11_AA_33</t>
  </si>
  <si>
    <t>dd_ss</t>
  </si>
  <si>
    <t>LEN</t>
  </si>
  <si>
    <t>TEXT</t>
  </si>
  <si>
    <t>ABC</t>
  </si>
  <si>
    <t>HARISH</t>
  </si>
  <si>
    <t>ABC123</t>
  </si>
  <si>
    <t>!!!!@#$%</t>
  </si>
  <si>
    <t xml:space="preserve">        </t>
  </si>
  <si>
    <t>Add Ramesh at the end of SACHIN</t>
  </si>
  <si>
    <t>Add text from C121 at the end of B121</t>
  </si>
  <si>
    <t>REPLACE</t>
  </si>
  <si>
    <t>TEXT 1</t>
  </si>
  <si>
    <t>TEXT 2</t>
  </si>
  <si>
    <t>RESULT</t>
  </si>
  <si>
    <t>SACHIN</t>
  </si>
  <si>
    <t>TENDULKAR</t>
  </si>
  <si>
    <t>Change Ganguly with Sachin</t>
  </si>
  <si>
    <t>SUBSTITUTE</t>
  </si>
  <si>
    <t>GANGULY</t>
  </si>
  <si>
    <t>Find left 2, right 2, and middle 3 letters of B135</t>
  </si>
  <si>
    <t>LEFT RIGHT MID</t>
  </si>
  <si>
    <t>LEFT</t>
  </si>
  <si>
    <t>RIGHT</t>
  </si>
  <si>
    <t>MID</t>
  </si>
  <si>
    <t>Convert B142 to uppercase, lowercase, and proper case</t>
  </si>
  <si>
    <t>UPPER LOWER PROPER</t>
  </si>
  <si>
    <t>UPPER</t>
  </si>
  <si>
    <t>LOWER</t>
  </si>
  <si>
    <t>PROPER</t>
  </si>
  <si>
    <t>SACHIN tendulkar</t>
  </si>
  <si>
    <t>Relative Refrencing</t>
  </si>
  <si>
    <t>Absolute Refrencing</t>
  </si>
  <si>
    <t>SNO</t>
  </si>
  <si>
    <t>Product</t>
  </si>
  <si>
    <t>Noodles</t>
  </si>
  <si>
    <t>Vada Pav</t>
  </si>
  <si>
    <t>Dosa</t>
  </si>
  <si>
    <t>Chole Bhature</t>
  </si>
  <si>
    <t>Grilled Sandvich</t>
  </si>
  <si>
    <t>Halwa</t>
  </si>
  <si>
    <t>Discount</t>
  </si>
  <si>
    <t>Discount Value</t>
  </si>
  <si>
    <t>New Price</t>
  </si>
  <si>
    <t>After Event</t>
  </si>
  <si>
    <t>$$</t>
  </si>
  <si>
    <t>Sting</t>
  </si>
  <si>
    <t>by selecting val one by one</t>
  </si>
  <si>
    <t>By sum formula</t>
  </si>
  <si>
    <t>Running Multiplication</t>
  </si>
  <si>
    <t>Total Marks</t>
  </si>
  <si>
    <t>Sum IF</t>
  </si>
  <si>
    <t xml:space="preserve">Maths </t>
  </si>
  <si>
    <t>Avg for sec a</t>
  </si>
  <si>
    <t>Avg for sec b</t>
  </si>
  <si>
    <t>Avg for sec c</t>
  </si>
  <si>
    <t>Count Any</t>
  </si>
  <si>
    <t>count (only works for number)</t>
  </si>
  <si>
    <t>Subjects</t>
  </si>
  <si>
    <t>Total Marks &gt; 100</t>
  </si>
  <si>
    <t>Maths Marks &gt; 50</t>
  </si>
  <si>
    <t>Modulus</t>
  </si>
  <si>
    <t>4 divide by 2 reminder is 2 same mod / modulus function do</t>
  </si>
  <si>
    <t>num1</t>
  </si>
  <si>
    <t>num2</t>
  </si>
  <si>
    <t>Manual Sum Product</t>
  </si>
  <si>
    <t>By Formulla</t>
  </si>
  <si>
    <t>num3</t>
  </si>
  <si>
    <t>By Formula</t>
  </si>
  <si>
    <t>Random Numbers between 1 to 5</t>
  </si>
  <si>
    <t xml:space="preserve"> Ramesh </t>
  </si>
  <si>
    <t>GANGULY SEHWAG GANGULLY</t>
  </si>
  <si>
    <t>Now Date</t>
  </si>
  <si>
    <t>Today</t>
  </si>
  <si>
    <t>Day</t>
  </si>
  <si>
    <t>Month</t>
  </si>
  <si>
    <t>Year</t>
  </si>
  <si>
    <t>Time</t>
  </si>
  <si>
    <t>Hour</t>
  </si>
  <si>
    <t>Minute</t>
  </si>
  <si>
    <t>Seconds</t>
  </si>
  <si>
    <t>I am going to Mumbai to Goa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</si>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</sst>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hh:mm:ss"/>
    <numFmt numFmtId="166" formatCode="d/m/yyyy"/>
  </numFmts>
  <fonts count="11" x14ac:knownFonts="1">
    <font>
      <sz val="12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6"/>
      <color theme="1"/>
      <name val="Calibri"/>
    </font>
    <font>
      <b/>
      <sz val="12"/>
      <color rgb="FFFF0000"/>
      <name val="Calibri"/>
    </font>
    <font>
      <sz val="12"/>
      <name val="Calibri"/>
    </font>
    <font>
      <sz val="12"/>
      <color theme="1"/>
      <name val="Calibri"/>
    </font>
    <font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46" fontId="2" fillId="0" borderId="2" xfId="0" applyNumberFormat="1" applyFont="1" applyBorder="1"/>
    <xf numFmtId="164" fontId="2" fillId="0" borderId="2" xfId="0" applyNumberFormat="1" applyFont="1" applyBorder="1" applyAlignment="1"/>
    <xf numFmtId="18" fontId="2" fillId="0" borderId="2" xfId="0" applyNumberFormat="1" applyFont="1" applyBorder="1"/>
    <xf numFmtId="165" fontId="2" fillId="0" borderId="2" xfId="0" applyNumberFormat="1" applyFont="1" applyBorder="1"/>
    <xf numFmtId="164" fontId="2" fillId="0" borderId="2" xfId="0" applyNumberFormat="1" applyFont="1" applyBorder="1"/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2" xfId="0" applyFont="1" applyFill="1" applyBorder="1" applyAlignment="1">
      <alignment horizontal="center"/>
    </xf>
    <xf numFmtId="0" fontId="9" fillId="3" borderId="2" xfId="0" applyFont="1" applyFill="1" applyBorder="1"/>
    <xf numFmtId="3" fontId="1" fillId="3" borderId="2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6" fontId="3" fillId="0" borderId="0" xfId="0" applyNumberFormat="1" applyFont="1"/>
    <xf numFmtId="0" fontId="10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3" xfId="0" applyFont="1" applyBorder="1"/>
    <xf numFmtId="0" fontId="2" fillId="0" borderId="11" xfId="0" applyFont="1" applyFill="1" applyBorder="1" applyAlignment="1"/>
    <xf numFmtId="0" fontId="2" fillId="0" borderId="10" xfId="0" applyFont="1" applyFill="1" applyBorder="1" applyAlignment="1"/>
    <xf numFmtId="0" fontId="2" fillId="0" borderId="9" xfId="0" applyFont="1" applyFill="1" applyBorder="1" applyAlignment="1"/>
    <xf numFmtId="16" fontId="0" fillId="0" borderId="0" xfId="0" applyNumberFormat="1" applyFont="1" applyAlignment="1">
      <alignment wrapText="1"/>
    </xf>
    <xf numFmtId="3" fontId="9" fillId="0" borderId="2" xfId="0" applyNumberFormat="1" applyFont="1" applyBorder="1" applyAlignment="1">
      <alignment vertical="center"/>
    </xf>
    <xf numFmtId="0" fontId="0" fillId="0" borderId="0" xfId="0" applyFont="1" applyAlignment="1">
      <alignment horizontal="left" vertical="top" wrapText="1"/>
    </xf>
    <xf numFmtId="0" fontId="0" fillId="6" borderId="0" xfId="0" applyFont="1" applyFill="1" applyAlignment="1"/>
    <xf numFmtId="0" fontId="3" fillId="0" borderId="2" xfId="0" applyFont="1" applyBorder="1" applyAlignment="1">
      <alignment horizontal="center"/>
    </xf>
    <xf numFmtId="22" fontId="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8" fillId="0" borderId="8" xfId="0" applyFont="1" applyBorder="1"/>
    <xf numFmtId="0" fontId="1" fillId="4" borderId="9" xfId="0" applyFont="1" applyFill="1" applyBorder="1" applyAlignment="1">
      <alignment horizontal="center"/>
    </xf>
    <xf numFmtId="0" fontId="8" fillId="0" borderId="10" xfId="0" applyFont="1" applyBorder="1"/>
  </cellXfs>
  <cellStyles count="1">
    <cellStyle name="Normal" xfId="0" builtinId="0"/>
  </cellStyles>
  <dxfs count="26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sqref="A1:B1"/>
    </sheetView>
  </sheetViews>
  <sheetFormatPr defaultRowHeight="15.75" x14ac:dyDescent="0.25"/>
  <cols>
    <col min="6" max="6" width="28.5" customWidth="1"/>
    <col min="8" max="8" width="14.5" customWidth="1"/>
    <col min="11" max="11" width="17.375" customWidth="1"/>
    <col min="12" max="12" width="15.375" customWidth="1"/>
  </cols>
  <sheetData>
    <row r="1" spans="1:12" x14ac:dyDescent="0.25">
      <c r="A1" s="51" t="s">
        <v>198</v>
      </c>
      <c r="B1" s="51"/>
      <c r="E1" s="51" t="s">
        <v>199</v>
      </c>
      <c r="F1" s="51"/>
      <c r="G1" s="51"/>
      <c r="I1" t="s">
        <v>208</v>
      </c>
      <c r="J1">
        <v>5</v>
      </c>
      <c r="K1" t="s">
        <v>212</v>
      </c>
    </row>
    <row r="3" spans="1:12" x14ac:dyDescent="0.25">
      <c r="A3">
        <v>10</v>
      </c>
      <c r="E3" t="s">
        <v>200</v>
      </c>
      <c r="F3" t="s">
        <v>201</v>
      </c>
      <c r="G3" t="s">
        <v>97</v>
      </c>
      <c r="H3" t="s">
        <v>209</v>
      </c>
      <c r="I3" t="s">
        <v>210</v>
      </c>
      <c r="J3" t="s">
        <v>211</v>
      </c>
      <c r="L3" t="s">
        <v>213</v>
      </c>
    </row>
    <row r="4" spans="1:12" x14ac:dyDescent="0.25">
      <c r="E4">
        <v>1</v>
      </c>
      <c r="F4" t="s">
        <v>202</v>
      </c>
      <c r="G4">
        <v>100</v>
      </c>
      <c r="H4">
        <f>G4/$J$1</f>
        <v>20</v>
      </c>
      <c r="I4">
        <f>G4-H4</f>
        <v>80</v>
      </c>
      <c r="J4">
        <f>G4+I4</f>
        <v>180</v>
      </c>
      <c r="L4" t="str">
        <f>CONCATENATE($K$1,"-",F4)</f>
        <v>$$-Noodles</v>
      </c>
    </row>
    <row r="5" spans="1:12" x14ac:dyDescent="0.25">
      <c r="E5">
        <v>2</v>
      </c>
      <c r="F5" t="s">
        <v>203</v>
      </c>
      <c r="G5">
        <v>15</v>
      </c>
      <c r="H5">
        <f t="shared" ref="H5:H9" si="0">G5/$J$1</f>
        <v>3</v>
      </c>
      <c r="I5">
        <f t="shared" ref="I5:I9" si="1">G5-H5</f>
        <v>12</v>
      </c>
      <c r="J5">
        <f t="shared" ref="J5:J9" si="2">G5+I5</f>
        <v>27</v>
      </c>
      <c r="L5" t="str">
        <f t="shared" ref="L5:L9" si="3">CONCATENATE($K$1,"-",F5)</f>
        <v>$$-Vada Pav</v>
      </c>
    </row>
    <row r="6" spans="1:12" x14ac:dyDescent="0.25">
      <c r="B6">
        <f>A3</f>
        <v>10</v>
      </c>
      <c r="E6">
        <v>3</v>
      </c>
      <c r="F6" t="s">
        <v>204</v>
      </c>
      <c r="G6">
        <v>80</v>
      </c>
      <c r="H6">
        <f t="shared" si="0"/>
        <v>16</v>
      </c>
      <c r="I6">
        <f t="shared" si="1"/>
        <v>64</v>
      </c>
      <c r="J6">
        <f t="shared" si="2"/>
        <v>144</v>
      </c>
      <c r="L6" t="str">
        <f t="shared" si="3"/>
        <v>$$-Dosa</v>
      </c>
    </row>
    <row r="7" spans="1:12" x14ac:dyDescent="0.25">
      <c r="E7">
        <v>4</v>
      </c>
      <c r="F7" t="s">
        <v>205</v>
      </c>
      <c r="G7">
        <v>160</v>
      </c>
      <c r="H7">
        <f t="shared" si="0"/>
        <v>32</v>
      </c>
      <c r="I7">
        <f t="shared" si="1"/>
        <v>128</v>
      </c>
      <c r="J7">
        <f t="shared" si="2"/>
        <v>288</v>
      </c>
      <c r="L7" t="str">
        <f t="shared" si="3"/>
        <v>$$-Chole Bhature</v>
      </c>
    </row>
    <row r="8" spans="1:12" x14ac:dyDescent="0.25">
      <c r="E8">
        <v>5</v>
      </c>
      <c r="F8" t="s">
        <v>206</v>
      </c>
      <c r="G8">
        <v>120</v>
      </c>
      <c r="H8">
        <f t="shared" si="0"/>
        <v>24</v>
      </c>
      <c r="I8">
        <f t="shared" si="1"/>
        <v>96</v>
      </c>
      <c r="J8">
        <f t="shared" si="2"/>
        <v>216</v>
      </c>
      <c r="L8" t="str">
        <f t="shared" si="3"/>
        <v>$$-Grilled Sandvich</v>
      </c>
    </row>
    <row r="9" spans="1:12" x14ac:dyDescent="0.25">
      <c r="E9">
        <v>6</v>
      </c>
      <c r="F9" t="s">
        <v>207</v>
      </c>
      <c r="G9">
        <v>13</v>
      </c>
      <c r="H9">
        <f t="shared" si="0"/>
        <v>2.6</v>
      </c>
      <c r="I9">
        <f t="shared" si="1"/>
        <v>10.4</v>
      </c>
      <c r="J9">
        <f t="shared" si="2"/>
        <v>23.4</v>
      </c>
      <c r="L9" t="str">
        <f t="shared" si="3"/>
        <v>$$-Halwa</v>
      </c>
    </row>
  </sheetData>
  <mergeCells count="2">
    <mergeCell ref="A1:B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1" sqref="F11"/>
    </sheetView>
  </sheetViews>
  <sheetFormatPr defaultRowHeight="15.75" x14ac:dyDescent="0.25"/>
  <cols>
    <col min="1" max="1" width="15.375" style="37" customWidth="1"/>
    <col min="2" max="2" width="18.75" style="36" customWidth="1"/>
  </cols>
  <sheetData>
    <row r="1" spans="1:7" x14ac:dyDescent="0.25">
      <c r="A1" s="37" t="s">
        <v>66</v>
      </c>
      <c r="B1" s="36" t="s">
        <v>121</v>
      </c>
      <c r="C1" t="s">
        <v>216</v>
      </c>
    </row>
    <row r="2" spans="1:7" x14ac:dyDescent="0.25">
      <c r="A2" s="37">
        <v>10</v>
      </c>
      <c r="B2" s="36">
        <f>SUM($A$2:A2)</f>
        <v>10</v>
      </c>
      <c r="C2">
        <f>IFERROR(B2*B1,B2)</f>
        <v>10</v>
      </c>
    </row>
    <row r="3" spans="1:7" x14ac:dyDescent="0.25">
      <c r="A3" s="37">
        <v>20</v>
      </c>
      <c r="B3" s="36">
        <f>SUM($A$2:A3)</f>
        <v>30</v>
      </c>
      <c r="C3">
        <f t="shared" ref="C3:C10" si="0">IFERROR(B3*B2,B3)</f>
        <v>300</v>
      </c>
    </row>
    <row r="4" spans="1:7" x14ac:dyDescent="0.25">
      <c r="A4" s="37">
        <v>30</v>
      </c>
      <c r="B4" s="36">
        <f>SUM($A$2:A4)</f>
        <v>60</v>
      </c>
      <c r="C4">
        <f t="shared" si="0"/>
        <v>1800</v>
      </c>
    </row>
    <row r="5" spans="1:7" x14ac:dyDescent="0.25">
      <c r="A5" s="37">
        <v>40</v>
      </c>
      <c r="B5" s="36">
        <f>SUM($A$2:A5)</f>
        <v>100</v>
      </c>
      <c r="C5">
        <f t="shared" si="0"/>
        <v>6000</v>
      </c>
    </row>
    <row r="6" spans="1:7" x14ac:dyDescent="0.25">
      <c r="A6" s="37">
        <v>50</v>
      </c>
      <c r="B6" s="36">
        <f>SUM($A$2:A6)</f>
        <v>150</v>
      </c>
      <c r="C6">
        <f t="shared" si="0"/>
        <v>15000</v>
      </c>
    </row>
    <row r="7" spans="1:7" x14ac:dyDescent="0.25">
      <c r="A7" s="37">
        <v>60</v>
      </c>
      <c r="B7" s="36">
        <f>SUM($A$2:A7)</f>
        <v>210</v>
      </c>
      <c r="C7">
        <f t="shared" si="0"/>
        <v>31500</v>
      </c>
    </row>
    <row r="8" spans="1:7" x14ac:dyDescent="0.25">
      <c r="A8" s="37">
        <v>70</v>
      </c>
      <c r="B8" s="36">
        <f>SUM($A$2:A8)</f>
        <v>280</v>
      </c>
      <c r="C8">
        <f t="shared" si="0"/>
        <v>58800</v>
      </c>
    </row>
    <row r="9" spans="1:7" x14ac:dyDescent="0.25">
      <c r="A9" s="37">
        <v>80</v>
      </c>
      <c r="B9" s="36">
        <f>SUM($A$2:A9)</f>
        <v>360</v>
      </c>
      <c r="C9">
        <f t="shared" si="0"/>
        <v>100800</v>
      </c>
    </row>
    <row r="10" spans="1:7" x14ac:dyDescent="0.25">
      <c r="A10" s="37">
        <v>90</v>
      </c>
      <c r="B10" s="36">
        <f>SUM($A$2:A10)</f>
        <v>450</v>
      </c>
      <c r="C10">
        <f t="shared" si="0"/>
        <v>162000</v>
      </c>
      <c r="G10" t="s">
        <v>99</v>
      </c>
    </row>
    <row r="11" spans="1:7" x14ac:dyDescent="0.25">
      <c r="G11" t="s">
        <v>101</v>
      </c>
    </row>
    <row r="12" spans="1:7" ht="31.5" x14ac:dyDescent="0.25">
      <c r="A12" s="38" t="s">
        <v>214</v>
      </c>
      <c r="B12" s="36">
        <f>A2+A3+A4+A5+A6+A7+A8+A9+A10</f>
        <v>450</v>
      </c>
      <c r="G12" t="s">
        <v>103</v>
      </c>
    </row>
    <row r="13" spans="1:7" x14ac:dyDescent="0.25">
      <c r="A13" s="37" t="s">
        <v>215</v>
      </c>
      <c r="B13" s="36">
        <f>SUM(A2:A10)</f>
        <v>450</v>
      </c>
      <c r="G13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4" workbookViewId="0">
      <selection activeCell="E14" sqref="E14"/>
    </sheetView>
  </sheetViews>
  <sheetFormatPr defaultRowHeight="15.75" x14ac:dyDescent="0.25"/>
  <cols>
    <col min="1" max="1" width="12.125" bestFit="1" customWidth="1"/>
    <col min="5" max="5" width="12.125" bestFit="1" customWidth="1"/>
  </cols>
  <sheetData>
    <row r="1" spans="1:5" x14ac:dyDescent="0.25">
      <c r="A1" s="48"/>
      <c r="B1" s="49"/>
    </row>
    <row r="6" spans="1:5" x14ac:dyDescent="0.25">
      <c r="D6" t="s">
        <v>239</v>
      </c>
      <c r="E6" s="48">
        <f ca="1">NOW()</f>
        <v>45019.930436458337</v>
      </c>
    </row>
    <row r="7" spans="1:5" x14ac:dyDescent="0.25">
      <c r="D7" t="s">
        <v>240</v>
      </c>
      <c r="E7" s="49">
        <f ca="1">TODAY()</f>
        <v>45019</v>
      </c>
    </row>
    <row r="8" spans="1:5" x14ac:dyDescent="0.25">
      <c r="D8" t="s">
        <v>241</v>
      </c>
      <c r="E8">
        <f ca="1">DAY(E6)</f>
        <v>3</v>
      </c>
    </row>
    <row r="9" spans="1:5" x14ac:dyDescent="0.25">
      <c r="D9" t="s">
        <v>242</v>
      </c>
      <c r="E9">
        <f ca="1">MONTH(E7)</f>
        <v>4</v>
      </c>
    </row>
    <row r="10" spans="1:5" x14ac:dyDescent="0.25">
      <c r="D10" t="s">
        <v>243</v>
      </c>
      <c r="E10">
        <f ca="1">YEAR(E7)</f>
        <v>2023</v>
      </c>
    </row>
    <row r="11" spans="1:5" x14ac:dyDescent="0.25">
      <c r="D11" t="s">
        <v>244</v>
      </c>
      <c r="E11" s="50">
        <f>TIME(10,15,44)</f>
        <v>0.42759259259259258</v>
      </c>
    </row>
    <row r="12" spans="1:5" x14ac:dyDescent="0.25">
      <c r="D12" t="s">
        <v>245</v>
      </c>
      <c r="E12">
        <f>HOUR(E11)</f>
        <v>10</v>
      </c>
    </row>
    <row r="13" spans="1:5" x14ac:dyDescent="0.25">
      <c r="D13" t="s">
        <v>246</v>
      </c>
      <c r="E13">
        <f>MINUTE(E11)</f>
        <v>15</v>
      </c>
    </row>
    <row r="14" spans="1:5" x14ac:dyDescent="0.25">
      <c r="D14" t="s">
        <v>247</v>
      </c>
      <c r="E14">
        <f>SECOND(E11)</f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D45" workbookViewId="0">
      <selection activeCell="G53" sqref="G53"/>
    </sheetView>
  </sheetViews>
  <sheetFormatPr defaultColWidth="11.25" defaultRowHeight="15" customHeight="1" x14ac:dyDescent="0.25"/>
  <cols>
    <col min="1" max="5" width="11" customWidth="1"/>
    <col min="6" max="6" width="11.5" customWidth="1"/>
    <col min="7" max="9" width="11" customWidth="1"/>
    <col min="10" max="10" width="17.125" customWidth="1"/>
    <col min="11" max="13" width="11" customWidth="1"/>
    <col min="14" max="14" width="13.625" customWidth="1"/>
    <col min="15" max="26" width="11" customWidth="1"/>
  </cols>
  <sheetData>
    <row r="1" spans="1:13" ht="15.75" customHeight="1" x14ac:dyDescent="0.3">
      <c r="A1" s="1" t="s">
        <v>0</v>
      </c>
      <c r="B1" s="2" t="s">
        <v>1</v>
      </c>
      <c r="J1" s="3"/>
    </row>
    <row r="2" spans="1:13" ht="15.75" customHeight="1" x14ac:dyDescent="0.3">
      <c r="B2" s="2" t="s">
        <v>2</v>
      </c>
    </row>
    <row r="3" spans="1:13" ht="15.75" customHeight="1" x14ac:dyDescent="0.3">
      <c r="B3" s="2" t="s">
        <v>3</v>
      </c>
    </row>
    <row r="4" spans="1:13" ht="15.75" customHeight="1" x14ac:dyDescent="0.3">
      <c r="B4" s="2" t="s">
        <v>4</v>
      </c>
    </row>
    <row r="5" spans="1:13" ht="15.75" customHeight="1" x14ac:dyDescent="0.25"/>
    <row r="6" spans="1:13" ht="15.75" customHeight="1" x14ac:dyDescent="0.25"/>
    <row r="7" spans="1:13" ht="15.75" customHeight="1" x14ac:dyDescent="0.25"/>
    <row r="8" spans="1:13" ht="15.75" customHeight="1" x14ac:dyDescent="0.25"/>
    <row r="9" spans="1:13" ht="15.75" customHeight="1" x14ac:dyDescent="0.3">
      <c r="A9" s="4" t="s">
        <v>5</v>
      </c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11</v>
      </c>
      <c r="H9" s="39" t="s">
        <v>217</v>
      </c>
      <c r="I9" s="40" t="s">
        <v>218</v>
      </c>
      <c r="J9" s="41" t="s">
        <v>220</v>
      </c>
      <c r="K9" t="s">
        <v>221</v>
      </c>
      <c r="L9" t="s">
        <v>222</v>
      </c>
      <c r="M9" s="41" t="s">
        <v>228</v>
      </c>
    </row>
    <row r="10" spans="1:13" ht="15.75" customHeight="1" x14ac:dyDescent="0.3">
      <c r="A10" s="4" t="s">
        <v>12</v>
      </c>
      <c r="B10" s="4" t="s">
        <v>13</v>
      </c>
      <c r="C10" s="4">
        <v>60</v>
      </c>
      <c r="D10" s="4">
        <v>60</v>
      </c>
      <c r="E10" s="4">
        <v>60</v>
      </c>
      <c r="F10" s="4"/>
      <c r="G10" s="4"/>
      <c r="H10" s="39">
        <f>SUM(C10:E10)</f>
        <v>180</v>
      </c>
      <c r="I10" s="39">
        <f>SUMIF(B10:B19,B10,C10:C19)</f>
        <v>130</v>
      </c>
      <c r="J10">
        <f>AVERAGE(C10:E10)</f>
        <v>60</v>
      </c>
      <c r="K10">
        <f>AVERAGE(D10:F10)</f>
        <v>60</v>
      </c>
      <c r="L10">
        <f>AVERAGE(E10:G10)</f>
        <v>60</v>
      </c>
      <c r="M10">
        <f>MOD(H10,I10)</f>
        <v>50</v>
      </c>
    </row>
    <row r="11" spans="1:13" ht="15.75" customHeight="1" x14ac:dyDescent="0.3">
      <c r="A11" s="4"/>
      <c r="B11" s="4" t="s">
        <v>14</v>
      </c>
      <c r="C11" s="4">
        <v>60</v>
      </c>
      <c r="D11" s="4">
        <v>60</v>
      </c>
      <c r="E11" s="4">
        <v>60</v>
      </c>
      <c r="F11" s="4"/>
      <c r="G11" s="4"/>
      <c r="H11" s="39">
        <f t="shared" ref="H11:H19" si="0">SUM(C11:E11)</f>
        <v>180</v>
      </c>
      <c r="I11" s="39">
        <f t="shared" ref="I11:I18" si="1">SUMIF(B11:B20,B11,C11:C20)</f>
        <v>110</v>
      </c>
      <c r="J11">
        <f t="shared" ref="J11:L19" si="2">AVERAGE(C11:E11)</f>
        <v>60</v>
      </c>
      <c r="K11">
        <f t="shared" si="2"/>
        <v>60</v>
      </c>
      <c r="L11">
        <f t="shared" si="2"/>
        <v>60</v>
      </c>
      <c r="M11">
        <f t="shared" ref="M11:M19" si="3">MOD(H11,I11)</f>
        <v>70</v>
      </c>
    </row>
    <row r="12" spans="1:13" ht="15.75" customHeight="1" x14ac:dyDescent="0.3">
      <c r="A12" s="4"/>
      <c r="B12" s="4" t="s">
        <v>15</v>
      </c>
      <c r="C12" s="4">
        <v>60</v>
      </c>
      <c r="D12" s="4">
        <v>60</v>
      </c>
      <c r="E12" s="4">
        <v>60</v>
      </c>
      <c r="F12" s="4"/>
      <c r="G12" s="4"/>
      <c r="H12" s="39">
        <f t="shared" si="0"/>
        <v>180</v>
      </c>
      <c r="I12" s="39">
        <f t="shared" si="1"/>
        <v>110</v>
      </c>
      <c r="J12">
        <f t="shared" si="2"/>
        <v>60</v>
      </c>
      <c r="K12">
        <f t="shared" si="2"/>
        <v>60</v>
      </c>
      <c r="L12">
        <f t="shared" si="2"/>
        <v>60</v>
      </c>
      <c r="M12">
        <f t="shared" si="3"/>
        <v>70</v>
      </c>
    </row>
    <row r="13" spans="1:13" ht="15.75" customHeight="1" x14ac:dyDescent="0.3">
      <c r="A13" s="4"/>
      <c r="B13" s="4" t="s">
        <v>16</v>
      </c>
      <c r="C13" s="4">
        <v>60</v>
      </c>
      <c r="D13" s="4">
        <v>60</v>
      </c>
      <c r="E13" s="4">
        <v>60</v>
      </c>
      <c r="F13" s="4"/>
      <c r="G13" s="4"/>
      <c r="H13" s="39">
        <f t="shared" si="0"/>
        <v>180</v>
      </c>
      <c r="I13" s="39">
        <f t="shared" si="1"/>
        <v>60</v>
      </c>
      <c r="J13">
        <f t="shared" si="2"/>
        <v>60</v>
      </c>
      <c r="K13">
        <f t="shared" si="2"/>
        <v>60</v>
      </c>
      <c r="L13">
        <f t="shared" si="2"/>
        <v>60</v>
      </c>
      <c r="M13">
        <f t="shared" si="3"/>
        <v>0</v>
      </c>
    </row>
    <row r="14" spans="1:13" ht="15.75" customHeight="1" x14ac:dyDescent="0.3">
      <c r="A14" s="4" t="s">
        <v>17</v>
      </c>
      <c r="B14" s="4" t="s">
        <v>18</v>
      </c>
      <c r="C14" s="4">
        <v>20</v>
      </c>
      <c r="D14" s="4">
        <v>30</v>
      </c>
      <c r="E14" s="4">
        <v>40</v>
      </c>
      <c r="F14" s="4"/>
      <c r="G14" s="4"/>
      <c r="H14" s="39">
        <f t="shared" si="0"/>
        <v>90</v>
      </c>
      <c r="I14" s="39">
        <f>SUMIF(B14:B22,B14,C14:C23)</f>
        <v>20</v>
      </c>
      <c r="J14">
        <f t="shared" si="2"/>
        <v>30</v>
      </c>
      <c r="K14">
        <f t="shared" si="2"/>
        <v>35</v>
      </c>
      <c r="L14">
        <f t="shared" si="2"/>
        <v>40</v>
      </c>
      <c r="M14">
        <f t="shared" si="3"/>
        <v>10</v>
      </c>
    </row>
    <row r="15" spans="1:13" ht="15.75" customHeight="1" x14ac:dyDescent="0.3">
      <c r="A15" s="4"/>
      <c r="B15" s="4" t="s">
        <v>19</v>
      </c>
      <c r="C15" s="4">
        <v>20</v>
      </c>
      <c r="D15" s="4">
        <v>30</v>
      </c>
      <c r="E15" s="4">
        <v>40</v>
      </c>
      <c r="F15" s="4"/>
      <c r="G15" s="4"/>
      <c r="H15" s="39">
        <f t="shared" si="0"/>
        <v>90</v>
      </c>
      <c r="I15" s="39">
        <f>SUMIF(B15:B22,B15,C15:C24)</f>
        <v>20</v>
      </c>
      <c r="J15">
        <f t="shared" si="2"/>
        <v>30</v>
      </c>
      <c r="K15">
        <f t="shared" si="2"/>
        <v>35</v>
      </c>
      <c r="L15">
        <f t="shared" si="2"/>
        <v>40</v>
      </c>
      <c r="M15">
        <f t="shared" si="3"/>
        <v>10</v>
      </c>
    </row>
    <row r="16" spans="1:13" ht="15.75" customHeight="1" x14ac:dyDescent="0.3">
      <c r="A16" s="4" t="s">
        <v>20</v>
      </c>
      <c r="B16" s="4" t="s">
        <v>13</v>
      </c>
      <c r="C16" s="4">
        <v>50</v>
      </c>
      <c r="D16" s="4">
        <v>50</v>
      </c>
      <c r="E16" s="4">
        <v>50</v>
      </c>
      <c r="F16" s="4"/>
      <c r="G16" s="4"/>
      <c r="H16" s="39">
        <f t="shared" si="0"/>
        <v>150</v>
      </c>
      <c r="I16" s="39">
        <f>SUMIF(B16:B22,B16,C16:C25)</f>
        <v>70</v>
      </c>
      <c r="J16">
        <f t="shared" si="2"/>
        <v>50</v>
      </c>
      <c r="K16">
        <f t="shared" si="2"/>
        <v>50</v>
      </c>
      <c r="L16">
        <f t="shared" si="2"/>
        <v>50</v>
      </c>
      <c r="M16">
        <f t="shared" si="3"/>
        <v>10</v>
      </c>
    </row>
    <row r="17" spans="1:15" ht="15.75" customHeight="1" x14ac:dyDescent="0.3">
      <c r="A17" s="4"/>
      <c r="B17" s="4" t="s">
        <v>14</v>
      </c>
      <c r="C17" s="4">
        <v>50</v>
      </c>
      <c r="D17" s="4">
        <v>50</v>
      </c>
      <c r="E17" s="4">
        <v>50</v>
      </c>
      <c r="F17" s="4"/>
      <c r="G17" s="4"/>
      <c r="H17" s="39">
        <f t="shared" si="0"/>
        <v>150</v>
      </c>
      <c r="I17" s="39">
        <f>SUMIF(B17:B26,B17,C17:C26)</f>
        <v>50</v>
      </c>
      <c r="J17">
        <f t="shared" si="2"/>
        <v>50</v>
      </c>
      <c r="K17">
        <f t="shared" si="2"/>
        <v>50</v>
      </c>
      <c r="L17">
        <f t="shared" si="2"/>
        <v>50</v>
      </c>
      <c r="M17">
        <f t="shared" si="3"/>
        <v>0</v>
      </c>
    </row>
    <row r="18" spans="1:15" ht="15.75" customHeight="1" x14ac:dyDescent="0.3">
      <c r="A18" s="4"/>
      <c r="B18" s="4" t="s">
        <v>15</v>
      </c>
      <c r="C18" s="4">
        <v>50</v>
      </c>
      <c r="D18" s="4">
        <v>50</v>
      </c>
      <c r="E18" s="4">
        <v>50</v>
      </c>
      <c r="F18" s="4"/>
      <c r="G18" s="4"/>
      <c r="H18" s="39">
        <f t="shared" si="0"/>
        <v>150</v>
      </c>
      <c r="I18" s="39">
        <f t="shared" si="1"/>
        <v>50</v>
      </c>
      <c r="J18">
        <f t="shared" si="2"/>
        <v>50</v>
      </c>
      <c r="K18">
        <f t="shared" si="2"/>
        <v>50</v>
      </c>
      <c r="L18">
        <f t="shared" si="2"/>
        <v>50</v>
      </c>
      <c r="M18">
        <f t="shared" si="3"/>
        <v>0</v>
      </c>
    </row>
    <row r="19" spans="1:15" ht="15.75" customHeight="1" x14ac:dyDescent="0.3">
      <c r="A19" s="4" t="s">
        <v>21</v>
      </c>
      <c r="B19" s="4" t="s">
        <v>13</v>
      </c>
      <c r="C19" s="4">
        <v>20</v>
      </c>
      <c r="D19" s="4">
        <v>20</v>
      </c>
      <c r="E19" s="4">
        <v>20</v>
      </c>
      <c r="F19" s="4"/>
      <c r="G19" s="4"/>
      <c r="H19" s="39">
        <f t="shared" si="0"/>
        <v>60</v>
      </c>
      <c r="I19" s="39">
        <f>SUMIF(B19:B28,B19,C19:C28)</f>
        <v>20</v>
      </c>
      <c r="J19">
        <f t="shared" si="2"/>
        <v>20</v>
      </c>
      <c r="K19">
        <f t="shared" si="2"/>
        <v>20</v>
      </c>
      <c r="L19">
        <f t="shared" si="2"/>
        <v>20</v>
      </c>
      <c r="M19">
        <f t="shared" si="3"/>
        <v>0</v>
      </c>
    </row>
    <row r="20" spans="1:15" ht="15.75" customHeight="1" x14ac:dyDescent="0.3">
      <c r="C20">
        <f>AVERAGE(C10:C19)</f>
        <v>45</v>
      </c>
      <c r="E20">
        <f>SUBTOTAL(9,E10:E19)</f>
        <v>490</v>
      </c>
      <c r="H20" s="42">
        <f>MOD(H10,I10)</f>
        <v>50</v>
      </c>
    </row>
    <row r="21" spans="1:15" ht="15.75" customHeight="1" x14ac:dyDescent="0.25">
      <c r="C21">
        <f>SUM(C10:C19)/COUNT(C10:C19)</f>
        <v>45</v>
      </c>
      <c r="E21">
        <f>SUBTOTAL(2,E10:E19)</f>
        <v>10</v>
      </c>
    </row>
    <row r="22" spans="1:15" ht="15.75" customHeight="1" x14ac:dyDescent="0.25"/>
    <row r="23" spans="1:15" ht="15.75" customHeight="1" x14ac:dyDescent="0.25">
      <c r="B23" t="s">
        <v>7</v>
      </c>
      <c r="C23" t="s">
        <v>225</v>
      </c>
    </row>
    <row r="24" spans="1:15" ht="15.75" customHeight="1" x14ac:dyDescent="0.25">
      <c r="A24" t="s">
        <v>219</v>
      </c>
      <c r="B24">
        <f>SUMIF(B10:B19,B10,C10:C19)</f>
        <v>130</v>
      </c>
      <c r="C24">
        <f>COUNTIF(B10:B19,B10)</f>
        <v>3</v>
      </c>
      <c r="F24" t="s">
        <v>224</v>
      </c>
      <c r="G24">
        <f>COUNT(B10:B19)</f>
        <v>0</v>
      </c>
      <c r="H24">
        <f>COUNT(E10:E19)</f>
        <v>10</v>
      </c>
    </row>
    <row r="25" spans="1:15" ht="26.25" customHeight="1" x14ac:dyDescent="0.25">
      <c r="A25" t="s">
        <v>14</v>
      </c>
      <c r="B25">
        <f>SUMIF(B10:B19,B11,C10:C19)</f>
        <v>110</v>
      </c>
      <c r="C25">
        <f>COUNTIF(B10:B19,B11)</f>
        <v>2</v>
      </c>
      <c r="F25" t="s">
        <v>223</v>
      </c>
      <c r="G25">
        <f>COUNTA(E10:E19)</f>
        <v>10</v>
      </c>
    </row>
    <row r="26" spans="1:15" ht="31.5" customHeight="1" x14ac:dyDescent="0.25">
      <c r="A26" t="s">
        <v>15</v>
      </c>
      <c r="B26">
        <f>SUMIF(B10:B19,B12,C10:C19)</f>
        <v>110</v>
      </c>
      <c r="C26">
        <f>COUNTIF(B10:B19,B12)</f>
        <v>2</v>
      </c>
      <c r="F26" t="s">
        <v>137</v>
      </c>
      <c r="G26">
        <f>COUNTBLANK(E10:E19)</f>
        <v>0</v>
      </c>
      <c r="H26">
        <f>COUNTBLANK(G10:G19)</f>
        <v>10</v>
      </c>
      <c r="K26" t="s">
        <v>230</v>
      </c>
      <c r="L26" t="s">
        <v>231</v>
      </c>
      <c r="N26" s="45" t="s">
        <v>232</v>
      </c>
      <c r="O26" t="s">
        <v>233</v>
      </c>
    </row>
    <row r="27" spans="1:15" ht="15.75" customHeight="1" x14ac:dyDescent="0.25">
      <c r="K27">
        <v>2</v>
      </c>
      <c r="L27">
        <v>6</v>
      </c>
      <c r="N27">
        <f>K27*L27</f>
        <v>12</v>
      </c>
    </row>
    <row r="28" spans="1:15" ht="15.75" customHeight="1" x14ac:dyDescent="0.25">
      <c r="B28" t="s">
        <v>226</v>
      </c>
      <c r="C28">
        <f>COUNTIF(H10:H19,"&gt;100")</f>
        <v>7</v>
      </c>
      <c r="K28">
        <v>3</v>
      </c>
      <c r="L28">
        <v>7</v>
      </c>
      <c r="N28">
        <f t="shared" ref="N28:N30" si="4">K28*L28</f>
        <v>21</v>
      </c>
    </row>
    <row r="29" spans="1:15" ht="15.75" customHeight="1" x14ac:dyDescent="0.25">
      <c r="K29">
        <v>4</v>
      </c>
      <c r="L29">
        <v>8</v>
      </c>
      <c r="N29">
        <f t="shared" si="4"/>
        <v>32</v>
      </c>
    </row>
    <row r="30" spans="1:15" ht="15.75" customHeight="1" x14ac:dyDescent="0.25">
      <c r="K30">
        <v>5</v>
      </c>
      <c r="L30">
        <v>9</v>
      </c>
      <c r="N30">
        <f t="shared" si="4"/>
        <v>45</v>
      </c>
    </row>
    <row r="31" spans="1:15" ht="15.75" customHeight="1" x14ac:dyDescent="0.25">
      <c r="N31" s="46">
        <f>SUM(N27:N30)</f>
        <v>110</v>
      </c>
      <c r="O31">
        <f>SUMPRODUCT(K27:K30,L27:L30)</f>
        <v>110</v>
      </c>
    </row>
    <row r="32" spans="1:15" ht="15.75" customHeight="1" x14ac:dyDescent="0.25">
      <c r="A32" t="s">
        <v>227</v>
      </c>
      <c r="B32">
        <f>COUNTIFS(B10:B19,B10,C10:C19,"&gt;=50")</f>
        <v>2</v>
      </c>
    </row>
    <row r="33" spans="5:15" ht="15.75" customHeight="1" x14ac:dyDescent="0.25">
      <c r="K33">
        <f>SUMPRODUCT(K27:K30)</f>
        <v>14</v>
      </c>
    </row>
    <row r="34" spans="5:15" ht="15.75" customHeight="1" x14ac:dyDescent="0.25"/>
    <row r="35" spans="5:15" ht="15.75" customHeight="1" x14ac:dyDescent="0.25"/>
    <row r="36" spans="5:15" ht="15.75" customHeight="1" x14ac:dyDescent="0.25">
      <c r="E36" s="43" t="s">
        <v>229</v>
      </c>
      <c r="F36">
        <f>MOD(10,4)</f>
        <v>2</v>
      </c>
    </row>
    <row r="37" spans="5:15" ht="30" customHeight="1" x14ac:dyDescent="0.25">
      <c r="K37" t="s">
        <v>230</v>
      </c>
      <c r="L37" t="s">
        <v>231</v>
      </c>
      <c r="M37" t="s">
        <v>234</v>
      </c>
      <c r="N37" s="45" t="s">
        <v>232</v>
      </c>
      <c r="O37" t="s">
        <v>235</v>
      </c>
    </row>
    <row r="38" spans="5:15" ht="15.75" customHeight="1" x14ac:dyDescent="0.25">
      <c r="H38">
        <f>SUMPRODUCT(E10:E19)</f>
        <v>490</v>
      </c>
      <c r="K38">
        <v>1</v>
      </c>
      <c r="L38">
        <v>10</v>
      </c>
      <c r="M38">
        <v>100</v>
      </c>
      <c r="N38">
        <f>K38*L38*M38</f>
        <v>1000</v>
      </c>
    </row>
    <row r="39" spans="5:15" ht="15.75" customHeight="1" x14ac:dyDescent="0.25">
      <c r="K39">
        <v>2</v>
      </c>
      <c r="L39">
        <v>20</v>
      </c>
      <c r="M39">
        <v>200</v>
      </c>
      <c r="N39">
        <f t="shared" ref="N39:N41" si="5">K39*L39*M39</f>
        <v>8000</v>
      </c>
    </row>
    <row r="40" spans="5:15" ht="15.75" customHeight="1" x14ac:dyDescent="0.25">
      <c r="K40">
        <v>3</v>
      </c>
      <c r="L40">
        <v>30</v>
      </c>
      <c r="M40">
        <v>300</v>
      </c>
      <c r="N40">
        <f t="shared" si="5"/>
        <v>27000</v>
      </c>
    </row>
    <row r="41" spans="5:15" ht="15.75" customHeight="1" x14ac:dyDescent="0.25">
      <c r="K41">
        <v>4</v>
      </c>
      <c r="L41">
        <v>40</v>
      </c>
      <c r="M41">
        <v>400</v>
      </c>
      <c r="N41">
        <f t="shared" si="5"/>
        <v>64000</v>
      </c>
    </row>
    <row r="42" spans="5:15" ht="15.75" customHeight="1" x14ac:dyDescent="0.25">
      <c r="N42">
        <f>SUM(N38:N41)</f>
        <v>100000</v>
      </c>
      <c r="O42">
        <f>SUMPRODUCT(K38:K41,L38:L41,M38:M41)</f>
        <v>100000</v>
      </c>
    </row>
    <row r="43" spans="5:15" ht="15.75" customHeight="1" x14ac:dyDescent="0.25"/>
    <row r="44" spans="5:15" ht="15.75" customHeight="1" x14ac:dyDescent="0.25"/>
    <row r="45" spans="5:15" ht="15.75" customHeight="1" x14ac:dyDescent="0.25"/>
    <row r="46" spans="5:15" ht="15.75" customHeight="1" x14ac:dyDescent="0.25">
      <c r="K46" t="s">
        <v>230</v>
      </c>
      <c r="L46" t="s">
        <v>231</v>
      </c>
    </row>
    <row r="47" spans="5:15" ht="15.75" customHeight="1" x14ac:dyDescent="0.25">
      <c r="K47">
        <v>1</v>
      </c>
      <c r="L47">
        <v>10</v>
      </c>
    </row>
    <row r="48" spans="5:15" ht="15.75" customHeight="1" x14ac:dyDescent="0.25">
      <c r="K48">
        <v>2</v>
      </c>
    </row>
    <row r="49" spans="7:12" ht="15.75" customHeight="1" x14ac:dyDescent="0.25">
      <c r="K49">
        <v>3</v>
      </c>
      <c r="L49">
        <v>30</v>
      </c>
    </row>
    <row r="50" spans="7:12" ht="15.75" customHeight="1" x14ac:dyDescent="0.25">
      <c r="K50">
        <v>4</v>
      </c>
      <c r="L50">
        <v>40</v>
      </c>
    </row>
    <row r="51" spans="7:12" ht="15.75" customHeight="1" x14ac:dyDescent="0.25">
      <c r="K51">
        <v>5</v>
      </c>
      <c r="L51">
        <v>60</v>
      </c>
    </row>
    <row r="52" spans="7:12" ht="15.75" customHeight="1" x14ac:dyDescent="0.25">
      <c r="G52" t="s">
        <v>236</v>
      </c>
    </row>
    <row r="53" spans="7:12" ht="15.75" customHeight="1" x14ac:dyDescent="0.25">
      <c r="G53">
        <f ca="1">RANDBETWEEN(1,5)</f>
        <v>5</v>
      </c>
    </row>
    <row r="54" spans="7:12" ht="15.75" customHeight="1" x14ac:dyDescent="0.25">
      <c r="G54">
        <f t="shared" ref="G54:G63" ca="1" si="6">RANDBETWEEN(1,5)</f>
        <v>1</v>
      </c>
      <c r="L54" t="e">
        <f>SUMPRODUCT(K47:K51,L47:L50)</f>
        <v>#VALUE!</v>
      </c>
    </row>
    <row r="55" spans="7:12" ht="15.75" customHeight="1" x14ac:dyDescent="0.25">
      <c r="G55">
        <f t="shared" ca="1" si="6"/>
        <v>5</v>
      </c>
    </row>
    <row r="56" spans="7:12" ht="15.75" customHeight="1" x14ac:dyDescent="0.25">
      <c r="G56">
        <f t="shared" ca="1" si="6"/>
        <v>1</v>
      </c>
    </row>
    <row r="57" spans="7:12" ht="15.75" customHeight="1" x14ac:dyDescent="0.25">
      <c r="G57">
        <f t="shared" ca="1" si="6"/>
        <v>1</v>
      </c>
    </row>
    <row r="58" spans="7:12" ht="15.75" customHeight="1" x14ac:dyDescent="0.25">
      <c r="G58">
        <f t="shared" ca="1" si="6"/>
        <v>4</v>
      </c>
    </row>
    <row r="59" spans="7:12" ht="15.75" customHeight="1" x14ac:dyDescent="0.25">
      <c r="G59">
        <f t="shared" ca="1" si="6"/>
        <v>3</v>
      </c>
    </row>
    <row r="60" spans="7:12" ht="15.75" customHeight="1" x14ac:dyDescent="0.25">
      <c r="G60">
        <f t="shared" ca="1" si="6"/>
        <v>2</v>
      </c>
    </row>
    <row r="61" spans="7:12" ht="15.75" customHeight="1" x14ac:dyDescent="0.25">
      <c r="G61">
        <f t="shared" ca="1" si="6"/>
        <v>5</v>
      </c>
    </row>
    <row r="62" spans="7:12" ht="15.75" customHeight="1" x14ac:dyDescent="0.25">
      <c r="G62">
        <f t="shared" ca="1" si="6"/>
        <v>5</v>
      </c>
    </row>
    <row r="63" spans="7:12" ht="15.75" customHeight="1" x14ac:dyDescent="0.25">
      <c r="G63">
        <f t="shared" ca="1" si="6"/>
        <v>4</v>
      </c>
    </row>
    <row r="64" spans="7:1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4" workbookViewId="0">
      <selection activeCell="F8" sqref="F8:F14"/>
    </sheetView>
  </sheetViews>
  <sheetFormatPr defaultColWidth="11.25" defaultRowHeight="15" customHeight="1" x14ac:dyDescent="0.25"/>
  <cols>
    <col min="1" max="5" width="11" customWidth="1"/>
    <col min="6" max="6" width="21" customWidth="1"/>
    <col min="7" max="7" width="11" customWidth="1"/>
    <col min="8" max="8" width="15.125" customWidth="1"/>
    <col min="9" max="9" width="15" customWidth="1"/>
    <col min="10" max="10" width="12.375" customWidth="1"/>
    <col min="11" max="12" width="11" customWidth="1"/>
    <col min="13" max="13" width="14.875" customWidth="1"/>
    <col min="14" max="24" width="11" customWidth="1"/>
    <col min="25" max="25" width="12.125" customWidth="1"/>
    <col min="26" max="26" width="14.375" customWidth="1"/>
    <col min="27" max="32" width="11" customWidth="1"/>
  </cols>
  <sheetData>
    <row r="1" spans="1:32" ht="15.75" customHeight="1" x14ac:dyDescent="0.25">
      <c r="A1" s="5" t="s">
        <v>22</v>
      </c>
      <c r="B1" s="5" t="s">
        <v>23</v>
      </c>
      <c r="C1" s="5"/>
    </row>
    <row r="2" spans="1:32" ht="15.75" customHeight="1" x14ac:dyDescent="0.25">
      <c r="B2" s="5" t="s">
        <v>24</v>
      </c>
      <c r="C2" s="5"/>
    </row>
    <row r="3" spans="1:32" ht="15.75" customHeight="1" x14ac:dyDescent="0.3">
      <c r="B3" s="3" t="s">
        <v>25</v>
      </c>
      <c r="C3" s="3"/>
      <c r="R3" s="3"/>
    </row>
    <row r="4" spans="1:32" ht="15.75" customHeight="1" x14ac:dyDescent="0.25">
      <c r="B4" s="5" t="s">
        <v>26</v>
      </c>
      <c r="C4" s="5"/>
    </row>
    <row r="5" spans="1:32" ht="15.75" customHeight="1" x14ac:dyDescent="0.25"/>
    <row r="6" spans="1:32" ht="15.75" customHeight="1" x14ac:dyDescent="0.25"/>
    <row r="7" spans="1:32" ht="15.75" customHeight="1" x14ac:dyDescent="0.3">
      <c r="A7" s="4" t="s">
        <v>27</v>
      </c>
      <c r="B7" s="4" t="s">
        <v>28</v>
      </c>
      <c r="C7" s="4" t="s">
        <v>28</v>
      </c>
      <c r="D7" s="4" t="s">
        <v>29</v>
      </c>
      <c r="E7" s="4" t="s">
        <v>29</v>
      </c>
      <c r="F7" s="4"/>
      <c r="G7" s="4" t="s">
        <v>249</v>
      </c>
      <c r="H7" s="4" t="s">
        <v>30</v>
      </c>
      <c r="I7" s="4" t="s">
        <v>31</v>
      </c>
      <c r="J7" s="4" t="s">
        <v>32</v>
      </c>
      <c r="K7" s="4" t="s">
        <v>33</v>
      </c>
      <c r="L7" s="4" t="s">
        <v>34</v>
      </c>
      <c r="M7" s="4" t="s">
        <v>35</v>
      </c>
      <c r="N7" s="4" t="s">
        <v>36</v>
      </c>
      <c r="O7" s="4" t="s">
        <v>37</v>
      </c>
    </row>
    <row r="8" spans="1:32" ht="15.75" customHeight="1" x14ac:dyDescent="0.3">
      <c r="A8" s="4">
        <v>101</v>
      </c>
      <c r="B8" s="4" t="s">
        <v>38</v>
      </c>
      <c r="C8" s="4" t="str">
        <f>UPPER(B8)</f>
        <v>NAGPUR</v>
      </c>
      <c r="D8" s="4" t="s">
        <v>39</v>
      </c>
      <c r="E8" s="4" t="str">
        <f>LOWER(D8)</f>
        <v>new delhi</v>
      </c>
      <c r="F8" s="4" t="str">
        <f>CONCATENATE(C8,"-",D8)</f>
        <v>NAGPUR-New Delhi</v>
      </c>
      <c r="G8" s="4">
        <f>LEN(B8:B14)</f>
        <v>6</v>
      </c>
      <c r="H8" s="6">
        <v>0.11805555555555557</v>
      </c>
      <c r="I8" s="7">
        <f ca="1">NOW()</f>
        <v>45019.930436458337</v>
      </c>
      <c r="J8" s="8">
        <f ca="1">H8+I8</f>
        <v>45020.048492013892</v>
      </c>
      <c r="K8" s="4">
        <v>100</v>
      </c>
      <c r="L8" s="4">
        <v>958</v>
      </c>
      <c r="M8" s="4">
        <v>0.9191739048113986</v>
      </c>
      <c r="N8" s="4">
        <f>L8+L8*M8</f>
        <v>1838.5686008093198</v>
      </c>
      <c r="O8" s="4">
        <f>ROUND(N8,2)</f>
        <v>1838.57</v>
      </c>
      <c r="R8" s="3"/>
      <c r="S8" s="3"/>
      <c r="V8" s="4" t="s">
        <v>27</v>
      </c>
      <c r="W8" s="4" t="s">
        <v>28</v>
      </c>
      <c r="X8" s="4" t="s">
        <v>29</v>
      </c>
      <c r="Y8" s="4" t="s">
        <v>30</v>
      </c>
      <c r="Z8" s="4" t="s">
        <v>31</v>
      </c>
      <c r="AA8" s="4" t="s">
        <v>32</v>
      </c>
      <c r="AB8" s="4" t="s">
        <v>33</v>
      </c>
      <c r="AC8" s="4" t="s">
        <v>34</v>
      </c>
      <c r="AD8" s="4" t="s">
        <v>35</v>
      </c>
      <c r="AE8" s="4" t="s">
        <v>36</v>
      </c>
      <c r="AF8" s="4" t="s">
        <v>37</v>
      </c>
    </row>
    <row r="9" spans="1:32" ht="15.75" customHeight="1" x14ac:dyDescent="0.3">
      <c r="A9" s="4">
        <v>102</v>
      </c>
      <c r="B9" s="4" t="s">
        <v>40</v>
      </c>
      <c r="C9" s="4" t="str">
        <f t="shared" ref="C9:C14" si="0">UPPER(B9)</f>
        <v>MUMBAI</v>
      </c>
      <c r="D9" s="4" t="s">
        <v>41</v>
      </c>
      <c r="E9" s="4" t="str">
        <f t="shared" ref="E9:E14" si="1">LOWER(D9)</f>
        <v>bangalore</v>
      </c>
      <c r="F9" s="4" t="str">
        <f t="shared" ref="F9:F14" si="2">CONCATENATE(C9,"-",D9)</f>
        <v>MUMBAI-Bangalore</v>
      </c>
      <c r="G9" s="4">
        <f t="shared" ref="G9:G14" si="3">LEN(B9:B15)</f>
        <v>6</v>
      </c>
      <c r="H9" s="9">
        <v>6.25E-2</v>
      </c>
      <c r="I9" s="7">
        <f t="shared" ref="I9:I14" ca="1" si="4">NOW()</f>
        <v>45019.930436458337</v>
      </c>
      <c r="J9" s="8">
        <f t="shared" ref="J9:J14" ca="1" si="5">H9+I9</f>
        <v>45019.992936458337</v>
      </c>
      <c r="K9" s="4">
        <v>120</v>
      </c>
      <c r="L9" s="4">
        <v>727</v>
      </c>
      <c r="M9" s="4">
        <v>0.92507133079855142</v>
      </c>
      <c r="N9" s="4">
        <f t="shared" ref="N9:N14" si="6">L9+L9*M9</f>
        <v>1399.5268574905467</v>
      </c>
      <c r="O9" s="4">
        <f t="shared" ref="O9:O14" si="7">ROUND(N9,2)</f>
        <v>1399.53</v>
      </c>
      <c r="R9" s="3"/>
      <c r="S9" s="3"/>
      <c r="V9" s="4">
        <v>101</v>
      </c>
      <c r="W9" s="4" t="s">
        <v>38</v>
      </c>
      <c r="X9" s="4" t="s">
        <v>39</v>
      </c>
      <c r="Y9" s="6">
        <v>0.11805555555555557</v>
      </c>
      <c r="Z9" s="10">
        <v>0.48680555555555555</v>
      </c>
      <c r="AA9" s="8">
        <f t="shared" ref="AA9:AA15" si="8">Y9+Z9</f>
        <v>0.60486111111111107</v>
      </c>
      <c r="AB9" s="4">
        <v>100</v>
      </c>
      <c r="AC9" s="4">
        <v>958</v>
      </c>
      <c r="AD9" s="4">
        <v>0.9191739048113986</v>
      </c>
      <c r="AE9" s="4">
        <f t="shared" ref="AE9:AE15" si="9">(AC9+AC9*AD9)*AB9</f>
        <v>183856.86008093198</v>
      </c>
      <c r="AF9" s="4">
        <f t="shared" ref="AF9:AF15" si="10">ROUND(AE9,0)</f>
        <v>183857</v>
      </c>
    </row>
    <row r="10" spans="1:32" ht="15.75" customHeight="1" x14ac:dyDescent="0.3">
      <c r="A10" s="4">
        <v>103</v>
      </c>
      <c r="B10" s="4" t="s">
        <v>42</v>
      </c>
      <c r="C10" s="4" t="str">
        <f t="shared" si="0"/>
        <v>BHOPAL</v>
      </c>
      <c r="D10" s="4" t="s">
        <v>39</v>
      </c>
      <c r="E10" s="4" t="str">
        <f t="shared" si="1"/>
        <v>new delhi</v>
      </c>
      <c r="F10" s="4" t="str">
        <f t="shared" si="2"/>
        <v>BHOPAL-New Delhi</v>
      </c>
      <c r="G10" s="4">
        <f t="shared" si="3"/>
        <v>6</v>
      </c>
      <c r="H10" s="9">
        <v>0.125</v>
      </c>
      <c r="I10" s="7">
        <f t="shared" ca="1" si="4"/>
        <v>45019.930436458337</v>
      </c>
      <c r="J10" s="8">
        <f t="shared" ca="1" si="5"/>
        <v>45020.055436458337</v>
      </c>
      <c r="K10" s="4">
        <v>154</v>
      </c>
      <c r="L10" s="4">
        <v>804</v>
      </c>
      <c r="M10" s="4">
        <v>0.62106677459987225</v>
      </c>
      <c r="N10" s="4">
        <f t="shared" si="6"/>
        <v>1303.3376867782972</v>
      </c>
      <c r="O10" s="4">
        <f t="shared" si="7"/>
        <v>1303.3399999999999</v>
      </c>
      <c r="R10" s="3"/>
      <c r="S10" s="3"/>
      <c r="V10" s="4">
        <v>102</v>
      </c>
      <c r="W10" s="4" t="s">
        <v>40</v>
      </c>
      <c r="X10" s="4" t="s">
        <v>41</v>
      </c>
      <c r="Y10" s="6">
        <v>6.25E-2</v>
      </c>
      <c r="Z10" s="10">
        <v>0.52847222222222201</v>
      </c>
      <c r="AA10" s="8">
        <f t="shared" si="8"/>
        <v>0.59097222222222201</v>
      </c>
      <c r="AB10" s="4">
        <v>120</v>
      </c>
      <c r="AC10" s="4">
        <v>727</v>
      </c>
      <c r="AD10" s="4">
        <v>0.92507133079855142</v>
      </c>
      <c r="AE10" s="4">
        <f t="shared" si="9"/>
        <v>167943.22289886561</v>
      </c>
      <c r="AF10" s="4">
        <f t="shared" si="10"/>
        <v>167943</v>
      </c>
    </row>
    <row r="11" spans="1:32" ht="15.75" customHeight="1" x14ac:dyDescent="0.3">
      <c r="A11" s="4">
        <v>107</v>
      </c>
      <c r="B11" s="4" t="s">
        <v>43</v>
      </c>
      <c r="C11" s="4" t="str">
        <f t="shared" si="0"/>
        <v>INDORE</v>
      </c>
      <c r="D11" s="4" t="s">
        <v>40</v>
      </c>
      <c r="E11" s="4" t="str">
        <f t="shared" si="1"/>
        <v>mumbai</v>
      </c>
      <c r="F11" s="4" t="str">
        <f t="shared" si="2"/>
        <v>INDORE-Mumbai</v>
      </c>
      <c r="G11" s="4">
        <f t="shared" si="3"/>
        <v>6</v>
      </c>
      <c r="H11" s="9">
        <v>9.7222222222222224E-2</v>
      </c>
      <c r="I11" s="7">
        <f t="shared" ca="1" si="4"/>
        <v>45019.930436458337</v>
      </c>
      <c r="J11" s="8">
        <f t="shared" ca="1" si="5"/>
        <v>45020.027658680556</v>
      </c>
      <c r="K11" s="4">
        <v>97</v>
      </c>
      <c r="L11" s="4">
        <v>665</v>
      </c>
      <c r="M11" s="4">
        <v>0.10503540694047075</v>
      </c>
      <c r="N11" s="4">
        <f t="shared" si="6"/>
        <v>734.84854561541306</v>
      </c>
      <c r="O11" s="4">
        <f t="shared" si="7"/>
        <v>734.85</v>
      </c>
      <c r="R11" s="3"/>
      <c r="S11" s="3"/>
      <c r="V11" s="4">
        <v>103</v>
      </c>
      <c r="W11" s="4" t="s">
        <v>42</v>
      </c>
      <c r="X11" s="4" t="s">
        <v>39</v>
      </c>
      <c r="Y11" s="6">
        <v>0.125</v>
      </c>
      <c r="Z11" s="10">
        <v>0.57013888888888897</v>
      </c>
      <c r="AA11" s="8">
        <f t="shared" si="8"/>
        <v>0.69513888888888897</v>
      </c>
      <c r="AB11" s="4">
        <v>154</v>
      </c>
      <c r="AC11" s="4">
        <v>804</v>
      </c>
      <c r="AD11" s="4">
        <v>0.62106677459987225</v>
      </c>
      <c r="AE11" s="4">
        <f t="shared" si="9"/>
        <v>200714.00376385776</v>
      </c>
      <c r="AF11" s="4">
        <f t="shared" si="10"/>
        <v>200714</v>
      </c>
    </row>
    <row r="12" spans="1:32" ht="15.75" customHeight="1" x14ac:dyDescent="0.3">
      <c r="A12" s="4">
        <v>109</v>
      </c>
      <c r="B12" s="4" t="s">
        <v>44</v>
      </c>
      <c r="C12" s="4" t="str">
        <f t="shared" si="0"/>
        <v>DELHI</v>
      </c>
      <c r="D12" s="4" t="s">
        <v>45</v>
      </c>
      <c r="E12" s="4" t="str">
        <f t="shared" si="1"/>
        <v>patna</v>
      </c>
      <c r="F12" s="4" t="str">
        <f t="shared" si="2"/>
        <v>DELHI-Patna</v>
      </c>
      <c r="G12" s="4">
        <f t="shared" si="3"/>
        <v>5</v>
      </c>
      <c r="H12" s="9">
        <v>7.6388888888888895E-2</v>
      </c>
      <c r="I12" s="7">
        <f t="shared" ca="1" si="4"/>
        <v>45019.930436458337</v>
      </c>
      <c r="J12" s="8">
        <f t="shared" ca="1" si="5"/>
        <v>45020.006825347227</v>
      </c>
      <c r="K12" s="4">
        <v>65</v>
      </c>
      <c r="L12" s="4">
        <v>774</v>
      </c>
      <c r="M12" s="4">
        <v>0.76130655313570006</v>
      </c>
      <c r="N12" s="4">
        <f t="shared" si="6"/>
        <v>1363.2512721270318</v>
      </c>
      <c r="O12" s="4">
        <f t="shared" si="7"/>
        <v>1363.25</v>
      </c>
      <c r="R12" s="3"/>
      <c r="S12" s="3"/>
      <c r="V12" s="4">
        <v>107</v>
      </c>
      <c r="W12" s="4" t="s">
        <v>43</v>
      </c>
      <c r="X12" s="4" t="s">
        <v>40</v>
      </c>
      <c r="Y12" s="6">
        <v>9.7222222222222224E-2</v>
      </c>
      <c r="Z12" s="10">
        <v>0.61180555555555505</v>
      </c>
      <c r="AA12" s="8">
        <f t="shared" si="8"/>
        <v>0.70902777777777726</v>
      </c>
      <c r="AB12" s="4">
        <v>97</v>
      </c>
      <c r="AC12" s="4">
        <v>665</v>
      </c>
      <c r="AD12" s="4">
        <v>0.10503540694047075</v>
      </c>
      <c r="AE12" s="4">
        <f t="shared" si="9"/>
        <v>71280.308924695069</v>
      </c>
      <c r="AF12" s="4">
        <f t="shared" si="10"/>
        <v>71280</v>
      </c>
    </row>
    <row r="13" spans="1:32" ht="15.75" customHeight="1" x14ac:dyDescent="0.3">
      <c r="A13" s="4">
        <v>204</v>
      </c>
      <c r="B13" s="4" t="s">
        <v>45</v>
      </c>
      <c r="C13" s="4" t="str">
        <f t="shared" si="0"/>
        <v>PATNA</v>
      </c>
      <c r="D13" s="4" t="s">
        <v>41</v>
      </c>
      <c r="E13" s="4" t="str">
        <f t="shared" si="1"/>
        <v>bangalore</v>
      </c>
      <c r="F13" s="4" t="str">
        <f t="shared" si="2"/>
        <v>PATNA-Bangalore</v>
      </c>
      <c r="G13" s="4">
        <f t="shared" si="3"/>
        <v>5</v>
      </c>
      <c r="H13" s="9">
        <v>9.7222222222222224E-2</v>
      </c>
      <c r="I13" s="7">
        <f t="shared" ca="1" si="4"/>
        <v>45019.930436458337</v>
      </c>
      <c r="J13" s="8">
        <f t="shared" ca="1" si="5"/>
        <v>45020.027658680556</v>
      </c>
      <c r="K13" s="4">
        <v>190</v>
      </c>
      <c r="L13" s="4">
        <v>783</v>
      </c>
      <c r="M13" s="4">
        <v>0.3761395046137409</v>
      </c>
      <c r="N13" s="4">
        <f t="shared" si="6"/>
        <v>1077.5172321125592</v>
      </c>
      <c r="O13" s="4">
        <f t="shared" si="7"/>
        <v>1077.52</v>
      </c>
      <c r="V13" s="4">
        <v>109</v>
      </c>
      <c r="W13" s="4" t="s">
        <v>44</v>
      </c>
      <c r="X13" s="4" t="s">
        <v>45</v>
      </c>
      <c r="Y13" s="6">
        <v>6.25E-2</v>
      </c>
      <c r="Z13" s="10">
        <v>0.65347222222222201</v>
      </c>
      <c r="AA13" s="8">
        <f t="shared" si="8"/>
        <v>0.71597222222222201</v>
      </c>
      <c r="AB13" s="4">
        <v>65</v>
      </c>
      <c r="AC13" s="4">
        <v>774</v>
      </c>
      <c r="AD13" s="4">
        <v>0.76130655313570006</v>
      </c>
      <c r="AE13" s="4">
        <f t="shared" si="9"/>
        <v>88611.332688257069</v>
      </c>
      <c r="AF13" s="4">
        <f t="shared" si="10"/>
        <v>88611</v>
      </c>
    </row>
    <row r="14" spans="1:32" ht="15.75" customHeight="1" x14ac:dyDescent="0.3">
      <c r="A14" s="4">
        <v>203</v>
      </c>
      <c r="B14" s="4" t="s">
        <v>46</v>
      </c>
      <c r="C14" s="4" t="str">
        <f t="shared" si="0"/>
        <v>HYDERABAD</v>
      </c>
      <c r="D14" s="4" t="s">
        <v>47</v>
      </c>
      <c r="E14" s="4" t="str">
        <f t="shared" si="1"/>
        <v>goa</v>
      </c>
      <c r="F14" s="4" t="str">
        <f t="shared" si="2"/>
        <v>HYDERABAD-Goa</v>
      </c>
      <c r="G14" s="4">
        <f t="shared" si="3"/>
        <v>9</v>
      </c>
      <c r="H14" s="9">
        <v>0.10416666666666667</v>
      </c>
      <c r="I14" s="7">
        <f t="shared" ca="1" si="4"/>
        <v>45019.930436458337</v>
      </c>
      <c r="J14" s="8">
        <f t="shared" ca="1" si="5"/>
        <v>45020.034603125001</v>
      </c>
      <c r="K14" s="4">
        <v>200</v>
      </c>
      <c r="L14" s="4">
        <v>692</v>
      </c>
      <c r="M14" s="4">
        <v>0.9245262824527849</v>
      </c>
      <c r="N14" s="4">
        <f t="shared" si="6"/>
        <v>1331.7721874573272</v>
      </c>
      <c r="O14" s="4">
        <f t="shared" si="7"/>
        <v>1331.77</v>
      </c>
      <c r="V14" s="4">
        <v>204</v>
      </c>
      <c r="W14" s="4" t="s">
        <v>45</v>
      </c>
      <c r="X14" s="4" t="s">
        <v>41</v>
      </c>
      <c r="Y14" s="6">
        <v>9.7222222222222224E-2</v>
      </c>
      <c r="Z14" s="10">
        <v>0.69513888888888897</v>
      </c>
      <c r="AA14" s="8">
        <f t="shared" si="8"/>
        <v>0.79236111111111118</v>
      </c>
      <c r="AB14" s="4">
        <v>190</v>
      </c>
      <c r="AC14" s="4">
        <v>783</v>
      </c>
      <c r="AD14" s="4">
        <v>0.3761395046137409</v>
      </c>
      <c r="AE14" s="4">
        <f t="shared" si="9"/>
        <v>204728.27410138625</v>
      </c>
      <c r="AF14" s="4">
        <f t="shared" si="10"/>
        <v>204728</v>
      </c>
    </row>
    <row r="15" spans="1:32" ht="15.75" customHeight="1" x14ac:dyDescent="0.3">
      <c r="V15" s="4">
        <v>203</v>
      </c>
      <c r="W15" s="4" t="s">
        <v>46</v>
      </c>
      <c r="X15" s="4" t="s">
        <v>47</v>
      </c>
      <c r="Y15" s="6">
        <v>7.9166666666666663E-2</v>
      </c>
      <c r="Z15" s="10">
        <v>0.73680555555555505</v>
      </c>
      <c r="AA15" s="8">
        <f t="shared" si="8"/>
        <v>0.81597222222222165</v>
      </c>
      <c r="AB15" s="4">
        <v>200</v>
      </c>
      <c r="AC15" s="4">
        <v>692</v>
      </c>
      <c r="AD15" s="4">
        <v>0.9245262824527849</v>
      </c>
      <c r="AE15" s="4">
        <f t="shared" si="9"/>
        <v>266354.43749146542</v>
      </c>
      <c r="AF15" s="4">
        <f t="shared" si="10"/>
        <v>266354</v>
      </c>
    </row>
    <row r="16" spans="1:32" ht="15.75" customHeight="1" x14ac:dyDescent="0.3">
      <c r="A16" s="3" t="s">
        <v>48</v>
      </c>
      <c r="B16" s="3" t="s">
        <v>49</v>
      </c>
      <c r="C16" s="3"/>
      <c r="I16" s="11">
        <f>SUM(N8:N14)</f>
        <v>9048.8223823904955</v>
      </c>
    </row>
    <row r="17" spans="1:11" ht="15.75" customHeight="1" x14ac:dyDescent="0.3">
      <c r="A17" s="3" t="s">
        <v>50</v>
      </c>
      <c r="B17" s="3" t="s">
        <v>51</v>
      </c>
      <c r="C17" s="3"/>
      <c r="I17" s="11">
        <f>MAX(N8:N14)</f>
        <v>1838.5686008093198</v>
      </c>
    </row>
    <row r="18" spans="1:11" ht="15.75" customHeight="1" x14ac:dyDescent="0.3">
      <c r="A18" s="3" t="s">
        <v>52</v>
      </c>
      <c r="B18" s="3" t="s">
        <v>53</v>
      </c>
      <c r="C18" s="3"/>
      <c r="I18" s="11">
        <f>MIN(N8:N14)</f>
        <v>734.84854561541306</v>
      </c>
    </row>
    <row r="19" spans="1:11" ht="15.75" customHeight="1" x14ac:dyDescent="0.3">
      <c r="A19" s="3" t="s">
        <v>54</v>
      </c>
      <c r="B19" s="3" t="s">
        <v>55</v>
      </c>
      <c r="C19" s="3"/>
      <c r="I19" t="s">
        <v>248</v>
      </c>
      <c r="K19" t="str">
        <f>SUBSTITUTE(I19,B9,B8)</f>
        <v>I am going to Nagpur to Goa</v>
      </c>
    </row>
    <row r="20" spans="1:11" ht="15.75" customHeight="1" x14ac:dyDescent="0.3">
      <c r="A20" s="3" t="s">
        <v>56</v>
      </c>
      <c r="B20" s="3" t="s">
        <v>57</v>
      </c>
      <c r="C20" s="3"/>
    </row>
    <row r="21" spans="1:11" ht="15.75" customHeight="1" x14ac:dyDescent="0.3">
      <c r="A21" s="3" t="s">
        <v>58</v>
      </c>
      <c r="B21" s="3" t="s">
        <v>59</v>
      </c>
      <c r="C21" s="3"/>
      <c r="D21" s="3"/>
      <c r="E21" s="3"/>
      <c r="F21" s="3"/>
      <c r="G21" s="3"/>
    </row>
    <row r="22" spans="1:11" ht="15.75" customHeight="1" x14ac:dyDescent="0.3">
      <c r="A22" s="3" t="s">
        <v>60</v>
      </c>
      <c r="B22" s="3" t="s">
        <v>61</v>
      </c>
      <c r="C22" s="3"/>
      <c r="D22" s="3"/>
      <c r="E22" s="3"/>
      <c r="F22" s="3"/>
      <c r="G22" s="3"/>
    </row>
    <row r="23" spans="1:11" ht="15.75" customHeight="1" x14ac:dyDescent="0.3">
      <c r="A23" s="3" t="s">
        <v>62</v>
      </c>
      <c r="B23" s="3" t="s">
        <v>63</v>
      </c>
      <c r="C23" s="3"/>
      <c r="D23" s="3"/>
      <c r="E23" s="3"/>
      <c r="F23" s="3"/>
      <c r="G23" s="3"/>
      <c r="I23">
        <f>MAX(G8:G14)</f>
        <v>9</v>
      </c>
      <c r="J23">
        <f>MIN(G8:G14)</f>
        <v>5</v>
      </c>
    </row>
    <row r="24" spans="1:11" ht="15.75" customHeight="1" x14ac:dyDescent="0.3">
      <c r="A24" s="3" t="s">
        <v>64</v>
      </c>
      <c r="B24" s="3" t="s">
        <v>65</v>
      </c>
      <c r="C24" s="3"/>
      <c r="D24" s="3"/>
      <c r="E24" s="3"/>
      <c r="F24" s="3"/>
      <c r="G24" s="3"/>
    </row>
    <row r="25" spans="1:11" ht="15.75" customHeight="1" x14ac:dyDescent="0.3">
      <c r="B25" s="3"/>
      <c r="C25" s="3"/>
      <c r="D25" s="3"/>
      <c r="E25" s="3"/>
      <c r="F25" s="3"/>
      <c r="G25" s="3"/>
    </row>
    <row r="26" spans="1:11" ht="15.75" customHeight="1" x14ac:dyDescent="0.25"/>
    <row r="27" spans="1:11" ht="15.75" customHeight="1" x14ac:dyDescent="0.25">
      <c r="A27" s="12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spans="18:18" ht="15.75" customHeight="1" x14ac:dyDescent="0.3">
      <c r="R33" s="3"/>
    </row>
    <row r="34" spans="18:18" ht="15.75" customHeight="1" x14ac:dyDescent="0.25"/>
    <row r="35" spans="18:18" ht="15.75" customHeight="1" x14ac:dyDescent="0.25"/>
    <row r="36" spans="18:18" ht="15.75" customHeight="1" x14ac:dyDescent="0.25"/>
    <row r="37" spans="18:18" ht="15.75" customHeight="1" x14ac:dyDescent="0.25"/>
    <row r="38" spans="18:18" ht="15.75" customHeight="1" x14ac:dyDescent="0.25"/>
    <row r="39" spans="18:18" ht="15.75" customHeight="1" x14ac:dyDescent="0.25"/>
    <row r="40" spans="18:18" ht="15.75" customHeight="1" x14ac:dyDescent="0.25"/>
    <row r="41" spans="18:18" ht="15.75" customHeight="1" x14ac:dyDescent="0.25"/>
    <row r="42" spans="18:18" ht="15.75" customHeight="1" x14ac:dyDescent="0.25"/>
    <row r="43" spans="18:18" ht="15.75" customHeight="1" x14ac:dyDescent="0.25"/>
    <row r="44" spans="18:18" ht="15.75" customHeight="1" x14ac:dyDescent="0.25"/>
    <row r="45" spans="18:18" ht="15.75" customHeight="1" x14ac:dyDescent="0.25"/>
    <row r="46" spans="18:18" ht="15.75" customHeight="1" x14ac:dyDescent="0.25"/>
    <row r="47" spans="18:18" ht="15.75" customHeight="1" x14ac:dyDescent="0.25"/>
    <row r="48" spans="18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7" workbookViewId="0">
      <selection activeCell="O9" sqref="O9"/>
    </sheetView>
  </sheetViews>
  <sheetFormatPr defaultColWidth="11.25" defaultRowHeight="15" customHeight="1" x14ac:dyDescent="0.25"/>
  <cols>
    <col min="1" max="1" width="11.5" customWidth="1"/>
    <col min="2" max="2" width="11" customWidth="1"/>
    <col min="3" max="3" width="12.875" customWidth="1"/>
    <col min="4" max="4" width="11.5" customWidth="1"/>
    <col min="5" max="8" width="11" customWidth="1"/>
    <col min="9" max="9" width="11.5" customWidth="1"/>
    <col min="10" max="26" width="11" customWidth="1"/>
  </cols>
  <sheetData>
    <row r="1" spans="1:13" ht="15.75" customHeight="1" x14ac:dyDescent="0.25"/>
    <row r="2" spans="1:13" ht="15.75" customHeight="1" x14ac:dyDescent="0.25">
      <c r="A2" s="13" t="s">
        <v>66</v>
      </c>
      <c r="B2" s="13" t="s">
        <v>67</v>
      </c>
      <c r="C2" s="13" t="s">
        <v>68</v>
      </c>
      <c r="D2" s="13" t="s">
        <v>66</v>
      </c>
      <c r="I2" s="13" t="s">
        <v>66</v>
      </c>
      <c r="J2" s="13" t="s">
        <v>66</v>
      </c>
      <c r="K2" s="13" t="s">
        <v>66</v>
      </c>
      <c r="L2" s="13" t="s">
        <v>66</v>
      </c>
      <c r="M2" s="13" t="s">
        <v>66</v>
      </c>
    </row>
    <row r="3" spans="1:13" ht="15.75" customHeight="1" x14ac:dyDescent="0.25">
      <c r="A3" s="14">
        <v>10</v>
      </c>
      <c r="B3" s="14" t="s">
        <v>69</v>
      </c>
      <c r="C3" s="15">
        <v>45017</v>
      </c>
      <c r="D3" s="14">
        <v>10</v>
      </c>
      <c r="I3" s="14">
        <v>10</v>
      </c>
      <c r="J3" s="14">
        <v>10</v>
      </c>
      <c r="K3" s="14">
        <v>10</v>
      </c>
      <c r="L3" s="14">
        <v>10</v>
      </c>
      <c r="M3" s="14">
        <v>10</v>
      </c>
    </row>
    <row r="4" spans="1:13" ht="15.75" customHeight="1" x14ac:dyDescent="0.25">
      <c r="A4" s="14">
        <v>20</v>
      </c>
      <c r="B4" s="14" t="s">
        <v>70</v>
      </c>
      <c r="C4" s="15">
        <v>45018</v>
      </c>
      <c r="D4" s="14">
        <v>11</v>
      </c>
      <c r="I4" s="14">
        <v>20</v>
      </c>
      <c r="J4" s="14">
        <v>20</v>
      </c>
      <c r="K4" s="14">
        <v>20</v>
      </c>
      <c r="L4" s="14">
        <v>20</v>
      </c>
      <c r="M4" s="14">
        <v>20</v>
      </c>
    </row>
    <row r="5" spans="1:13" ht="15.75" customHeight="1" x14ac:dyDescent="0.25">
      <c r="A5" s="14">
        <f t="shared" ref="A5:A12" si="0">A4+10</f>
        <v>30</v>
      </c>
      <c r="B5" s="14" t="s">
        <v>71</v>
      </c>
      <c r="C5" s="15">
        <v>45019</v>
      </c>
      <c r="D5" s="14">
        <v>12</v>
      </c>
      <c r="I5" s="14">
        <f t="shared" ref="I5:M5" si="1">I4+10</f>
        <v>30</v>
      </c>
      <c r="J5" s="14">
        <f t="shared" si="1"/>
        <v>30</v>
      </c>
      <c r="K5" s="14">
        <f t="shared" si="1"/>
        <v>30</v>
      </c>
      <c r="L5" s="14">
        <f t="shared" si="1"/>
        <v>30</v>
      </c>
      <c r="M5" s="14">
        <f t="shared" si="1"/>
        <v>30</v>
      </c>
    </row>
    <row r="6" spans="1:13" ht="15.75" customHeight="1" x14ac:dyDescent="0.25">
      <c r="A6" s="14">
        <f t="shared" si="0"/>
        <v>40</v>
      </c>
      <c r="B6" s="14" t="s">
        <v>72</v>
      </c>
      <c r="C6" s="15">
        <v>45020</v>
      </c>
      <c r="D6" s="14">
        <v>13</v>
      </c>
      <c r="I6" s="14">
        <f t="shared" ref="I6:M6" si="2">I5+10</f>
        <v>40</v>
      </c>
      <c r="J6" s="14">
        <f t="shared" si="2"/>
        <v>40</v>
      </c>
      <c r="K6" s="14">
        <f t="shared" si="2"/>
        <v>40</v>
      </c>
      <c r="L6" s="14">
        <f t="shared" si="2"/>
        <v>40</v>
      </c>
      <c r="M6" s="14">
        <f t="shared" si="2"/>
        <v>40</v>
      </c>
    </row>
    <row r="7" spans="1:13" ht="15.75" customHeight="1" x14ac:dyDescent="0.25">
      <c r="A7" s="14">
        <f t="shared" si="0"/>
        <v>50</v>
      </c>
      <c r="B7" s="14" t="s">
        <v>73</v>
      </c>
      <c r="C7" s="15">
        <v>45021</v>
      </c>
      <c r="D7" s="14">
        <v>14</v>
      </c>
      <c r="I7" s="14">
        <f t="shared" ref="I7:M7" si="3">I6+10</f>
        <v>50</v>
      </c>
      <c r="J7" s="14">
        <f t="shared" si="3"/>
        <v>50</v>
      </c>
      <c r="K7" s="14">
        <f t="shared" si="3"/>
        <v>50</v>
      </c>
      <c r="L7" s="14">
        <f t="shared" si="3"/>
        <v>50</v>
      </c>
      <c r="M7" s="14">
        <f t="shared" si="3"/>
        <v>50</v>
      </c>
    </row>
    <row r="8" spans="1:13" ht="15.75" customHeight="1" x14ac:dyDescent="0.25">
      <c r="A8" s="14">
        <f t="shared" si="0"/>
        <v>60</v>
      </c>
      <c r="B8" s="14" t="s">
        <v>74</v>
      </c>
      <c r="C8" s="15">
        <v>45022</v>
      </c>
      <c r="D8" s="14">
        <v>15</v>
      </c>
      <c r="I8" s="14">
        <f t="shared" ref="I8:M8" si="4">I7+10</f>
        <v>60</v>
      </c>
      <c r="J8" s="14">
        <f t="shared" si="4"/>
        <v>60</v>
      </c>
      <c r="K8" s="14">
        <f t="shared" si="4"/>
        <v>60</v>
      </c>
      <c r="L8" s="14">
        <f t="shared" si="4"/>
        <v>60</v>
      </c>
      <c r="M8" s="14">
        <f t="shared" si="4"/>
        <v>60</v>
      </c>
    </row>
    <row r="9" spans="1:13" ht="15.75" customHeight="1" x14ac:dyDescent="0.25">
      <c r="A9" s="14">
        <f t="shared" si="0"/>
        <v>70</v>
      </c>
      <c r="B9" s="14" t="s">
        <v>75</v>
      </c>
      <c r="C9" s="15">
        <v>45023</v>
      </c>
      <c r="D9" s="14">
        <v>16</v>
      </c>
      <c r="I9" s="14">
        <f t="shared" ref="I9:M9" si="5">I8+10</f>
        <v>70</v>
      </c>
      <c r="J9" s="14">
        <f t="shared" si="5"/>
        <v>70</v>
      </c>
      <c r="K9" s="14">
        <f t="shared" si="5"/>
        <v>70</v>
      </c>
      <c r="L9" s="14">
        <f t="shared" si="5"/>
        <v>70</v>
      </c>
      <c r="M9" s="14">
        <f t="shared" si="5"/>
        <v>70</v>
      </c>
    </row>
    <row r="10" spans="1:13" ht="15.75" customHeight="1" x14ac:dyDescent="0.25">
      <c r="A10" s="14">
        <f t="shared" si="0"/>
        <v>80</v>
      </c>
      <c r="B10" s="14" t="s">
        <v>69</v>
      </c>
      <c r="C10" s="15">
        <v>45024</v>
      </c>
      <c r="D10" s="14">
        <v>17</v>
      </c>
      <c r="I10" s="14">
        <f t="shared" ref="I10:M10" si="6">I9+10</f>
        <v>80</v>
      </c>
      <c r="J10" s="14">
        <f t="shared" si="6"/>
        <v>80</v>
      </c>
      <c r="K10" s="14">
        <f t="shared" si="6"/>
        <v>80</v>
      </c>
      <c r="L10" s="14">
        <f t="shared" si="6"/>
        <v>80</v>
      </c>
      <c r="M10" s="14">
        <f t="shared" si="6"/>
        <v>80</v>
      </c>
    </row>
    <row r="11" spans="1:13" ht="15.75" customHeight="1" x14ac:dyDescent="0.25">
      <c r="A11" s="14">
        <f t="shared" si="0"/>
        <v>90</v>
      </c>
      <c r="B11" s="14" t="s">
        <v>70</v>
      </c>
      <c r="C11" s="15">
        <v>45025</v>
      </c>
      <c r="D11" s="14">
        <v>18</v>
      </c>
      <c r="I11" s="14">
        <f t="shared" ref="I11:M11" si="7">I10+10</f>
        <v>90</v>
      </c>
      <c r="J11" s="14">
        <f t="shared" si="7"/>
        <v>90</v>
      </c>
      <c r="K11" s="14">
        <f t="shared" si="7"/>
        <v>90</v>
      </c>
      <c r="L11" s="14">
        <f t="shared" si="7"/>
        <v>90</v>
      </c>
      <c r="M11" s="14">
        <f t="shared" si="7"/>
        <v>90</v>
      </c>
    </row>
    <row r="12" spans="1:13" ht="15.75" customHeight="1" x14ac:dyDescent="0.25">
      <c r="A12" s="14">
        <f t="shared" si="0"/>
        <v>100</v>
      </c>
      <c r="B12" s="14" t="s">
        <v>71</v>
      </c>
      <c r="C12" s="15">
        <v>45026</v>
      </c>
      <c r="D12" s="14">
        <v>19</v>
      </c>
      <c r="I12" s="14">
        <f t="shared" ref="I12:M12" si="8">I11+10</f>
        <v>100</v>
      </c>
      <c r="J12" s="14">
        <f t="shared" si="8"/>
        <v>100</v>
      </c>
      <c r="K12" s="14">
        <f t="shared" si="8"/>
        <v>100</v>
      </c>
      <c r="L12" s="14">
        <f t="shared" si="8"/>
        <v>100</v>
      </c>
      <c r="M12" s="14">
        <f t="shared" si="8"/>
        <v>100</v>
      </c>
    </row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>
      <c r="A16" s="16" t="s">
        <v>76</v>
      </c>
    </row>
    <row r="17" spans="1:11" ht="15.75" customHeight="1" x14ac:dyDescent="0.3">
      <c r="A17" s="3">
        <v>1</v>
      </c>
      <c r="B17" s="3" t="s">
        <v>77</v>
      </c>
      <c r="I17" s="3">
        <v>1</v>
      </c>
      <c r="J17" s="3" t="s">
        <v>78</v>
      </c>
    </row>
    <row r="18" spans="1:11" ht="15.75" customHeight="1" x14ac:dyDescent="0.3">
      <c r="A18" s="3">
        <v>2</v>
      </c>
      <c r="B18" s="3" t="s">
        <v>79</v>
      </c>
      <c r="C18" s="3"/>
      <c r="D18" s="3"/>
      <c r="E18" s="3"/>
      <c r="F18" s="3"/>
      <c r="G18" s="3"/>
      <c r="H18" s="3"/>
      <c r="I18" s="3">
        <v>2</v>
      </c>
      <c r="J18" s="3" t="s">
        <v>80</v>
      </c>
      <c r="K18" s="3"/>
    </row>
    <row r="19" spans="1:11" ht="15.75" customHeight="1" x14ac:dyDescent="0.3">
      <c r="A19" s="3">
        <v>3</v>
      </c>
      <c r="B19" s="3" t="s">
        <v>81</v>
      </c>
      <c r="C19" s="3"/>
      <c r="D19" s="3"/>
      <c r="E19" s="3"/>
      <c r="F19" s="3"/>
      <c r="G19" s="3"/>
      <c r="H19" s="3"/>
      <c r="I19" s="3">
        <v>3</v>
      </c>
      <c r="J19" s="3" t="s">
        <v>82</v>
      </c>
      <c r="K19" s="3"/>
    </row>
    <row r="20" spans="1:11" ht="15.75" customHeight="1" x14ac:dyDescent="0.3">
      <c r="A20" s="3">
        <v>4</v>
      </c>
      <c r="B20" s="3" t="s">
        <v>83</v>
      </c>
      <c r="C20" s="3"/>
      <c r="D20" s="3"/>
      <c r="E20" s="3"/>
      <c r="F20" s="3"/>
      <c r="G20" s="3"/>
      <c r="H20" s="3"/>
      <c r="I20" s="3">
        <v>4</v>
      </c>
      <c r="J20" s="3" t="s">
        <v>84</v>
      </c>
      <c r="K20" s="3"/>
    </row>
    <row r="21" spans="1:11" ht="15.75" customHeight="1" x14ac:dyDescent="0.3">
      <c r="A21" s="3">
        <v>5</v>
      </c>
      <c r="B21" s="3" t="s">
        <v>85</v>
      </c>
      <c r="C21" s="3"/>
      <c r="D21" s="3"/>
      <c r="E21" s="3"/>
      <c r="F21" s="3"/>
      <c r="G21" s="3"/>
      <c r="H21" s="3"/>
      <c r="I21" s="3">
        <v>5</v>
      </c>
      <c r="J21" s="3" t="s">
        <v>86</v>
      </c>
      <c r="K21" s="3"/>
    </row>
    <row r="22" spans="1:11" ht="15.75" customHeight="1" x14ac:dyDescent="0.3">
      <c r="A22" s="3">
        <v>6</v>
      </c>
      <c r="B22" s="3" t="s">
        <v>87</v>
      </c>
      <c r="C22" s="3"/>
      <c r="D22" s="3"/>
      <c r="E22" s="3"/>
      <c r="F22" s="3"/>
      <c r="G22" s="3"/>
      <c r="H22" s="3"/>
      <c r="K22" s="3"/>
    </row>
    <row r="23" spans="1:11" ht="15.75" customHeight="1" x14ac:dyDescent="0.3">
      <c r="A23" s="3">
        <v>7</v>
      </c>
      <c r="B23" s="3" t="s">
        <v>88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 x14ac:dyDescent="0.3">
      <c r="A24" s="3">
        <v>8</v>
      </c>
      <c r="B24" s="3" t="s">
        <v>89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 x14ac:dyDescent="0.3">
      <c r="A25" s="3">
        <v>9</v>
      </c>
      <c r="B25" s="3" t="s">
        <v>90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 x14ac:dyDescent="0.3">
      <c r="A26" s="3">
        <v>10</v>
      </c>
      <c r="B26" s="3" t="s">
        <v>91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 x14ac:dyDescent="0.3"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3:A12">
    <cfRule type="cellIs" dxfId="35" priority="23" operator="greaterThan">
      <formula>55</formula>
    </cfRule>
    <cfRule type="cellIs" dxfId="34" priority="22" operator="greaterThan">
      <formula>55</formula>
    </cfRule>
    <cfRule type="cellIs" dxfId="33" priority="21" operator="lessThan">
      <formula>40</formula>
    </cfRule>
    <cfRule type="cellIs" dxfId="32" priority="20" operator="between">
      <formula>20</formula>
      <formula>40</formula>
    </cfRule>
    <cfRule type="cellIs" dxfId="31" priority="19" operator="greaterThan">
      <formula>55</formula>
    </cfRule>
  </conditionalFormatting>
  <conditionalFormatting sqref="B3:B12">
    <cfRule type="containsText" dxfId="30" priority="18" operator="containsText" text="Mon">
      <formula>NOT(ISERROR(SEARCH("Mon",B3)))</formula>
    </cfRule>
    <cfRule type="duplicateValues" dxfId="29" priority="14"/>
    <cfRule type="duplicateValues" dxfId="28" priority="13"/>
    <cfRule type="duplicateValues" dxfId="27" priority="12"/>
    <cfRule type="uniqueValues" dxfId="26" priority="11"/>
    <cfRule type="duplicateValues" dxfId="25" priority="10"/>
  </conditionalFormatting>
  <conditionalFormatting sqref="C2:C12">
    <cfRule type="timePeriod" dxfId="24" priority="17" timePeriod="nextWeek">
      <formula>AND(ROUNDDOWN(C2,0)-TODAY()&gt;(7-WEEKDAY(TODAY())),ROUNDDOWN(C2,0)-TODAY()&lt;(15-WEEKDAY(TODAY())))</formula>
    </cfRule>
  </conditionalFormatting>
  <conditionalFormatting sqref="C3:C12">
    <cfRule type="timePeriod" dxfId="23" priority="16" timePeriod="nextWeek">
      <formula>AND(ROUNDDOWN(C3,0)-TODAY()&gt;(7-WEEKDAY(TODAY())),ROUNDDOWN(C3,0)-TODAY()&lt;(15-WEEKDAY(TODAY())))</formula>
    </cfRule>
    <cfRule type="timePeriod" dxfId="22" priority="15" timePeriod="nextWeek">
      <formula>AND(ROUNDDOWN(C3,0)-TODAY()&gt;(7-WEEKDAY(TODAY())),ROUNDDOWN(C3,0)-TODAY()&lt;(15-WEEKDAY(TODAY())))</formula>
    </cfRule>
  </conditionalFormatting>
  <conditionalFormatting sqref="D3:D12">
    <cfRule type="top10" dxfId="21" priority="9" rank="2"/>
    <cfRule type="top10" dxfId="20" priority="8" rank="2"/>
    <cfRule type="top10" dxfId="19" priority="7" percent="1" bottom="1" rank="20"/>
    <cfRule type="aboveAverage" dxfId="18" priority="6"/>
  </conditionalFormatting>
  <conditionalFormatting sqref="I3:I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{45DA53C5-CEDB-4973-926A-4795B1754A9C}</x14:id>
        </ext>
      </extLst>
    </cfRule>
  </conditionalFormatting>
  <conditionalFormatting sqref="J3:J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{3786BFEA-EDFD-4C9A-ACF8-6BF98C32D0D7}</x14:id>
        </ext>
      </extLst>
    </cfRule>
  </conditionalFormatting>
  <conditionalFormatting sqref="K3:K1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3:L12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M3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DA53C5-CEDB-4973-926A-4795B1754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I3:I12</xm:sqref>
        </x14:conditionalFormatting>
        <x14:conditionalFormatting xmlns:xm="http://schemas.microsoft.com/office/excel/2006/main">
          <x14:cfRule type="dataBar" id="{3786BFEA-EDFD-4C9A-ACF8-6BF98C32D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9" workbookViewId="0">
      <selection activeCell="F19" sqref="F19"/>
    </sheetView>
  </sheetViews>
  <sheetFormatPr defaultColWidth="11.25" defaultRowHeight="15" customHeight="1" x14ac:dyDescent="0.25"/>
  <cols>
    <col min="1" max="1" width="16.5" customWidth="1"/>
    <col min="2" max="2" width="24.5" customWidth="1"/>
    <col min="3" max="3" width="11.375" customWidth="1"/>
    <col min="4" max="5" width="11" customWidth="1"/>
    <col min="6" max="6" width="16.5" customWidth="1"/>
    <col min="7" max="26" width="11" customWidth="1"/>
  </cols>
  <sheetData>
    <row r="1" spans="1:6" ht="15.75" customHeight="1" x14ac:dyDescent="0.25">
      <c r="A1" s="5" t="s">
        <v>92</v>
      </c>
    </row>
    <row r="2" spans="1:6" ht="15.75" customHeight="1" x14ac:dyDescent="0.35">
      <c r="A2" s="17">
        <v>1</v>
      </c>
      <c r="B2" s="52" t="s">
        <v>93</v>
      </c>
      <c r="C2" s="53"/>
      <c r="D2" s="54"/>
    </row>
    <row r="3" spans="1:6" ht="15.75" customHeight="1" x14ac:dyDescent="0.25">
      <c r="A3" s="13" t="s">
        <v>94</v>
      </c>
      <c r="B3" s="13" t="s">
        <v>95</v>
      </c>
      <c r="C3" s="13" t="s">
        <v>96</v>
      </c>
      <c r="D3" s="13" t="s">
        <v>97</v>
      </c>
      <c r="F3" s="13" t="s">
        <v>94</v>
      </c>
    </row>
    <row r="4" spans="1:6" ht="15.75" customHeight="1" x14ac:dyDescent="0.25">
      <c r="A4" s="14" t="s">
        <v>98</v>
      </c>
      <c r="B4" s="14" t="s">
        <v>99</v>
      </c>
      <c r="C4" s="14">
        <v>26</v>
      </c>
      <c r="D4" s="14">
        <v>51117</v>
      </c>
      <c r="F4" s="18" t="s">
        <v>98</v>
      </c>
    </row>
    <row r="5" spans="1:6" ht="15.75" customHeight="1" x14ac:dyDescent="0.25">
      <c r="A5" s="14" t="s">
        <v>100</v>
      </c>
      <c r="B5" s="14" t="s">
        <v>101</v>
      </c>
      <c r="C5" s="14">
        <v>44</v>
      </c>
      <c r="D5" s="14">
        <v>28590</v>
      </c>
    </row>
    <row r="6" spans="1:6" ht="15.75" customHeight="1" x14ac:dyDescent="0.25">
      <c r="A6" s="14" t="s">
        <v>102</v>
      </c>
      <c r="B6" s="14" t="s">
        <v>103</v>
      </c>
      <c r="C6" s="14">
        <v>33</v>
      </c>
      <c r="D6" s="14">
        <v>42877</v>
      </c>
    </row>
    <row r="7" spans="1:6" ht="15.75" customHeight="1" x14ac:dyDescent="0.25">
      <c r="A7" s="14" t="s">
        <v>104</v>
      </c>
      <c r="B7" s="14" t="s">
        <v>105</v>
      </c>
      <c r="C7" s="14">
        <v>20</v>
      </c>
      <c r="D7" s="14">
        <v>47391</v>
      </c>
    </row>
    <row r="8" spans="1:6" ht="15.75" customHeight="1" x14ac:dyDescent="0.25">
      <c r="A8" s="14" t="s">
        <v>98</v>
      </c>
      <c r="B8" s="14" t="s">
        <v>99</v>
      </c>
      <c r="C8" s="14">
        <v>21</v>
      </c>
      <c r="D8" s="14">
        <v>45217</v>
      </c>
    </row>
    <row r="9" spans="1:6" ht="15.75" customHeight="1" x14ac:dyDescent="0.25">
      <c r="A9" s="14" t="s">
        <v>102</v>
      </c>
      <c r="B9" s="14" t="s">
        <v>103</v>
      </c>
      <c r="C9" s="14">
        <v>55</v>
      </c>
      <c r="D9" s="14">
        <v>45579</v>
      </c>
    </row>
    <row r="10" spans="1:6" ht="15.75" customHeight="1" x14ac:dyDescent="0.25">
      <c r="A10" s="14" t="s">
        <v>106</v>
      </c>
      <c r="B10" s="14" t="s">
        <v>107</v>
      </c>
      <c r="C10" s="14">
        <v>40</v>
      </c>
      <c r="D10" s="14">
        <v>27677</v>
      </c>
    </row>
    <row r="11" spans="1:6" ht="15.75" customHeight="1" x14ac:dyDescent="0.25">
      <c r="A11" s="14" t="s">
        <v>102</v>
      </c>
      <c r="B11" s="14" t="s">
        <v>103</v>
      </c>
      <c r="C11" s="14">
        <v>52</v>
      </c>
      <c r="D11" s="14">
        <v>35581</v>
      </c>
    </row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>
      <c r="A16" s="5" t="s">
        <v>108</v>
      </c>
    </row>
    <row r="17" spans="1:6" ht="15.75" customHeight="1" x14ac:dyDescent="0.35">
      <c r="A17" s="17">
        <v>2</v>
      </c>
      <c r="B17" s="52" t="s">
        <v>109</v>
      </c>
      <c r="C17" s="53"/>
      <c r="D17" s="54"/>
    </row>
    <row r="18" spans="1:6" ht="15.75" customHeight="1" x14ac:dyDescent="0.25">
      <c r="A18" s="13" t="s">
        <v>94</v>
      </c>
      <c r="B18" s="13" t="s">
        <v>95</v>
      </c>
      <c r="C18" s="13" t="s">
        <v>96</v>
      </c>
      <c r="D18" s="13" t="s">
        <v>97</v>
      </c>
      <c r="F18" s="13" t="s">
        <v>94</v>
      </c>
    </row>
    <row r="19" spans="1:6" ht="15.75" customHeight="1" x14ac:dyDescent="0.25">
      <c r="A19" s="14" t="s">
        <v>98</v>
      </c>
      <c r="B19" s="14" t="s">
        <v>99</v>
      </c>
      <c r="C19" s="14">
        <v>26</v>
      </c>
      <c r="D19" s="14">
        <v>51117</v>
      </c>
      <c r="F19" s="18" t="s">
        <v>110</v>
      </c>
    </row>
    <row r="20" spans="1:6" ht="15.75" customHeight="1" x14ac:dyDescent="0.25">
      <c r="A20" s="14" t="s">
        <v>100</v>
      </c>
      <c r="B20" s="14" t="s">
        <v>101</v>
      </c>
      <c r="C20" s="14">
        <v>44</v>
      </c>
      <c r="D20" s="14">
        <v>28590</v>
      </c>
    </row>
    <row r="21" spans="1:6" ht="15.75" customHeight="1" x14ac:dyDescent="0.25">
      <c r="A21" s="14" t="s">
        <v>102</v>
      </c>
      <c r="B21" s="14" t="s">
        <v>103</v>
      </c>
      <c r="C21" s="14">
        <v>33</v>
      </c>
      <c r="D21" s="14">
        <v>42877</v>
      </c>
    </row>
    <row r="22" spans="1:6" ht="15.75" customHeight="1" x14ac:dyDescent="0.25">
      <c r="A22" s="14" t="s">
        <v>104</v>
      </c>
      <c r="B22" s="14" t="s">
        <v>105</v>
      </c>
      <c r="C22" s="14">
        <v>20</v>
      </c>
      <c r="D22" s="14">
        <v>47391</v>
      </c>
    </row>
    <row r="23" spans="1:6" ht="15.75" customHeight="1" x14ac:dyDescent="0.25">
      <c r="A23" s="14" t="s">
        <v>98</v>
      </c>
      <c r="B23" s="14" t="s">
        <v>99</v>
      </c>
      <c r="C23" s="14">
        <v>21</v>
      </c>
      <c r="D23" s="14">
        <v>45217</v>
      </c>
    </row>
    <row r="24" spans="1:6" ht="15.75" customHeight="1" x14ac:dyDescent="0.25">
      <c r="A24" s="14" t="s">
        <v>102</v>
      </c>
      <c r="B24" s="14" t="s">
        <v>103</v>
      </c>
      <c r="C24" s="14">
        <v>55</v>
      </c>
      <c r="D24" s="14">
        <v>45579</v>
      </c>
    </row>
    <row r="25" spans="1:6" ht="15.75" customHeight="1" x14ac:dyDescent="0.25">
      <c r="A25" s="14" t="s">
        <v>106</v>
      </c>
      <c r="B25" s="14" t="s">
        <v>107</v>
      </c>
      <c r="C25" s="14">
        <v>40</v>
      </c>
      <c r="D25" s="14">
        <v>27677</v>
      </c>
    </row>
    <row r="26" spans="1:6" ht="15.75" customHeight="1" x14ac:dyDescent="0.25">
      <c r="A26" s="14" t="s">
        <v>102</v>
      </c>
      <c r="B26" s="14" t="s">
        <v>103</v>
      </c>
      <c r="C26" s="14">
        <v>52</v>
      </c>
      <c r="D26" s="14">
        <v>35581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D2"/>
    <mergeCell ref="B17:D1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1.25" defaultRowHeight="15" customHeight="1" x14ac:dyDescent="0.25"/>
  <cols>
    <col min="1" max="1" width="11.5" customWidth="1"/>
    <col min="2" max="26" width="11" customWidth="1"/>
  </cols>
  <sheetData>
    <row r="1" spans="1:5" ht="15.75" customHeight="1" x14ac:dyDescent="0.25">
      <c r="A1" s="13" t="s">
        <v>66</v>
      </c>
      <c r="B1" s="13" t="s">
        <v>66</v>
      </c>
      <c r="D1" s="5" t="s">
        <v>111</v>
      </c>
      <c r="E1" s="5" t="s">
        <v>112</v>
      </c>
    </row>
    <row r="2" spans="1:5" ht="15.75" customHeight="1" x14ac:dyDescent="0.25">
      <c r="A2" s="14">
        <v>1</v>
      </c>
      <c r="B2" s="14">
        <v>10</v>
      </c>
    </row>
    <row r="3" spans="1:5" ht="15.75" customHeight="1" x14ac:dyDescent="0.25">
      <c r="A3" s="14">
        <v>4</v>
      </c>
      <c r="B3" s="14">
        <v>5</v>
      </c>
      <c r="D3" s="5">
        <f>MOD(A5,B6)</f>
        <v>4</v>
      </c>
    </row>
    <row r="4" spans="1:5" ht="15.75" customHeight="1" x14ac:dyDescent="0.25">
      <c r="A4" s="14">
        <v>8</v>
      </c>
      <c r="B4" s="14">
        <v>4</v>
      </c>
    </row>
    <row r="5" spans="1:5" ht="15.75" customHeight="1" x14ac:dyDescent="0.25">
      <c r="A5" s="14">
        <v>10</v>
      </c>
      <c r="B5" s="14">
        <v>5</v>
      </c>
      <c r="D5" s="5">
        <f>MOD(A12,B12)</f>
        <v>2</v>
      </c>
    </row>
    <row r="6" spans="1:5" ht="15.75" customHeight="1" x14ac:dyDescent="0.25">
      <c r="A6" s="14">
        <v>5</v>
      </c>
      <c r="B6" s="14">
        <v>6</v>
      </c>
      <c r="C6" s="11">
        <f t="shared" ref="C6:D6" si="0">A6</f>
        <v>5</v>
      </c>
      <c r="D6" s="11">
        <f t="shared" si="0"/>
        <v>6</v>
      </c>
    </row>
    <row r="7" spans="1:5" ht="15.75" customHeight="1" x14ac:dyDescent="0.25">
      <c r="A7" s="14">
        <v>6</v>
      </c>
      <c r="B7" s="14">
        <v>9</v>
      </c>
    </row>
    <row r="8" spans="1:5" ht="15.75" customHeight="1" x14ac:dyDescent="0.25">
      <c r="A8" s="14">
        <v>4</v>
      </c>
      <c r="B8" s="14">
        <v>4</v>
      </c>
    </row>
    <row r="9" spans="1:5" ht="15.75" customHeight="1" x14ac:dyDescent="0.25">
      <c r="A9" s="14">
        <v>5</v>
      </c>
      <c r="B9" s="14">
        <v>1</v>
      </c>
    </row>
    <row r="10" spans="1:5" ht="15.75" customHeight="1" x14ac:dyDescent="0.25">
      <c r="A10" s="14">
        <v>6</v>
      </c>
      <c r="B10" s="14">
        <v>1</v>
      </c>
    </row>
    <row r="11" spans="1:5" ht="15.75" customHeight="1" x14ac:dyDescent="0.25">
      <c r="A11" s="14">
        <v>7</v>
      </c>
      <c r="B11" s="14">
        <v>8</v>
      </c>
    </row>
    <row r="12" spans="1:5" ht="15.75" customHeight="1" x14ac:dyDescent="0.25">
      <c r="A12" s="14">
        <v>10</v>
      </c>
      <c r="B12" s="14">
        <v>8</v>
      </c>
    </row>
    <row r="13" spans="1:5" ht="15.75" customHeight="1" x14ac:dyDescent="0.25">
      <c r="A13" s="14">
        <v>2</v>
      </c>
      <c r="B13" s="14">
        <v>6</v>
      </c>
    </row>
    <row r="14" spans="1:5" ht="15.75" customHeight="1" x14ac:dyDescent="0.25">
      <c r="A14" s="14">
        <v>4</v>
      </c>
      <c r="B14" s="14">
        <v>8</v>
      </c>
    </row>
    <row r="15" spans="1:5" ht="15.75" customHeight="1" x14ac:dyDescent="0.25">
      <c r="A15" s="14">
        <v>7</v>
      </c>
      <c r="B15" s="14">
        <v>5</v>
      </c>
    </row>
    <row r="16" spans="1:5" ht="15.75" customHeight="1" x14ac:dyDescent="0.25">
      <c r="A16" s="14">
        <v>5</v>
      </c>
      <c r="B16" s="14">
        <v>10</v>
      </c>
    </row>
    <row r="17" spans="1:2" ht="15.75" customHeight="1" x14ac:dyDescent="0.25">
      <c r="A17" s="14">
        <v>1</v>
      </c>
      <c r="B17" s="14">
        <v>10</v>
      </c>
    </row>
    <row r="18" spans="1:2" ht="15.75" customHeight="1" x14ac:dyDescent="0.25">
      <c r="A18" s="14">
        <v>10</v>
      </c>
      <c r="B18" s="14">
        <v>10</v>
      </c>
    </row>
    <row r="19" spans="1:2" ht="15.75" customHeight="1" x14ac:dyDescent="0.25">
      <c r="A19" s="14">
        <v>1</v>
      </c>
      <c r="B19" s="14">
        <v>5</v>
      </c>
    </row>
    <row r="20" spans="1:2" ht="15.75" customHeight="1" x14ac:dyDescent="0.25">
      <c r="A20" s="14">
        <v>1</v>
      </c>
      <c r="B20" s="14">
        <v>8</v>
      </c>
    </row>
    <row r="21" spans="1:2" ht="15.75" customHeight="1" x14ac:dyDescent="0.25">
      <c r="A21" s="14">
        <v>8</v>
      </c>
      <c r="B21" s="14">
        <v>3</v>
      </c>
    </row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opLeftCell="A101" workbookViewId="0">
      <selection activeCell="D86" sqref="D86:D91"/>
    </sheetView>
  </sheetViews>
  <sheetFormatPr defaultColWidth="11.25" defaultRowHeight="15" customHeight="1" x14ac:dyDescent="0.25"/>
  <cols>
    <col min="1" max="1" width="11" customWidth="1"/>
    <col min="2" max="2" width="20.5" customWidth="1"/>
    <col min="3" max="3" width="18" customWidth="1"/>
    <col min="4" max="4" width="18.125" customWidth="1"/>
    <col min="5" max="5" width="20.5" customWidth="1"/>
    <col min="6" max="6" width="11" customWidth="1"/>
    <col min="7" max="7" width="14.125" customWidth="1"/>
    <col min="8" max="8" width="24.125" customWidth="1"/>
    <col min="9" max="9" width="15" customWidth="1"/>
    <col min="10" max="26" width="11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55" t="s">
        <v>113</v>
      </c>
      <c r="C3" s="53"/>
      <c r="D3" s="53"/>
      <c r="E3" s="53"/>
      <c r="F3" s="53"/>
      <c r="G3" s="53"/>
      <c r="H3" s="53"/>
      <c r="I3" s="54"/>
    </row>
    <row r="4" spans="2:9" ht="15.75" customHeight="1" x14ac:dyDescent="0.3">
      <c r="B4" s="19" t="s">
        <v>114</v>
      </c>
      <c r="C4" s="20" t="s">
        <v>115</v>
      </c>
      <c r="D4" s="20" t="s">
        <v>116</v>
      </c>
      <c r="E4" s="20" t="s">
        <v>117</v>
      </c>
      <c r="F4" s="20" t="s">
        <v>118</v>
      </c>
      <c r="G4" s="21" t="s">
        <v>119</v>
      </c>
      <c r="H4" s="22" t="s">
        <v>120</v>
      </c>
      <c r="I4" s="22" t="s">
        <v>121</v>
      </c>
    </row>
    <row r="5" spans="2:9" ht="15.75" customHeight="1" x14ac:dyDescent="0.25">
      <c r="B5" s="23" t="s">
        <v>99</v>
      </c>
      <c r="C5" s="23">
        <v>1500</v>
      </c>
      <c r="D5" s="23">
        <v>5000</v>
      </c>
      <c r="E5" s="23">
        <v>2500</v>
      </c>
      <c r="F5" s="23">
        <v>4500</v>
      </c>
      <c r="G5" s="23">
        <f>C5+D5+E5+F5</f>
        <v>13500</v>
      </c>
      <c r="H5" s="23">
        <f>SUM(C5:F5)</f>
        <v>13500</v>
      </c>
      <c r="I5" s="23">
        <f>SUM($H$5:H5)</f>
        <v>13500</v>
      </c>
    </row>
    <row r="6" spans="2:9" ht="15.75" customHeight="1" x14ac:dyDescent="0.25">
      <c r="B6" s="23" t="s">
        <v>101</v>
      </c>
      <c r="C6" s="23">
        <v>3500</v>
      </c>
      <c r="D6" s="23">
        <v>1500</v>
      </c>
      <c r="E6" s="23">
        <v>3500</v>
      </c>
      <c r="F6" s="23">
        <v>4000</v>
      </c>
      <c r="G6" s="23">
        <f t="shared" ref="G6:G10" si="0">C6+D6+E6+F6</f>
        <v>12500</v>
      </c>
      <c r="H6" s="23">
        <f t="shared" ref="H6:H10" si="1">SUM(C6:F6)</f>
        <v>12500</v>
      </c>
      <c r="I6" s="23">
        <f>SUM($H$5:H6)</f>
        <v>26000</v>
      </c>
    </row>
    <row r="7" spans="2:9" ht="15.75" customHeight="1" x14ac:dyDescent="0.25">
      <c r="B7" s="23" t="s">
        <v>103</v>
      </c>
      <c r="C7" s="23">
        <v>1500</v>
      </c>
      <c r="D7" s="23">
        <v>4000</v>
      </c>
      <c r="E7" s="23">
        <v>3500</v>
      </c>
      <c r="F7" s="23">
        <v>5000</v>
      </c>
      <c r="G7" s="23">
        <f t="shared" si="0"/>
        <v>14000</v>
      </c>
      <c r="H7" s="23">
        <f t="shared" si="1"/>
        <v>14000</v>
      </c>
      <c r="I7" s="23">
        <f>SUM($H$5:H7)</f>
        <v>40000</v>
      </c>
    </row>
    <row r="8" spans="2:9" ht="15.75" customHeight="1" x14ac:dyDescent="0.25">
      <c r="B8" s="23" t="s">
        <v>105</v>
      </c>
      <c r="C8" s="23">
        <v>3000</v>
      </c>
      <c r="D8" s="23">
        <v>2000</v>
      </c>
      <c r="E8" s="23">
        <v>1500</v>
      </c>
      <c r="F8" s="23">
        <v>4500</v>
      </c>
      <c r="G8" s="23">
        <f t="shared" si="0"/>
        <v>11000</v>
      </c>
      <c r="H8" s="23">
        <f t="shared" si="1"/>
        <v>11000</v>
      </c>
      <c r="I8" s="23">
        <f>SUM($H$5:H8)</f>
        <v>51000</v>
      </c>
    </row>
    <row r="9" spans="2:9" ht="15.75" customHeight="1" x14ac:dyDescent="0.25">
      <c r="B9" s="23" t="s">
        <v>107</v>
      </c>
      <c r="C9" s="23">
        <v>3500</v>
      </c>
      <c r="D9" s="23">
        <v>1500</v>
      </c>
      <c r="E9" s="23">
        <v>3500</v>
      </c>
      <c r="F9" s="23">
        <v>2000</v>
      </c>
      <c r="G9" s="23">
        <f t="shared" si="0"/>
        <v>10500</v>
      </c>
      <c r="H9" s="23">
        <f t="shared" si="1"/>
        <v>10500</v>
      </c>
      <c r="I9" s="23">
        <f>SUM($H$5:H9)</f>
        <v>61500</v>
      </c>
    </row>
    <row r="10" spans="2:9" ht="15.75" customHeight="1" x14ac:dyDescent="0.25">
      <c r="B10" s="23" t="s">
        <v>122</v>
      </c>
      <c r="C10" s="23">
        <v>2500</v>
      </c>
      <c r="D10" s="23">
        <v>3500</v>
      </c>
      <c r="E10" s="23">
        <v>2500</v>
      </c>
      <c r="F10" s="23">
        <v>5000</v>
      </c>
      <c r="G10" s="23">
        <f t="shared" si="0"/>
        <v>13500</v>
      </c>
      <c r="H10" s="23">
        <f t="shared" si="1"/>
        <v>13500</v>
      </c>
      <c r="I10" s="23">
        <f>SUM($H$5:H10)</f>
        <v>75000</v>
      </c>
    </row>
    <row r="11" spans="2:9" ht="15.75" customHeight="1" x14ac:dyDescent="0.25"/>
    <row r="12" spans="2:9" ht="15.75" customHeight="1" x14ac:dyDescent="0.25"/>
    <row r="13" spans="2:9" ht="15.75" customHeight="1" x14ac:dyDescent="0.25"/>
    <row r="14" spans="2:9" ht="15.75" customHeight="1" x14ac:dyDescent="0.3">
      <c r="B14" s="55" t="s">
        <v>123</v>
      </c>
      <c r="C14" s="53"/>
      <c r="D14" s="53"/>
      <c r="E14" s="53"/>
      <c r="F14" s="53"/>
      <c r="G14" s="53"/>
      <c r="H14" s="53"/>
      <c r="I14" s="54"/>
    </row>
    <row r="15" spans="2:9" ht="15.75" customHeight="1" x14ac:dyDescent="0.3">
      <c r="B15" s="19" t="s">
        <v>124</v>
      </c>
      <c r="C15" s="19" t="s">
        <v>114</v>
      </c>
      <c r="D15" s="20" t="s">
        <v>115</v>
      </c>
      <c r="E15" s="20" t="s">
        <v>116</v>
      </c>
      <c r="F15" s="20" t="s">
        <v>117</v>
      </c>
      <c r="G15" s="20" t="s">
        <v>118</v>
      </c>
      <c r="H15" s="20" t="s">
        <v>125</v>
      </c>
      <c r="I15" s="20" t="s">
        <v>126</v>
      </c>
    </row>
    <row r="16" spans="2:9" ht="15.75" customHeight="1" x14ac:dyDescent="0.25">
      <c r="B16" s="23" t="s">
        <v>127</v>
      </c>
      <c r="C16" s="23" t="s">
        <v>99</v>
      </c>
      <c r="D16" s="23">
        <v>1500</v>
      </c>
      <c r="E16" s="23">
        <v>5000</v>
      </c>
      <c r="F16" s="23">
        <v>2500</v>
      </c>
      <c r="G16" s="23">
        <v>4500</v>
      </c>
      <c r="H16" s="23">
        <f>SUM(D16:G16)</f>
        <v>13500</v>
      </c>
      <c r="I16" s="24">
        <f>SUMIF(B16:B21,B16,D16:D21)</f>
        <v>4500</v>
      </c>
    </row>
    <row r="17" spans="2:9" ht="15.75" customHeight="1" x14ac:dyDescent="0.25">
      <c r="B17" s="23" t="s">
        <v>128</v>
      </c>
      <c r="C17" s="23" t="s">
        <v>101</v>
      </c>
      <c r="D17" s="23">
        <v>3500</v>
      </c>
      <c r="E17" s="23">
        <v>1500</v>
      </c>
      <c r="F17" s="23">
        <v>3500</v>
      </c>
      <c r="G17" s="23">
        <v>4000</v>
      </c>
      <c r="H17" s="23">
        <f t="shared" ref="H17:H21" si="2">SUM(D17:G17)</f>
        <v>12500</v>
      </c>
      <c r="I17" s="35">
        <f t="shared" ref="I17:I21" si="3">SUMIF(B17:B22,B17,D17:D22)</f>
        <v>6000</v>
      </c>
    </row>
    <row r="18" spans="2:9" ht="15.75" customHeight="1" x14ac:dyDescent="0.25">
      <c r="B18" s="23" t="s">
        <v>129</v>
      </c>
      <c r="C18" s="23" t="s">
        <v>103</v>
      </c>
      <c r="D18" s="23">
        <v>1500</v>
      </c>
      <c r="E18" s="23">
        <v>4000</v>
      </c>
      <c r="F18" s="23">
        <v>3500</v>
      </c>
      <c r="G18" s="23">
        <v>5000</v>
      </c>
      <c r="H18" s="23">
        <f t="shared" si="2"/>
        <v>14000</v>
      </c>
      <c r="I18" s="35">
        <f t="shared" si="3"/>
        <v>5000</v>
      </c>
    </row>
    <row r="19" spans="2:9" ht="15.75" customHeight="1" x14ac:dyDescent="0.25">
      <c r="B19" s="23" t="s">
        <v>127</v>
      </c>
      <c r="C19" s="23" t="s">
        <v>105</v>
      </c>
      <c r="D19" s="23">
        <v>3000</v>
      </c>
      <c r="E19" s="23">
        <v>2000</v>
      </c>
      <c r="F19" s="23">
        <v>1500</v>
      </c>
      <c r="G19" s="23">
        <v>4500</v>
      </c>
      <c r="H19" s="23">
        <f t="shared" si="2"/>
        <v>11000</v>
      </c>
      <c r="I19" s="35">
        <f t="shared" si="3"/>
        <v>3000</v>
      </c>
    </row>
    <row r="20" spans="2:9" ht="15.75" customHeight="1" x14ac:dyDescent="0.25">
      <c r="B20" s="23" t="s">
        <v>129</v>
      </c>
      <c r="C20" s="23" t="s">
        <v>107</v>
      </c>
      <c r="D20" s="23">
        <v>3500</v>
      </c>
      <c r="E20" s="23">
        <v>1500</v>
      </c>
      <c r="F20" s="23">
        <v>3500</v>
      </c>
      <c r="G20" s="23">
        <v>2000</v>
      </c>
      <c r="H20" s="23">
        <f t="shared" si="2"/>
        <v>10500</v>
      </c>
      <c r="I20" s="35">
        <f t="shared" si="3"/>
        <v>3500</v>
      </c>
    </row>
    <row r="21" spans="2:9" ht="15.75" customHeight="1" x14ac:dyDescent="0.25">
      <c r="B21" s="23" t="s">
        <v>128</v>
      </c>
      <c r="C21" s="23" t="s">
        <v>122</v>
      </c>
      <c r="D21" s="23">
        <v>2500</v>
      </c>
      <c r="E21" s="23">
        <v>3500</v>
      </c>
      <c r="F21" s="23">
        <v>2500</v>
      </c>
      <c r="G21" s="23">
        <v>5000</v>
      </c>
      <c r="H21" s="23">
        <f t="shared" si="2"/>
        <v>13500</v>
      </c>
      <c r="I21" s="35">
        <f t="shared" si="3"/>
        <v>2500</v>
      </c>
    </row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3">
      <c r="B25" s="55" t="s">
        <v>130</v>
      </c>
      <c r="C25" s="53"/>
      <c r="D25" s="53"/>
      <c r="E25" s="53"/>
      <c r="F25" s="53"/>
      <c r="G25" s="53"/>
      <c r="H25" s="53"/>
      <c r="I25" s="54"/>
    </row>
    <row r="26" spans="2:9" ht="15.75" customHeight="1" x14ac:dyDescent="0.25">
      <c r="B26" s="25" t="s">
        <v>124</v>
      </c>
      <c r="C26" s="25" t="s">
        <v>114</v>
      </c>
      <c r="D26" s="26" t="s">
        <v>115</v>
      </c>
      <c r="E26" s="26" t="s">
        <v>116</v>
      </c>
      <c r="F26" s="26" t="s">
        <v>117</v>
      </c>
      <c r="G26" s="26" t="s">
        <v>118</v>
      </c>
      <c r="H26" s="27" t="s">
        <v>131</v>
      </c>
      <c r="I26" s="27" t="s">
        <v>132</v>
      </c>
    </row>
    <row r="27" spans="2:9" ht="15.75" customHeight="1" x14ac:dyDescent="0.25">
      <c r="B27" s="23" t="s">
        <v>127</v>
      </c>
      <c r="C27" s="23" t="s">
        <v>99</v>
      </c>
      <c r="D27" s="23">
        <v>1500</v>
      </c>
      <c r="E27" s="23">
        <v>5000</v>
      </c>
      <c r="F27" s="23">
        <v>2500</v>
      </c>
      <c r="G27" s="23">
        <v>4500</v>
      </c>
      <c r="H27" s="28">
        <f t="shared" ref="H27:H32" si="4">(D27+E27+F27+G27)/4</f>
        <v>3375</v>
      </c>
      <c r="I27" s="44">
        <f>AVERAGE(D27:G27)</f>
        <v>3375</v>
      </c>
    </row>
    <row r="28" spans="2:9" ht="15.75" customHeight="1" x14ac:dyDescent="0.25">
      <c r="B28" s="23" t="s">
        <v>128</v>
      </c>
      <c r="C28" s="23" t="s">
        <v>101</v>
      </c>
      <c r="D28" s="23">
        <v>3500</v>
      </c>
      <c r="E28" s="23">
        <v>1500</v>
      </c>
      <c r="F28" s="23">
        <v>3500</v>
      </c>
      <c r="G28" s="23">
        <v>4000</v>
      </c>
      <c r="H28" s="28">
        <f t="shared" si="4"/>
        <v>3125</v>
      </c>
      <c r="I28" s="44">
        <f t="shared" ref="I28:I32" si="5">AVERAGE(D28:G28)</f>
        <v>3125</v>
      </c>
    </row>
    <row r="29" spans="2:9" ht="15.75" customHeight="1" x14ac:dyDescent="0.25">
      <c r="B29" s="23" t="s">
        <v>129</v>
      </c>
      <c r="C29" s="23" t="s">
        <v>103</v>
      </c>
      <c r="D29" s="23">
        <v>1500</v>
      </c>
      <c r="E29" s="23">
        <v>4000</v>
      </c>
      <c r="F29" s="23">
        <v>3500</v>
      </c>
      <c r="G29" s="23">
        <v>5000</v>
      </c>
      <c r="H29" s="28">
        <f t="shared" si="4"/>
        <v>3500</v>
      </c>
      <c r="I29" s="44">
        <f t="shared" si="5"/>
        <v>3500</v>
      </c>
    </row>
    <row r="30" spans="2:9" ht="15.75" customHeight="1" x14ac:dyDescent="0.25">
      <c r="B30" s="23" t="s">
        <v>127</v>
      </c>
      <c r="C30" s="23" t="s">
        <v>105</v>
      </c>
      <c r="D30" s="23">
        <v>3000</v>
      </c>
      <c r="E30" s="23">
        <v>2000</v>
      </c>
      <c r="F30" s="23">
        <v>1500</v>
      </c>
      <c r="G30" s="23">
        <v>4500</v>
      </c>
      <c r="H30" s="28">
        <f t="shared" si="4"/>
        <v>2750</v>
      </c>
      <c r="I30" s="44">
        <f t="shared" si="5"/>
        <v>2750</v>
      </c>
    </row>
    <row r="31" spans="2:9" ht="15.75" customHeight="1" x14ac:dyDescent="0.25">
      <c r="B31" s="23" t="s">
        <v>129</v>
      </c>
      <c r="C31" s="23" t="s">
        <v>107</v>
      </c>
      <c r="D31" s="23">
        <v>3500</v>
      </c>
      <c r="E31" s="23">
        <v>1500</v>
      </c>
      <c r="F31" s="23">
        <v>3500</v>
      </c>
      <c r="G31" s="23">
        <v>2000</v>
      </c>
      <c r="H31" s="28">
        <f t="shared" si="4"/>
        <v>2625</v>
      </c>
      <c r="I31" s="44">
        <f t="shared" si="5"/>
        <v>2625</v>
      </c>
    </row>
    <row r="32" spans="2:9" ht="15.75" customHeight="1" x14ac:dyDescent="0.25">
      <c r="B32" s="23" t="s">
        <v>128</v>
      </c>
      <c r="C32" s="23" t="s">
        <v>122</v>
      </c>
      <c r="D32" s="23">
        <v>2500</v>
      </c>
      <c r="E32" s="23">
        <v>3500</v>
      </c>
      <c r="F32" s="23">
        <v>2500</v>
      </c>
      <c r="G32" s="23">
        <v>5000</v>
      </c>
      <c r="H32" s="28">
        <f t="shared" si="4"/>
        <v>3375</v>
      </c>
      <c r="I32" s="44">
        <f t="shared" si="5"/>
        <v>3375</v>
      </c>
    </row>
    <row r="33" spans="2:12" ht="15.75" customHeight="1" x14ac:dyDescent="0.25"/>
    <row r="34" spans="2:12" ht="15.75" customHeight="1" x14ac:dyDescent="0.25"/>
    <row r="35" spans="2:12" ht="15.75" customHeight="1" x14ac:dyDescent="0.25"/>
    <row r="36" spans="2:12" ht="15.75" customHeight="1" x14ac:dyDescent="0.25"/>
    <row r="37" spans="2:12" ht="15.75" customHeight="1" x14ac:dyDescent="0.3">
      <c r="B37" s="55" t="s">
        <v>133</v>
      </c>
      <c r="C37" s="53"/>
      <c r="D37" s="53"/>
      <c r="E37" s="53"/>
      <c r="F37" s="53"/>
      <c r="G37" s="53"/>
      <c r="H37" s="53"/>
      <c r="I37" s="53"/>
      <c r="J37" s="53"/>
      <c r="K37" s="54"/>
    </row>
    <row r="38" spans="2:12" ht="15.75" customHeight="1" x14ac:dyDescent="0.25">
      <c r="B38" s="25" t="s">
        <v>124</v>
      </c>
      <c r="C38" s="25" t="s">
        <v>114</v>
      </c>
      <c r="D38" s="26" t="s">
        <v>115</v>
      </c>
      <c r="E38" s="26" t="s">
        <v>116</v>
      </c>
      <c r="F38" s="26" t="s">
        <v>117</v>
      </c>
      <c r="G38" s="26" t="s">
        <v>118</v>
      </c>
      <c r="H38" s="29" t="s">
        <v>134</v>
      </c>
      <c r="I38" s="29" t="s">
        <v>135</v>
      </c>
      <c r="J38" s="29" t="s">
        <v>136</v>
      </c>
      <c r="K38" s="29" t="s">
        <v>137</v>
      </c>
      <c r="L38" s="29" t="s">
        <v>138</v>
      </c>
    </row>
    <row r="39" spans="2:12" ht="15.75" customHeight="1" x14ac:dyDescent="0.25">
      <c r="B39" s="23" t="s">
        <v>127</v>
      </c>
      <c r="C39" s="23" t="s">
        <v>99</v>
      </c>
      <c r="D39" s="23">
        <v>1500</v>
      </c>
      <c r="E39" s="23">
        <v>5000</v>
      </c>
      <c r="F39" s="23">
        <v>2500</v>
      </c>
      <c r="G39" s="23">
        <v>4500</v>
      </c>
      <c r="H39" s="23"/>
      <c r="I39" s="23"/>
      <c r="J39" s="23"/>
      <c r="K39" s="23"/>
      <c r="L39" s="24">
        <f>COUNTIF(G39:G44, 5000)</f>
        <v>2</v>
      </c>
    </row>
    <row r="40" spans="2:12" ht="15.75" customHeight="1" x14ac:dyDescent="0.25">
      <c r="B40" s="23" t="s">
        <v>128</v>
      </c>
      <c r="C40" s="23" t="s">
        <v>101</v>
      </c>
      <c r="D40" s="23">
        <v>3500</v>
      </c>
      <c r="E40" s="23" t="s">
        <v>139</v>
      </c>
      <c r="F40" s="23">
        <v>3500</v>
      </c>
      <c r="G40" s="23">
        <v>4000</v>
      </c>
      <c r="H40" s="23"/>
      <c r="I40" s="23"/>
      <c r="J40" s="23"/>
      <c r="K40" s="23"/>
      <c r="L40" s="24"/>
    </row>
    <row r="41" spans="2:12" ht="15.75" customHeight="1" x14ac:dyDescent="0.25">
      <c r="B41" s="23" t="s">
        <v>129</v>
      </c>
      <c r="C41" s="23" t="s">
        <v>103</v>
      </c>
      <c r="D41" s="23"/>
      <c r="E41" s="23"/>
      <c r="F41" s="23"/>
      <c r="G41" s="23">
        <v>5000</v>
      </c>
      <c r="H41" s="23"/>
      <c r="I41" s="23"/>
      <c r="J41" s="23"/>
      <c r="K41" s="23"/>
      <c r="L41" s="24"/>
    </row>
    <row r="42" spans="2:12" ht="15.75" customHeight="1" x14ac:dyDescent="0.25">
      <c r="B42" s="23" t="s">
        <v>127</v>
      </c>
      <c r="C42" s="23" t="s">
        <v>105</v>
      </c>
      <c r="D42" s="23">
        <v>3000</v>
      </c>
      <c r="E42" s="23">
        <v>2000</v>
      </c>
      <c r="F42" s="23">
        <v>1500</v>
      </c>
      <c r="G42" s="23">
        <v>4500</v>
      </c>
      <c r="H42" s="23"/>
      <c r="I42" s="23"/>
      <c r="J42" s="23"/>
      <c r="K42" s="23"/>
      <c r="L42" s="24"/>
    </row>
    <row r="43" spans="2:12" ht="15.75" customHeight="1" x14ac:dyDescent="0.25">
      <c r="B43" s="23" t="s">
        <v>129</v>
      </c>
      <c r="C43" s="23" t="s">
        <v>107</v>
      </c>
      <c r="D43" s="23">
        <v>3500</v>
      </c>
      <c r="E43" s="23">
        <v>1500</v>
      </c>
      <c r="F43" s="23">
        <v>3500</v>
      </c>
      <c r="G43" s="23">
        <v>2000</v>
      </c>
      <c r="H43" s="23"/>
      <c r="I43" s="23"/>
      <c r="J43" s="23"/>
      <c r="K43" s="23"/>
      <c r="L43" s="24"/>
    </row>
    <row r="44" spans="2:12" ht="15.75" customHeight="1" x14ac:dyDescent="0.25">
      <c r="B44" s="23" t="s">
        <v>128</v>
      </c>
      <c r="C44" s="23" t="s">
        <v>122</v>
      </c>
      <c r="D44" s="23">
        <v>2500</v>
      </c>
      <c r="E44" s="23">
        <v>3500</v>
      </c>
      <c r="F44" s="23">
        <v>2500</v>
      </c>
      <c r="G44" s="23">
        <v>5000</v>
      </c>
      <c r="H44" s="23"/>
      <c r="I44" s="23"/>
      <c r="J44" s="23"/>
      <c r="K44" s="23"/>
      <c r="L44" s="24"/>
    </row>
    <row r="45" spans="2:12" ht="15.75" customHeight="1" x14ac:dyDescent="0.25"/>
    <row r="46" spans="2:12" ht="15.75" customHeight="1" x14ac:dyDescent="0.25"/>
    <row r="47" spans="2:12" ht="15.75" customHeight="1" x14ac:dyDescent="0.25"/>
    <row r="48" spans="2:12" ht="15.75" customHeight="1" x14ac:dyDescent="0.25"/>
    <row r="49" spans="2:10" ht="15.75" customHeight="1" x14ac:dyDescent="0.3">
      <c r="B49" s="55" t="s">
        <v>140</v>
      </c>
      <c r="C49" s="53"/>
      <c r="D49" s="53"/>
      <c r="E49" s="53"/>
      <c r="F49" s="53"/>
      <c r="G49" s="53"/>
      <c r="H49" s="53"/>
      <c r="I49" s="54"/>
    </row>
    <row r="50" spans="2:10" ht="15.75" customHeight="1" x14ac:dyDescent="0.25">
      <c r="B50" s="25" t="s">
        <v>124</v>
      </c>
      <c r="C50" s="25" t="s">
        <v>114</v>
      </c>
      <c r="D50" s="26" t="s">
        <v>115</v>
      </c>
      <c r="E50" s="26" t="s">
        <v>116</v>
      </c>
      <c r="F50" s="26" t="s">
        <v>117</v>
      </c>
      <c r="G50" s="26" t="s">
        <v>118</v>
      </c>
      <c r="H50" s="29" t="s">
        <v>141</v>
      </c>
      <c r="I50" s="29" t="s">
        <v>140</v>
      </c>
      <c r="J50" s="30"/>
    </row>
    <row r="51" spans="2:10" ht="15.75" customHeight="1" x14ac:dyDescent="0.25">
      <c r="B51" s="23" t="s">
        <v>127</v>
      </c>
      <c r="C51" s="23" t="s">
        <v>99</v>
      </c>
      <c r="D51" s="23">
        <v>1500</v>
      </c>
      <c r="E51" s="23">
        <v>5000</v>
      </c>
      <c r="F51" s="23">
        <v>2500</v>
      </c>
      <c r="G51" s="23">
        <v>4500</v>
      </c>
      <c r="H51" s="23">
        <f>SUM(D51:G51)</f>
        <v>13500</v>
      </c>
      <c r="I51" s="23">
        <f>SUBTOTAL(9,D51:G51)</f>
        <v>13500</v>
      </c>
    </row>
    <row r="52" spans="2:10" ht="15.75" customHeight="1" x14ac:dyDescent="0.25">
      <c r="B52" s="23" t="s">
        <v>128</v>
      </c>
      <c r="C52" s="23" t="s">
        <v>101</v>
      </c>
      <c r="D52" s="23">
        <v>3500</v>
      </c>
      <c r="E52" s="23">
        <v>1500</v>
      </c>
      <c r="F52" s="23">
        <v>3500</v>
      </c>
      <c r="G52" s="23">
        <v>4000</v>
      </c>
      <c r="H52" s="23">
        <f t="shared" ref="H52:H56" si="6">SUM(D52:G52)</f>
        <v>12500</v>
      </c>
      <c r="I52" s="23">
        <f t="shared" ref="I52:I56" si="7">SUBTOTAL(9,D52:G52)</f>
        <v>12500</v>
      </c>
    </row>
    <row r="53" spans="2:10" ht="15.75" customHeight="1" x14ac:dyDescent="0.25">
      <c r="B53" s="23" t="s">
        <v>129</v>
      </c>
      <c r="C53" s="23" t="s">
        <v>103</v>
      </c>
      <c r="D53" s="23">
        <v>1500</v>
      </c>
      <c r="E53" s="23">
        <v>4000</v>
      </c>
      <c r="F53" s="23">
        <v>3500</v>
      </c>
      <c r="G53" s="23">
        <v>5000</v>
      </c>
      <c r="H53" s="23">
        <f t="shared" si="6"/>
        <v>14000</v>
      </c>
      <c r="I53" s="23">
        <f t="shared" si="7"/>
        <v>14000</v>
      </c>
    </row>
    <row r="54" spans="2:10" ht="15.75" customHeight="1" x14ac:dyDescent="0.25">
      <c r="B54" s="23" t="s">
        <v>127</v>
      </c>
      <c r="C54" s="23" t="s">
        <v>105</v>
      </c>
      <c r="D54" s="23">
        <v>3000</v>
      </c>
      <c r="E54" s="23">
        <v>2000</v>
      </c>
      <c r="F54" s="23">
        <v>1500</v>
      </c>
      <c r="G54" s="23">
        <v>4500</v>
      </c>
      <c r="H54" s="23">
        <f t="shared" si="6"/>
        <v>11000</v>
      </c>
      <c r="I54" s="23">
        <f t="shared" si="7"/>
        <v>11000</v>
      </c>
    </row>
    <row r="55" spans="2:10" ht="15.75" customHeight="1" x14ac:dyDescent="0.25">
      <c r="B55" s="23" t="s">
        <v>129</v>
      </c>
      <c r="C55" s="23" t="s">
        <v>107</v>
      </c>
      <c r="D55" s="23">
        <v>3500</v>
      </c>
      <c r="E55" s="23">
        <v>1500</v>
      </c>
      <c r="F55" s="23">
        <v>3500</v>
      </c>
      <c r="G55" s="23">
        <v>2000</v>
      </c>
      <c r="H55" s="23">
        <f t="shared" si="6"/>
        <v>10500</v>
      </c>
      <c r="I55" s="23">
        <f t="shared" si="7"/>
        <v>10500</v>
      </c>
    </row>
    <row r="56" spans="2:10" ht="15.75" customHeight="1" x14ac:dyDescent="0.25">
      <c r="B56" s="23" t="s">
        <v>128</v>
      </c>
      <c r="C56" s="23" t="s">
        <v>122</v>
      </c>
      <c r="D56" s="23">
        <v>2500</v>
      </c>
      <c r="E56" s="23">
        <v>3500</v>
      </c>
      <c r="F56" s="23">
        <v>2500</v>
      </c>
      <c r="G56" s="23">
        <v>5000</v>
      </c>
      <c r="H56" s="23">
        <f t="shared" si="6"/>
        <v>13500</v>
      </c>
      <c r="I56" s="23">
        <f t="shared" si="7"/>
        <v>13500</v>
      </c>
    </row>
    <row r="57" spans="2:10" ht="15.75" customHeight="1" x14ac:dyDescent="0.25"/>
    <row r="58" spans="2:10" ht="15.75" customHeight="1" x14ac:dyDescent="0.25"/>
    <row r="59" spans="2:10" ht="15.75" customHeight="1" x14ac:dyDescent="0.25"/>
    <row r="60" spans="2:10" ht="15.75" customHeight="1" x14ac:dyDescent="0.25"/>
    <row r="61" spans="2:10" ht="15.75" customHeight="1" x14ac:dyDescent="0.25">
      <c r="B61" s="5" t="s">
        <v>142</v>
      </c>
    </row>
    <row r="62" spans="2:10" ht="15.75" customHeight="1" x14ac:dyDescent="0.25"/>
    <row r="63" spans="2:10" ht="15.75" customHeight="1" x14ac:dyDescent="0.3">
      <c r="B63" s="55" t="s">
        <v>143</v>
      </c>
      <c r="C63" s="53"/>
      <c r="D63" s="54"/>
    </row>
    <row r="64" spans="2:10" ht="15.75" customHeight="1" x14ac:dyDescent="0.25">
      <c r="B64" s="26" t="s">
        <v>144</v>
      </c>
      <c r="C64" s="26" t="s">
        <v>145</v>
      </c>
      <c r="D64" s="26" t="s">
        <v>146</v>
      </c>
    </row>
    <row r="65" spans="2:5" ht="15.75" customHeight="1" x14ac:dyDescent="0.25">
      <c r="B65" s="24">
        <v>13</v>
      </c>
      <c r="C65" s="24">
        <v>3</v>
      </c>
      <c r="D65" s="24">
        <f>MOD(B65,C65)</f>
        <v>1</v>
      </c>
    </row>
    <row r="66" spans="2:5" ht="15.75" customHeight="1" x14ac:dyDescent="0.25">
      <c r="B66" s="24">
        <v>20</v>
      </c>
      <c r="C66" s="24">
        <v>3</v>
      </c>
      <c r="D66" s="35">
        <f t="shared" ref="D66:D70" si="8">MOD(B66,C66)</f>
        <v>2</v>
      </c>
    </row>
    <row r="67" spans="2:5" ht="15.75" customHeight="1" x14ac:dyDescent="0.25">
      <c r="B67" s="24">
        <v>11</v>
      </c>
      <c r="C67" s="24">
        <v>2</v>
      </c>
      <c r="D67" s="35">
        <f t="shared" si="8"/>
        <v>1</v>
      </c>
    </row>
    <row r="68" spans="2:5" ht="15.75" customHeight="1" x14ac:dyDescent="0.25">
      <c r="B68" s="24">
        <v>23</v>
      </c>
      <c r="C68" s="24">
        <v>2</v>
      </c>
      <c r="D68" s="35">
        <f t="shared" si="8"/>
        <v>1</v>
      </c>
      <c r="E68" s="5" t="s">
        <v>0</v>
      </c>
    </row>
    <row r="69" spans="2:5" ht="15.75" customHeight="1" x14ac:dyDescent="0.25">
      <c r="B69" s="24">
        <v>29</v>
      </c>
      <c r="C69" s="24">
        <v>5</v>
      </c>
      <c r="D69" s="35">
        <f t="shared" si="8"/>
        <v>4</v>
      </c>
    </row>
    <row r="70" spans="2:5" ht="15.75" customHeight="1" x14ac:dyDescent="0.25">
      <c r="B70" s="24">
        <v>25</v>
      </c>
      <c r="C70" s="24">
        <v>3</v>
      </c>
      <c r="D70" s="35">
        <f t="shared" si="8"/>
        <v>1</v>
      </c>
    </row>
    <row r="71" spans="2:5" ht="15.75" customHeight="1" x14ac:dyDescent="0.25"/>
    <row r="72" spans="2:5" ht="15.75" customHeight="1" x14ac:dyDescent="0.25"/>
    <row r="73" spans="2:5" ht="15.75" customHeight="1" x14ac:dyDescent="0.3">
      <c r="B73" s="55" t="s">
        <v>147</v>
      </c>
      <c r="C73" s="53"/>
      <c r="D73" s="54"/>
    </row>
    <row r="74" spans="2:5" ht="15.75" customHeight="1" x14ac:dyDescent="0.25">
      <c r="B74" s="26" t="s">
        <v>144</v>
      </c>
      <c r="C74" s="26" t="s">
        <v>148</v>
      </c>
      <c r="D74" s="26" t="s">
        <v>149</v>
      </c>
    </row>
    <row r="75" spans="2:5" ht="15.75" customHeight="1" x14ac:dyDescent="0.25">
      <c r="B75" s="24">
        <f t="shared" ref="B75:B80" ca="1" si="9">RANDBETWEEN(3,5)</f>
        <v>3</v>
      </c>
      <c r="C75" s="24">
        <v>3</v>
      </c>
      <c r="D75" s="24">
        <f ca="1">POWER(B75,C75)</f>
        <v>27</v>
      </c>
    </row>
    <row r="76" spans="2:5" ht="15.75" customHeight="1" x14ac:dyDescent="0.25">
      <c r="B76" s="24">
        <f t="shared" ca="1" si="9"/>
        <v>5</v>
      </c>
      <c r="C76" s="24">
        <v>3</v>
      </c>
      <c r="D76" s="35">
        <f t="shared" ref="D76:D80" ca="1" si="10">POWER(B76,C76)</f>
        <v>125</v>
      </c>
    </row>
    <row r="77" spans="2:5" ht="15.75" customHeight="1" x14ac:dyDescent="0.25">
      <c r="B77" s="24">
        <f t="shared" ca="1" si="9"/>
        <v>5</v>
      </c>
      <c r="C77" s="24">
        <v>2</v>
      </c>
      <c r="D77" s="35">
        <f t="shared" ca="1" si="10"/>
        <v>25</v>
      </c>
    </row>
    <row r="78" spans="2:5" ht="15.75" customHeight="1" x14ac:dyDescent="0.25">
      <c r="B78" s="24">
        <f t="shared" ca="1" si="9"/>
        <v>3</v>
      </c>
      <c r="C78" s="24">
        <v>2</v>
      </c>
      <c r="D78" s="35">
        <f t="shared" ca="1" si="10"/>
        <v>9</v>
      </c>
    </row>
    <row r="79" spans="2:5" ht="15.75" customHeight="1" x14ac:dyDescent="0.25">
      <c r="B79" s="24">
        <f t="shared" ca="1" si="9"/>
        <v>3</v>
      </c>
      <c r="C79" s="24">
        <v>5</v>
      </c>
      <c r="D79" s="35">
        <f t="shared" ca="1" si="10"/>
        <v>243</v>
      </c>
    </row>
    <row r="80" spans="2:5" ht="15.75" customHeight="1" x14ac:dyDescent="0.25">
      <c r="B80" s="24">
        <f t="shared" ca="1" si="9"/>
        <v>3</v>
      </c>
      <c r="C80" s="24">
        <v>3</v>
      </c>
      <c r="D80" s="35">
        <f t="shared" ca="1" si="10"/>
        <v>27</v>
      </c>
    </row>
    <row r="81" spans="2:7" ht="15.75" customHeight="1" x14ac:dyDescent="0.25"/>
    <row r="82" spans="2:7" ht="15.75" customHeight="1" x14ac:dyDescent="0.25"/>
    <row r="83" spans="2:7" ht="15.75" customHeight="1" x14ac:dyDescent="0.25"/>
    <row r="84" spans="2:7" ht="15.75" customHeight="1" x14ac:dyDescent="0.3">
      <c r="B84" s="55" t="s">
        <v>150</v>
      </c>
      <c r="C84" s="53"/>
      <c r="D84" s="53"/>
      <c r="E84" s="54"/>
    </row>
    <row r="85" spans="2:7" ht="15.75" customHeight="1" x14ac:dyDescent="0.25">
      <c r="B85" s="26" t="s">
        <v>144</v>
      </c>
      <c r="C85" s="26" t="s">
        <v>151</v>
      </c>
      <c r="D85" s="26" t="s">
        <v>152</v>
      </c>
      <c r="E85" s="26" t="s">
        <v>153</v>
      </c>
    </row>
    <row r="86" spans="2:7" ht="15.75" customHeight="1" x14ac:dyDescent="0.25">
      <c r="B86" s="24">
        <v>13</v>
      </c>
      <c r="C86" s="24">
        <v>3</v>
      </c>
      <c r="D86" s="24">
        <f>CEILING(B86,C86)</f>
        <v>15</v>
      </c>
      <c r="E86" s="24">
        <f>FLOOR(B86,C86)</f>
        <v>12</v>
      </c>
    </row>
    <row r="87" spans="2:7" ht="15.75" customHeight="1" x14ac:dyDescent="0.25">
      <c r="B87" s="24">
        <v>20</v>
      </c>
      <c r="C87" s="24">
        <v>3</v>
      </c>
      <c r="D87" s="35">
        <f t="shared" ref="D87:D91" si="11">CEILING(B87,C87)</f>
        <v>21</v>
      </c>
      <c r="E87" s="35">
        <f t="shared" ref="E87:E91" si="12">FLOOR(B87,C87)</f>
        <v>18</v>
      </c>
    </row>
    <row r="88" spans="2:7" ht="15.75" customHeight="1" x14ac:dyDescent="0.25">
      <c r="B88" s="24">
        <v>11</v>
      </c>
      <c r="C88" s="24">
        <v>2</v>
      </c>
      <c r="D88" s="35">
        <f t="shared" si="11"/>
        <v>12</v>
      </c>
      <c r="E88" s="35">
        <f t="shared" si="12"/>
        <v>10</v>
      </c>
    </row>
    <row r="89" spans="2:7" ht="15.75" customHeight="1" x14ac:dyDescent="0.25">
      <c r="B89" s="24">
        <v>23</v>
      </c>
      <c r="C89" s="24">
        <v>2</v>
      </c>
      <c r="D89" s="35">
        <f t="shared" si="11"/>
        <v>24</v>
      </c>
      <c r="E89" s="35">
        <f t="shared" si="12"/>
        <v>22</v>
      </c>
    </row>
    <row r="90" spans="2:7" ht="15.75" customHeight="1" x14ac:dyDescent="0.25">
      <c r="B90" s="24">
        <v>29</v>
      </c>
      <c r="C90" s="24">
        <v>4</v>
      </c>
      <c r="D90" s="35">
        <f t="shared" si="11"/>
        <v>32</v>
      </c>
      <c r="E90" s="35">
        <f t="shared" si="12"/>
        <v>28</v>
      </c>
    </row>
    <row r="91" spans="2:7" ht="15.75" customHeight="1" x14ac:dyDescent="0.25">
      <c r="B91" s="24">
        <v>25</v>
      </c>
      <c r="C91" s="24">
        <v>3</v>
      </c>
      <c r="D91" s="35">
        <f t="shared" si="11"/>
        <v>27</v>
      </c>
      <c r="E91" s="35">
        <f t="shared" si="12"/>
        <v>24</v>
      </c>
    </row>
    <row r="92" spans="2:7" ht="15.75" customHeight="1" x14ac:dyDescent="0.25">
      <c r="E92" s="35"/>
    </row>
    <row r="93" spans="2:7" ht="15.75" customHeight="1" x14ac:dyDescent="0.25"/>
    <row r="94" spans="2:7" ht="15.75" customHeight="1" x14ac:dyDescent="0.25"/>
    <row r="95" spans="2:7" ht="15.75" customHeight="1" x14ac:dyDescent="0.3">
      <c r="B95" s="56" t="s">
        <v>154</v>
      </c>
      <c r="C95" s="57"/>
      <c r="D95" s="57"/>
      <c r="E95" s="57"/>
      <c r="F95" s="57"/>
      <c r="G95" s="57"/>
    </row>
    <row r="96" spans="2:7" ht="15.75" customHeight="1" x14ac:dyDescent="0.25">
      <c r="B96" s="26" t="s">
        <v>155</v>
      </c>
      <c r="C96" s="26" t="s">
        <v>156</v>
      </c>
      <c r="D96" s="26" t="s">
        <v>154</v>
      </c>
      <c r="E96" s="26" t="s">
        <v>157</v>
      </c>
      <c r="F96" s="26" t="s">
        <v>158</v>
      </c>
      <c r="G96" s="26" t="s">
        <v>159</v>
      </c>
    </row>
    <row r="97" spans="2:8" ht="15.75" customHeight="1" x14ac:dyDescent="0.25">
      <c r="B97" s="24">
        <v>5</v>
      </c>
      <c r="C97" s="24">
        <v>6</v>
      </c>
      <c r="D97" s="24" t="str">
        <f>CONCATENATE(B97,C97)</f>
        <v>56</v>
      </c>
      <c r="E97" s="24" t="s">
        <v>99</v>
      </c>
      <c r="F97" s="24" t="s">
        <v>101</v>
      </c>
      <c r="G97" s="24" t="str">
        <f>CONCATENATE(E97,F97)</f>
        <v>AB</v>
      </c>
      <c r="H97">
        <f>LEN(G97)</f>
        <v>2</v>
      </c>
    </row>
    <row r="98" spans="2:8" ht="15.75" customHeight="1" x14ac:dyDescent="0.25">
      <c r="B98" s="24">
        <v>9</v>
      </c>
      <c r="C98" s="24">
        <v>1</v>
      </c>
      <c r="D98" s="35" t="str">
        <f t="shared" ref="D98:D102" si="13">CONCATENATE(B98,C98)</f>
        <v>91</v>
      </c>
      <c r="E98" s="24" t="s">
        <v>160</v>
      </c>
      <c r="F98" s="24" t="s">
        <v>161</v>
      </c>
      <c r="G98" s="35" t="str">
        <f t="shared" ref="G98:G102" si="14">CONCATENATE(E98,F98)</f>
        <v>ABCD</v>
      </c>
      <c r="H98">
        <f t="shared" ref="H98:H102" si="15">LEN(G98)</f>
        <v>4</v>
      </c>
    </row>
    <row r="99" spans="2:8" ht="15.75" customHeight="1" x14ac:dyDescent="0.25">
      <c r="B99" s="24">
        <f t="shared" ref="B99:C99" ca="1" si="16">RANDBETWEEN(1,9)</f>
        <v>9</v>
      </c>
      <c r="C99" s="24">
        <f t="shared" ca="1" si="16"/>
        <v>2</v>
      </c>
      <c r="D99" s="35" t="str">
        <f t="shared" ca="1" si="13"/>
        <v>92</v>
      </c>
      <c r="E99" s="24" t="s">
        <v>105</v>
      </c>
      <c r="F99" s="24" t="s">
        <v>162</v>
      </c>
      <c r="G99" s="35" t="str">
        <f t="shared" si="14"/>
        <v>D  r</v>
      </c>
      <c r="H99">
        <f t="shared" si="15"/>
        <v>4</v>
      </c>
    </row>
    <row r="100" spans="2:8" ht="15.75" customHeight="1" x14ac:dyDescent="0.25">
      <c r="B100" s="24">
        <v>1</v>
      </c>
      <c r="C100" s="24">
        <v>89</v>
      </c>
      <c r="D100" s="35" t="str">
        <f t="shared" si="13"/>
        <v>189</v>
      </c>
      <c r="E100" s="24" t="s">
        <v>163</v>
      </c>
      <c r="F100" s="24" t="s">
        <v>164</v>
      </c>
      <c r="G100" s="35" t="str">
        <f t="shared" si="14"/>
        <v>A CD. C</v>
      </c>
      <c r="H100">
        <f t="shared" si="15"/>
        <v>7</v>
      </c>
    </row>
    <row r="101" spans="2:8" ht="15.75" customHeight="1" x14ac:dyDescent="0.25">
      <c r="B101" s="24">
        <v>9</v>
      </c>
      <c r="C101" s="24">
        <f ca="1">RANDBETWEEN(1,9)</f>
        <v>8</v>
      </c>
      <c r="D101" s="35" t="str">
        <f t="shared" ca="1" si="13"/>
        <v>98</v>
      </c>
      <c r="E101" s="24" t="s">
        <v>165</v>
      </c>
      <c r="F101" s="24" t="s">
        <v>166</v>
      </c>
      <c r="G101" s="35" t="str">
        <f t="shared" si="14"/>
        <v>A+D+CD-E-F</v>
      </c>
      <c r="H101">
        <f t="shared" si="15"/>
        <v>10</v>
      </c>
    </row>
    <row r="102" spans="2:8" ht="15.75" customHeight="1" x14ac:dyDescent="0.25">
      <c r="B102" s="24">
        <f t="shared" ref="B102:C102" ca="1" si="17">RANDBETWEEN(1,9)</f>
        <v>3</v>
      </c>
      <c r="C102" s="24">
        <f t="shared" ca="1" si="17"/>
        <v>4</v>
      </c>
      <c r="D102" s="35" t="str">
        <f t="shared" ca="1" si="13"/>
        <v>34</v>
      </c>
      <c r="E102" s="24" t="s">
        <v>167</v>
      </c>
      <c r="F102" s="24" t="s">
        <v>168</v>
      </c>
      <c r="G102" s="35" t="str">
        <f t="shared" si="14"/>
        <v>11_AA_33dd_ss</v>
      </c>
      <c r="H102">
        <f t="shared" si="15"/>
        <v>13</v>
      </c>
    </row>
    <row r="103" spans="2:8" ht="15.75" customHeight="1" x14ac:dyDescent="0.25"/>
    <row r="104" spans="2:8" ht="15.75" customHeight="1" x14ac:dyDescent="0.25"/>
    <row r="105" spans="2:8" ht="15.75" customHeight="1" x14ac:dyDescent="0.25"/>
    <row r="106" spans="2:8" ht="15.75" customHeight="1" x14ac:dyDescent="0.25"/>
    <row r="107" spans="2:8" ht="15.75" customHeight="1" x14ac:dyDescent="0.3">
      <c r="B107" s="55" t="s">
        <v>169</v>
      </c>
      <c r="C107" s="54"/>
    </row>
    <row r="108" spans="2:8" ht="15.75" customHeight="1" x14ac:dyDescent="0.25">
      <c r="B108" s="26" t="s">
        <v>170</v>
      </c>
      <c r="C108" s="26" t="s">
        <v>169</v>
      </c>
      <c r="E108" s="31">
        <v>44629</v>
      </c>
    </row>
    <row r="109" spans="2:8" ht="15.75" customHeight="1" x14ac:dyDescent="0.25">
      <c r="B109" s="24" t="s">
        <v>171</v>
      </c>
      <c r="C109" s="24">
        <f>LEN(B109)</f>
        <v>3</v>
      </c>
    </row>
    <row r="110" spans="2:8" ht="15.75" customHeight="1" x14ac:dyDescent="0.25">
      <c r="B110" s="24" t="s">
        <v>172</v>
      </c>
      <c r="C110" s="35">
        <f t="shared" ref="C110:C114" si="18">LEN(B110)</f>
        <v>6</v>
      </c>
    </row>
    <row r="111" spans="2:8" ht="15.75" customHeight="1" x14ac:dyDescent="0.25">
      <c r="B111" s="24">
        <v>123</v>
      </c>
      <c r="C111" s="35">
        <f t="shared" si="18"/>
        <v>3</v>
      </c>
    </row>
    <row r="112" spans="2:8" ht="15.75" customHeight="1" x14ac:dyDescent="0.25">
      <c r="B112" s="24" t="s">
        <v>173</v>
      </c>
      <c r="C112" s="35">
        <f t="shared" si="18"/>
        <v>6</v>
      </c>
    </row>
    <row r="113" spans="1:4" ht="15.75" customHeight="1" x14ac:dyDescent="0.25">
      <c r="B113" s="32" t="s">
        <v>174</v>
      </c>
      <c r="C113" s="35">
        <f t="shared" si="18"/>
        <v>8</v>
      </c>
    </row>
    <row r="114" spans="1:4" ht="15.75" customHeight="1" x14ac:dyDescent="0.25">
      <c r="B114" s="47" t="s">
        <v>175</v>
      </c>
      <c r="C114" s="35">
        <f t="shared" si="18"/>
        <v>8</v>
      </c>
    </row>
    <row r="115" spans="1:4" ht="15.75" customHeight="1" x14ac:dyDescent="0.25"/>
    <row r="116" spans="1:4" ht="15.75" customHeight="1" x14ac:dyDescent="0.25">
      <c r="A116" s="5">
        <v>1</v>
      </c>
      <c r="B116" s="33" t="s">
        <v>176</v>
      </c>
    </row>
    <row r="117" spans="1:4" ht="15.75" customHeight="1" x14ac:dyDescent="0.25">
      <c r="A117" s="5">
        <v>2</v>
      </c>
      <c r="B117" s="5" t="s">
        <v>177</v>
      </c>
    </row>
    <row r="118" spans="1:4" ht="15.75" customHeight="1" x14ac:dyDescent="0.3">
      <c r="B118" s="58" t="s">
        <v>178</v>
      </c>
      <c r="C118" s="59"/>
      <c r="D118" s="59"/>
    </row>
    <row r="119" spans="1:4" ht="15.75" customHeight="1" x14ac:dyDescent="0.25">
      <c r="B119" s="26" t="s">
        <v>179</v>
      </c>
      <c r="C119" s="26" t="s">
        <v>180</v>
      </c>
      <c r="D119" s="26" t="s">
        <v>181</v>
      </c>
    </row>
    <row r="120" spans="1:4" ht="15.75" customHeight="1" x14ac:dyDescent="0.25">
      <c r="B120" s="24" t="s">
        <v>182</v>
      </c>
      <c r="C120" s="47" t="s">
        <v>237</v>
      </c>
      <c r="D120" t="str">
        <f>REPLACE(B120,7,1,CONCATENATE(" ",C121))</f>
        <v>SACHIN TENDULKAR</v>
      </c>
    </row>
    <row r="121" spans="1:4" ht="15.75" customHeight="1" x14ac:dyDescent="0.25">
      <c r="B121" s="24" t="s">
        <v>182</v>
      </c>
      <c r="C121" s="24" t="s">
        <v>183</v>
      </c>
      <c r="D121" t="str">
        <f>REPLACE(CONCATENATE(B121," ",C121),7,1,C120)</f>
        <v>SACHIN Ramesh TENDULKAR</v>
      </c>
    </row>
    <row r="122" spans="1:4" ht="15.75" customHeight="1" x14ac:dyDescent="0.25">
      <c r="B122" s="24"/>
      <c r="C122" s="24"/>
      <c r="D122" s="24"/>
    </row>
    <row r="123" spans="1:4" ht="15.75" customHeight="1" x14ac:dyDescent="0.25"/>
    <row r="124" spans="1:4" ht="15.75" customHeight="1" x14ac:dyDescent="0.25">
      <c r="B124" s="34" t="s">
        <v>184</v>
      </c>
    </row>
    <row r="125" spans="1:4" ht="15.75" customHeight="1" x14ac:dyDescent="0.3">
      <c r="B125" s="58" t="s">
        <v>185</v>
      </c>
      <c r="C125" s="59"/>
      <c r="D125" s="59"/>
    </row>
    <row r="126" spans="1:4" ht="15.75" customHeight="1" x14ac:dyDescent="0.25">
      <c r="B126" s="26" t="s">
        <v>179</v>
      </c>
      <c r="C126" s="26" t="s">
        <v>180</v>
      </c>
      <c r="D126" s="26" t="s">
        <v>181</v>
      </c>
    </row>
    <row r="127" spans="1:4" ht="15.75" customHeight="1" x14ac:dyDescent="0.25">
      <c r="B127" s="47" t="s">
        <v>238</v>
      </c>
      <c r="C127" s="24" t="s">
        <v>182</v>
      </c>
      <c r="D127" t="str">
        <f>REPLACE(B127,1,7,C127)</f>
        <v>SACHIN SEHWAG GANGULLY</v>
      </c>
    </row>
    <row r="128" spans="1:4" ht="15.75" customHeight="1" x14ac:dyDescent="0.25">
      <c r="B128" s="24" t="s">
        <v>186</v>
      </c>
      <c r="C128" s="24"/>
      <c r="D128" s="24" t="str">
        <f>SUBSTITUTE(B127,B128,C127,1)</f>
        <v>SACHIN SEHWAG GANGULLY</v>
      </c>
    </row>
    <row r="129" spans="2:5" ht="15.75" customHeight="1" x14ac:dyDescent="0.25"/>
    <row r="130" spans="2:5" ht="15.75" customHeight="1" x14ac:dyDescent="0.25"/>
    <row r="131" spans="2:5" ht="15.75" customHeight="1" x14ac:dyDescent="0.25"/>
    <row r="132" spans="2:5" ht="15.75" customHeight="1" x14ac:dyDescent="0.25">
      <c r="B132" s="5" t="s">
        <v>187</v>
      </c>
    </row>
    <row r="133" spans="2:5" ht="15.75" customHeight="1" x14ac:dyDescent="0.3">
      <c r="B133" s="55" t="s">
        <v>188</v>
      </c>
      <c r="C133" s="53"/>
      <c r="D133" s="53"/>
      <c r="E133" s="54"/>
    </row>
    <row r="134" spans="2:5" ht="15.75" customHeight="1" x14ac:dyDescent="0.25">
      <c r="B134" s="26" t="s">
        <v>170</v>
      </c>
      <c r="C134" s="26" t="s">
        <v>189</v>
      </c>
      <c r="D134" s="26" t="s">
        <v>190</v>
      </c>
      <c r="E134" s="26" t="s">
        <v>191</v>
      </c>
    </row>
    <row r="135" spans="2:5" ht="15.75" customHeight="1" x14ac:dyDescent="0.25">
      <c r="B135" s="24" t="s">
        <v>182</v>
      </c>
      <c r="C135" s="24" t="str">
        <f>LEFT(B135,3)</f>
        <v>SAC</v>
      </c>
      <c r="D135" s="24" t="str">
        <f>RIGHT(B135,3)</f>
        <v>HIN</v>
      </c>
      <c r="E135" s="35" t="str">
        <f>MID(B135,2,3)</f>
        <v>ACH</v>
      </c>
    </row>
    <row r="136" spans="2:5" ht="15.75" customHeight="1" x14ac:dyDescent="0.25"/>
    <row r="137" spans="2:5" ht="15.75" customHeight="1" x14ac:dyDescent="0.25"/>
    <row r="138" spans="2:5" ht="15.75" customHeight="1" x14ac:dyDescent="0.25"/>
    <row r="139" spans="2:5" ht="15.75" customHeight="1" x14ac:dyDescent="0.25">
      <c r="B139" s="5" t="s">
        <v>192</v>
      </c>
    </row>
    <row r="140" spans="2:5" ht="15.75" customHeight="1" x14ac:dyDescent="0.3">
      <c r="B140" s="55" t="s">
        <v>193</v>
      </c>
      <c r="C140" s="53"/>
      <c r="D140" s="53"/>
      <c r="E140" s="54"/>
    </row>
    <row r="141" spans="2:5" ht="15.75" customHeight="1" x14ac:dyDescent="0.25">
      <c r="B141" s="26" t="s">
        <v>170</v>
      </c>
      <c r="C141" s="26" t="s">
        <v>194</v>
      </c>
      <c r="D141" s="26" t="s">
        <v>195</v>
      </c>
      <c r="E141" s="26" t="s">
        <v>196</v>
      </c>
    </row>
    <row r="142" spans="2:5" ht="15.75" customHeight="1" x14ac:dyDescent="0.25">
      <c r="B142" s="24" t="s">
        <v>197</v>
      </c>
      <c r="C142" s="24" t="str">
        <f>UPPER(B142)</f>
        <v>SACHIN TENDULKAR</v>
      </c>
      <c r="D142" s="24" t="str">
        <f>LOWER(B142)</f>
        <v>sachin tendulkar</v>
      </c>
      <c r="E142" s="24" t="str">
        <f>PROPER(B142)</f>
        <v>Sachin Tendulkar</v>
      </c>
    </row>
    <row r="143" spans="2:5" ht="15.75" customHeight="1" x14ac:dyDescent="0.25"/>
    <row r="144" spans="2: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0:J56"/>
  <mergeCells count="14">
    <mergeCell ref="B133:E133"/>
    <mergeCell ref="B140:E140"/>
    <mergeCell ref="B3:I3"/>
    <mergeCell ref="B14:I14"/>
    <mergeCell ref="B25:I25"/>
    <mergeCell ref="B37:K37"/>
    <mergeCell ref="B49:I49"/>
    <mergeCell ref="B63:D63"/>
    <mergeCell ref="B73:D73"/>
    <mergeCell ref="B84:E84"/>
    <mergeCell ref="B95:G95"/>
    <mergeCell ref="B107:C107"/>
    <mergeCell ref="B118:D118"/>
    <mergeCell ref="B125:D1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Refrencing</vt:lpstr>
      <vt:lpstr>Sum</vt:lpstr>
      <vt:lpstr>Date Function</vt:lpstr>
      <vt:lpstr>Class Practice 1 </vt:lpstr>
      <vt:lpstr>Class Practice 2</vt:lpstr>
      <vt:lpstr>Class Practice 3</vt:lpstr>
      <vt:lpstr>Class Practice 4</vt:lpstr>
      <vt:lpstr>Class Practice 5</vt:lpstr>
      <vt:lpstr>Class Practice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user</cp:lastModifiedBy>
  <dcterms:created xsi:type="dcterms:W3CDTF">2022-01-21T06:07:58Z</dcterms:created>
  <dcterms:modified xsi:type="dcterms:W3CDTF">2023-04-03T17:12:01Z</dcterms:modified>
</cp:coreProperties>
</file>