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780" activeTab="1"/>
  </bookViews>
  <sheets>
    <sheet name="Data Model Ex - 3" sheetId="4" r:id="rId1"/>
    <sheet name="Data Model Ex - 4" sheetId="5" r:id="rId2"/>
    <sheet name="Data Model Ex - 5" sheetId="6" r:id="rId3"/>
    <sheet name="Data Model Ex - 6" sheetId="7" r:id="rId4"/>
    <sheet name="Data Model Ex - 7" sheetId="9" r:id="rId5"/>
  </sheets>
  <calcPr calcId="144525"/>
</workbook>
</file>

<file path=xl/sharedStrings.xml><?xml version="1.0" encoding="utf-8"?>
<sst xmlns="http://schemas.openxmlformats.org/spreadsheetml/2006/main" count="87" uniqueCount="48">
  <si>
    <t xml:space="preserve">We want to Create a EMI Calculator, in which once we enter the Amount, Annual Rate and Duration in Years our model should be able to </t>
  </si>
  <si>
    <t>Calculate the EMI By Default, Paid at Start of the Period &amp; Paid at end of the Period.</t>
  </si>
  <si>
    <t>EMI CALCULATOR</t>
  </si>
  <si>
    <t>LOAN AMOUNT</t>
  </si>
  <si>
    <t>RATE (Annual)</t>
  </si>
  <si>
    <t>TIME (Years)</t>
  </si>
  <si>
    <t>EMI</t>
  </si>
  <si>
    <t>By Default</t>
  </si>
  <si>
    <t>If paid at end of the Period</t>
  </si>
  <si>
    <t>If paid at the beginning of the Period</t>
  </si>
  <si>
    <t>Question</t>
  </si>
  <si>
    <t>We have a EMI Calculator, from this we want to Calculate, how much Interest we paid in the 1st Month, 2nd Month and So on</t>
  </si>
  <si>
    <t>Month</t>
  </si>
  <si>
    <t>Interest</t>
  </si>
  <si>
    <t>Total Amount On Interest</t>
  </si>
  <si>
    <t>Amount After Interest</t>
  </si>
  <si>
    <t>Principal Amount</t>
  </si>
  <si>
    <t>Prinicipal</t>
  </si>
  <si>
    <t>Question 1</t>
  </si>
  <si>
    <t>Rajesh took a personal loan of 1o Lakh rs at 15% interest rate for the duration of 6 Years.</t>
  </si>
  <si>
    <t>Loan Amount</t>
  </si>
  <si>
    <t>Can you please calculate the EMI, Rajesh had to pay?</t>
  </si>
  <si>
    <t>Rate</t>
  </si>
  <si>
    <t>Duration (Years)</t>
  </si>
  <si>
    <t>Question 2</t>
  </si>
  <si>
    <t>At the end of 2nd Year, Rajesh got the bonus from his firm, So decides to pay of his loan, Can you please calculate Total Interest Rajesh will be paying after 2 years</t>
  </si>
  <si>
    <t>Interest Amt</t>
  </si>
  <si>
    <t>Amount After Pay</t>
  </si>
  <si>
    <t>Rajesh took a personal loan of 10 Lakh rs at 15% interest rate for the duration of 6 Years.</t>
  </si>
  <si>
    <t>Can you please calculate from the EMI, Principle &amp; Interest Rajesh had to pay every month.</t>
  </si>
  <si>
    <t>At the end of 2nd year, Rajesh got Bonus from the company and he decides to Pay of his complete loan</t>
  </si>
  <si>
    <t xml:space="preserve">He went to the Manager and asks for remaining Principle amount to be paid to close his loan. </t>
  </si>
  <si>
    <t>Can you please draw complete EMI, Interest, Principle, Principle amount left report for the manager for 2 years</t>
  </si>
  <si>
    <t>Principal</t>
  </si>
  <si>
    <t>Amount Remaining</t>
  </si>
  <si>
    <t>ABC Corp from Patna, are in the business of manufacturing Gents Clothing. They have decided to start their new range of Kids clothing.</t>
  </si>
  <si>
    <t>So, they decided to raise the capital from Bank a Sum of 50 Lakh Ruppes for 25 Years at the rate of 7%</t>
  </si>
  <si>
    <t xml:space="preserve"> Can you please generate a EMI Cash statement for the ABC for 25 Years.</t>
  </si>
  <si>
    <t>The format expected is given below</t>
  </si>
  <si>
    <t>Equated Monthly Installment</t>
  </si>
  <si>
    <t>Installment</t>
  </si>
  <si>
    <t>Interest Component</t>
  </si>
  <si>
    <t>Principle Component</t>
  </si>
  <si>
    <t>Principle on which Interest is calculated</t>
  </si>
  <si>
    <t>After 5 Years, company was in very good state and now they wanted to raise further more capital of 2 Crores to start their operation in UP &amp; Haryana</t>
  </si>
  <si>
    <t>Since the EMIs were on time and BAC holds a good repo with the Bank, they readily decided to give them the Capital at same rate of interest for 20 Years</t>
  </si>
  <si>
    <t>Can you please generate EMI Cash Statement from 1st year to 25th Year</t>
  </si>
  <si>
    <t>Rise</t>
  </si>
</sst>
</file>

<file path=xl/styles.xml><?xml version="1.0" encoding="utf-8"?>
<styleSheet xmlns="http://schemas.openxmlformats.org/spreadsheetml/2006/main">
  <numFmts count="10">
    <numFmt numFmtId="176" formatCode="&quot;₹&quot;#,##0_);[Red]\(&quot;₹&quot;#,##0\)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_ [$₹-4009]\ * #,##0_ ;_ [$₹-4009]\ * \-#,##0_ ;_ [$₹-4009]\ * &quot;-&quot;??_ ;_ @_ "/>
    <numFmt numFmtId="182" formatCode="&quot;$&quot;#,##0.00_);[Red]\(&quot;$&quot;#,##0.00\)"/>
    <numFmt numFmtId="183" formatCode="&quot;₹&quot;\ #,##0.00;[Red]&quot;₹&quot;\ \-#,##0.00"/>
    <numFmt numFmtId="184" formatCode="_(&quot;$&quot;* #,##0.00_);_(&quot;$&quot;* \(#,##0.00\);_(&quot;$&quot;* &quot;-&quot;??_);_(@_)"/>
    <numFmt numFmtId="185" formatCode="&quot;₹&quot;#,##0.00_);[Red]\(&quot;₹&quot;#,##0.00\)"/>
  </numFmts>
  <fonts count="24"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6" fillId="24" borderId="2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2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29" borderId="2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9" borderId="22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Border="1"/>
    <xf numFmtId="18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82" fontId="0" fillId="0" borderId="0" xfId="0" applyNumberFormat="1"/>
    <xf numFmtId="176" fontId="0" fillId="0" borderId="0" xfId="0" applyNumberFormat="1"/>
    <xf numFmtId="10" fontId="0" fillId="0" borderId="0" xfId="0" applyNumberFormat="1"/>
    <xf numFmtId="182" fontId="0" fillId="0" borderId="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0" xfId="0" applyFill="1"/>
    <xf numFmtId="0" fontId="1" fillId="5" borderId="1" xfId="0" applyFont="1" applyFill="1" applyBorder="1"/>
    <xf numFmtId="176" fontId="1" fillId="5" borderId="1" xfId="0" applyNumberFormat="1" applyFont="1" applyFill="1" applyBorder="1"/>
    <xf numFmtId="0" fontId="1" fillId="4" borderId="0" xfId="0" applyFont="1" applyFill="1"/>
    <xf numFmtId="176" fontId="1" fillId="4" borderId="0" xfId="0" applyNumberFormat="1" applyFont="1" applyFill="1"/>
    <xf numFmtId="0" fontId="1" fillId="6" borderId="1" xfId="0" applyFont="1" applyFill="1" applyBorder="1"/>
    <xf numFmtId="9" fontId="3" fillId="6" borderId="1" xfId="6" applyFont="1" applyFill="1" applyBorder="1" applyAlignment="1">
      <alignment horizontal="center"/>
    </xf>
    <xf numFmtId="9" fontId="3" fillId="4" borderId="0" xfId="6" applyFont="1" applyFill="1" applyBorder="1" applyAlignment="1">
      <alignment horizontal="center"/>
    </xf>
    <xf numFmtId="0" fontId="1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184" fontId="1" fillId="4" borderId="1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8" borderId="12" xfId="0" applyFont="1" applyFill="1" applyBorder="1" applyAlignment="1">
      <alignment horizontal="center" vertical="center"/>
    </xf>
    <xf numFmtId="184" fontId="0" fillId="0" borderId="0" xfId="0" applyNumberFormat="1"/>
    <xf numFmtId="0" fontId="3" fillId="4" borderId="1" xfId="0" applyFont="1" applyFill="1" applyBorder="1" applyAlignment="1">
      <alignment wrapText="1"/>
    </xf>
    <xf numFmtId="0" fontId="2" fillId="8" borderId="13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83" fontId="0" fillId="0" borderId="0" xfId="0" applyNumberFormat="1"/>
    <xf numFmtId="9" fontId="0" fillId="0" borderId="0" xfId="0" applyNumberFormat="1"/>
    <xf numFmtId="2" fontId="0" fillId="0" borderId="0" xfId="0" applyNumberFormat="1"/>
    <xf numFmtId="18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8"/>
  <sheetViews>
    <sheetView topLeftCell="A7" workbookViewId="0">
      <selection activeCell="E14" sqref="E14"/>
    </sheetView>
  </sheetViews>
  <sheetFormatPr defaultColWidth="11" defaultRowHeight="15.6"/>
  <cols>
    <col min="1" max="1" width="10.875"/>
    <col min="2" max="2" width="3.625" customWidth="1"/>
    <col min="3" max="3" width="10.875"/>
    <col min="4" max="4" width="16" customWidth="1"/>
    <col min="5" max="5" width="14" customWidth="1"/>
    <col min="6" max="6" width="24" customWidth="1"/>
    <col min="7" max="7" width="7" customWidth="1"/>
    <col min="8" max="8" width="4.125" customWidth="1"/>
    <col min="10" max="10" width="10.875"/>
    <col min="11" max="11" width="17.125" customWidth="1"/>
    <col min="12" max="12" width="10.875"/>
    <col min="13" max="13" width="31.625" customWidth="1"/>
    <col min="14" max="14" width="24.5" customWidth="1"/>
    <col min="15" max="38" width="10.875"/>
  </cols>
  <sheetData>
    <row r="1" spans="1:11">
      <c r="A1" s="21"/>
      <c r="B1" s="21"/>
      <c r="C1" s="21"/>
      <c r="D1" s="21"/>
      <c r="E1" s="21"/>
      <c r="F1" s="21"/>
      <c r="G1" s="21"/>
      <c r="H1" s="21"/>
      <c r="K1" t="s">
        <v>0</v>
      </c>
    </row>
    <row r="2" ht="16.35" spans="1:11">
      <c r="A2" s="21"/>
      <c r="B2" s="21"/>
      <c r="C2" s="21"/>
      <c r="D2" s="21"/>
      <c r="E2" s="21"/>
      <c r="F2" s="21"/>
      <c r="G2" s="21"/>
      <c r="H2" s="21"/>
      <c r="K2" t="s">
        <v>1</v>
      </c>
    </row>
    <row r="3" ht="16.35" spans="1:8">
      <c r="A3" s="21"/>
      <c r="B3" s="13"/>
      <c r="C3" s="14"/>
      <c r="D3" s="14"/>
      <c r="E3" s="14"/>
      <c r="F3" s="14"/>
      <c r="G3" s="14"/>
      <c r="H3" s="15"/>
    </row>
    <row r="4" ht="26.55" spans="1:8">
      <c r="A4" s="21"/>
      <c r="B4" s="16"/>
      <c r="C4" s="17" t="s">
        <v>2</v>
      </c>
      <c r="D4" s="18"/>
      <c r="E4" s="18"/>
      <c r="F4" s="18"/>
      <c r="G4" s="19"/>
      <c r="H4" s="20"/>
    </row>
    <row r="5" spans="1:8">
      <c r="A5" s="21"/>
      <c r="B5" s="16"/>
      <c r="C5" s="21"/>
      <c r="D5" s="21"/>
      <c r="E5" s="21"/>
      <c r="F5" s="21"/>
      <c r="G5" s="21"/>
      <c r="H5" s="20"/>
    </row>
    <row r="6" ht="18" spans="1:8">
      <c r="A6" s="21"/>
      <c r="B6" s="16"/>
      <c r="C6" s="21"/>
      <c r="D6" s="22" t="s">
        <v>3</v>
      </c>
      <c r="E6" s="23">
        <v>100000</v>
      </c>
      <c r="F6" s="21"/>
      <c r="G6" s="21"/>
      <c r="H6" s="20"/>
    </row>
    <row r="7" s="21" customFormat="1" ht="18" spans="2:38">
      <c r="B7" s="16"/>
      <c r="D7" s="24"/>
      <c r="E7" s="25"/>
      <c r="H7" s="20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ht="18" spans="1:8">
      <c r="A8" s="21"/>
      <c r="B8" s="16"/>
      <c r="C8" s="21"/>
      <c r="D8" s="26" t="s">
        <v>4</v>
      </c>
      <c r="E8" s="27">
        <v>0.12</v>
      </c>
      <c r="F8" s="21"/>
      <c r="G8" s="21"/>
      <c r="H8" s="20"/>
    </row>
    <row r="9" s="21" customFormat="1" ht="18" spans="2:38">
      <c r="B9" s="16"/>
      <c r="D9" s="24"/>
      <c r="E9" s="28"/>
      <c r="H9" s="20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ht="18" spans="1:8">
      <c r="A10" s="21"/>
      <c r="B10" s="16"/>
      <c r="C10" s="21"/>
      <c r="D10" s="29" t="s">
        <v>5</v>
      </c>
      <c r="E10" s="30">
        <v>10</v>
      </c>
      <c r="F10" s="21"/>
      <c r="G10" s="21"/>
      <c r="H10" s="20"/>
    </row>
    <row r="11" ht="16.35" spans="1:8">
      <c r="A11" s="21"/>
      <c r="B11" s="16"/>
      <c r="C11" s="21"/>
      <c r="D11" s="21"/>
      <c r="E11" s="21"/>
      <c r="F11" s="21"/>
      <c r="G11" s="21"/>
      <c r="H11" s="20"/>
    </row>
    <row r="12" ht="18" spans="1:8">
      <c r="A12" s="21"/>
      <c r="B12" s="16"/>
      <c r="C12" s="21"/>
      <c r="D12" s="31" t="s">
        <v>6</v>
      </c>
      <c r="E12" s="32">
        <f>PMT(E8/12,E10*12,E6,,0)</f>
        <v>-1434.70948402587</v>
      </c>
      <c r="F12" s="33" t="s">
        <v>7</v>
      </c>
      <c r="G12" s="21"/>
      <c r="H12" s="20"/>
    </row>
    <row r="13" ht="36" spans="1:8">
      <c r="A13" s="21"/>
      <c r="B13" s="16"/>
      <c r="C13" s="21"/>
      <c r="D13" s="34"/>
      <c r="E13" s="35">
        <f>PMT(E8/12,E10*12,E6,,0)</f>
        <v>-1434.70948402587</v>
      </c>
      <c r="F13" s="36" t="s">
        <v>8</v>
      </c>
      <c r="G13" s="21"/>
      <c r="H13" s="20"/>
    </row>
    <row r="14" ht="36.75" spans="1:8">
      <c r="A14" s="21"/>
      <c r="B14" s="16"/>
      <c r="C14" s="21"/>
      <c r="D14" s="37"/>
      <c r="E14" s="32">
        <f>PMT(E8/12,E10*12,E6,,1)</f>
        <v>-1420.50443962958</v>
      </c>
      <c r="F14" s="36" t="s">
        <v>9</v>
      </c>
      <c r="G14" s="21"/>
      <c r="H14" s="20"/>
    </row>
    <row r="15" ht="16.35" spans="1:8">
      <c r="A15" s="21"/>
      <c r="B15" s="38"/>
      <c r="C15" s="39"/>
      <c r="D15" s="39"/>
      <c r="E15" s="39"/>
      <c r="F15" s="39"/>
      <c r="G15" s="39"/>
      <c r="H15" s="40"/>
    </row>
    <row r="16" ht="18.75" customHeight="1" spans="1:8">
      <c r="A16" s="21"/>
      <c r="B16" s="21"/>
      <c r="C16" s="21"/>
      <c r="D16" s="21"/>
      <c r="E16" s="21"/>
      <c r="F16" s="21"/>
      <c r="G16" s="21"/>
      <c r="H16" s="21"/>
    </row>
    <row r="17" ht="18.75" customHeight="1"/>
    <row r="18" ht="19.5" customHeight="1"/>
  </sheetData>
  <mergeCells count="2">
    <mergeCell ref="C4:G4"/>
    <mergeCell ref="D12:D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49"/>
  <sheetViews>
    <sheetView tabSelected="1" zoomScale="85" zoomScaleNormal="85" topLeftCell="B6" workbookViewId="0">
      <selection activeCell="I12" sqref="I12"/>
    </sheetView>
  </sheetViews>
  <sheetFormatPr defaultColWidth="11" defaultRowHeight="15.6"/>
  <cols>
    <col min="1" max="1" width="18" customWidth="1"/>
    <col min="2" max="2" width="5.375" customWidth="1"/>
    <col min="4" max="4" width="16" customWidth="1"/>
    <col min="5" max="5" width="15.375" customWidth="1"/>
    <col min="6" max="6" width="19.625" customWidth="1"/>
    <col min="7" max="7" width="10.125" customWidth="1"/>
    <col min="8" max="8" width="4.375" customWidth="1"/>
    <col min="11" max="11" width="10.125" customWidth="1"/>
    <col min="12" max="12" width="22.875" customWidth="1"/>
    <col min="13" max="13" width="22.375" customWidth="1"/>
    <col min="14" max="14" width="20.875" customWidth="1"/>
    <col min="15" max="15" width="23.625" customWidth="1"/>
    <col min="16" max="16" width="21.625" customWidth="1"/>
    <col min="17" max="17" width="24.125" customWidth="1"/>
  </cols>
  <sheetData>
    <row r="1" spans="12:13">
      <c r="L1" t="s">
        <v>10</v>
      </c>
      <c r="M1" t="s">
        <v>11</v>
      </c>
    </row>
    <row r="2" ht="16.35"/>
    <row r="3" ht="16.35" spans="2:8">
      <c r="B3" s="13"/>
      <c r="C3" s="14"/>
      <c r="D3" s="14"/>
      <c r="E3" s="14"/>
      <c r="F3" s="14"/>
      <c r="G3" s="14"/>
      <c r="H3" s="15"/>
    </row>
    <row r="4" ht="26.55" spans="2:8">
      <c r="B4" s="16"/>
      <c r="C4" s="17" t="s">
        <v>2</v>
      </c>
      <c r="D4" s="18"/>
      <c r="E4" s="18"/>
      <c r="F4" s="18"/>
      <c r="G4" s="19"/>
      <c r="H4" s="20"/>
    </row>
    <row r="5" spans="2:8">
      <c r="B5" s="16"/>
      <c r="C5" s="21"/>
      <c r="D5" s="21"/>
      <c r="E5" s="21"/>
      <c r="F5" s="21"/>
      <c r="G5" s="21"/>
      <c r="H5" s="20"/>
    </row>
    <row r="6" ht="18" spans="2:12">
      <c r="B6" s="16"/>
      <c r="C6" s="21"/>
      <c r="D6" s="22" t="s">
        <v>3</v>
      </c>
      <c r="E6" s="23">
        <v>100000</v>
      </c>
      <c r="F6" s="21"/>
      <c r="G6" s="21"/>
      <c r="H6" s="20"/>
      <c r="L6" s="9"/>
    </row>
    <row r="7" ht="18" spans="2:12">
      <c r="B7" s="16"/>
      <c r="C7" s="21"/>
      <c r="D7" s="24"/>
      <c r="E7" s="25"/>
      <c r="F7" s="21"/>
      <c r="G7" s="21"/>
      <c r="H7" s="20"/>
      <c r="L7">
        <v>27500</v>
      </c>
    </row>
    <row r="8" ht="18" spans="2:12">
      <c r="B8" s="16"/>
      <c r="C8" s="21"/>
      <c r="D8" s="26" t="s">
        <v>4</v>
      </c>
      <c r="E8" s="27">
        <v>0.12</v>
      </c>
      <c r="F8" s="21"/>
      <c r="G8" s="21"/>
      <c r="H8" s="20"/>
      <c r="L8" s="42">
        <v>0.13</v>
      </c>
    </row>
    <row r="9" ht="18" spans="2:12">
      <c r="B9" s="16"/>
      <c r="C9" s="21"/>
      <c r="D9" s="24"/>
      <c r="E9" s="28"/>
      <c r="F9" s="21"/>
      <c r="G9" s="21"/>
      <c r="H9" s="20"/>
      <c r="L9">
        <v>1</v>
      </c>
    </row>
    <row r="10" ht="18" spans="2:8">
      <c r="B10" s="16"/>
      <c r="C10" s="21"/>
      <c r="D10" s="29" t="s">
        <v>5</v>
      </c>
      <c r="E10" s="30">
        <v>10</v>
      </c>
      <c r="F10" s="21"/>
      <c r="G10" s="21"/>
      <c r="H10" s="20"/>
    </row>
    <row r="11" spans="2:12">
      <c r="B11" s="16"/>
      <c r="C11" s="21"/>
      <c r="D11" s="21"/>
      <c r="E11" s="21"/>
      <c r="F11" s="21"/>
      <c r="G11" s="21"/>
      <c r="H11" s="20"/>
      <c r="L11" s="9">
        <f>PMT(L8/12,L9*12,L7)</f>
        <v>-2456.2250820731</v>
      </c>
    </row>
    <row r="12" ht="18" spans="2:9">
      <c r="B12" s="16"/>
      <c r="C12" s="21"/>
      <c r="D12" s="31" t="s">
        <v>6</v>
      </c>
      <c r="E12" s="32">
        <f>PMT(E8/12,E10*12,E6,,0)</f>
        <v>-1434.70948402587</v>
      </c>
      <c r="F12" s="33" t="s">
        <v>7</v>
      </c>
      <c r="G12" s="21"/>
      <c r="H12" s="20"/>
      <c r="I12" s="41">
        <f>PMT(E8/12,E10*12,E6)</f>
        <v>-1434.70948402587</v>
      </c>
    </row>
    <row r="13" ht="36" spans="2:8">
      <c r="B13" s="16"/>
      <c r="C13" s="21"/>
      <c r="D13" s="34"/>
      <c r="E13" s="35">
        <f>PMT(E8/12,E10*12,E6,,0)</f>
        <v>-1434.70948402587</v>
      </c>
      <c r="F13" s="36" t="s">
        <v>8</v>
      </c>
      <c r="G13" s="21"/>
      <c r="H13" s="20"/>
    </row>
    <row r="14" ht="54.75" spans="2:8">
      <c r="B14" s="16"/>
      <c r="C14" s="21"/>
      <c r="D14" s="37"/>
      <c r="E14" s="32">
        <f>PMT(E8/12,E10*12,E6,,1)</f>
        <v>-1420.50443962958</v>
      </c>
      <c r="F14" s="36" t="s">
        <v>9</v>
      </c>
      <c r="G14" s="21"/>
      <c r="H14" s="20"/>
    </row>
    <row r="15" ht="16.35" spans="2:8">
      <c r="B15" s="38"/>
      <c r="C15" s="39"/>
      <c r="D15" s="39"/>
      <c r="E15" s="39"/>
      <c r="F15" s="39"/>
      <c r="G15" s="39"/>
      <c r="H15" s="40"/>
    </row>
    <row r="18" spans="9:14">
      <c r="I18" t="s">
        <v>12</v>
      </c>
      <c r="J18" t="s">
        <v>6</v>
      </c>
      <c r="K18" t="s">
        <v>13</v>
      </c>
      <c r="L18" t="s">
        <v>14</v>
      </c>
      <c r="M18" t="s">
        <v>15</v>
      </c>
      <c r="N18" t="s">
        <v>16</v>
      </c>
    </row>
    <row r="19" spans="9:14">
      <c r="I19">
        <v>1</v>
      </c>
      <c r="J19" s="35">
        <v>1435</v>
      </c>
      <c r="K19" s="43">
        <f>L19*1/100</f>
        <v>1000</v>
      </c>
      <c r="L19">
        <v>100000</v>
      </c>
      <c r="M19" s="35">
        <f>J19-K19</f>
        <v>435</v>
      </c>
      <c r="N19" s="35">
        <f>L19-M19</f>
        <v>99565</v>
      </c>
    </row>
    <row r="20" spans="9:14">
      <c r="I20">
        <v>2</v>
      </c>
      <c r="J20" s="35">
        <v>1435</v>
      </c>
      <c r="K20" s="43">
        <f>L20*1/100</f>
        <v>995.65</v>
      </c>
      <c r="L20" s="35">
        <f>N19</f>
        <v>99565</v>
      </c>
      <c r="M20" s="35">
        <f>J20-K20</f>
        <v>439.35</v>
      </c>
      <c r="N20" s="35">
        <f>L20-M20</f>
        <v>99125.65</v>
      </c>
    </row>
    <row r="21" spans="6:14">
      <c r="F21" s="41"/>
      <c r="I21">
        <v>3</v>
      </c>
      <c r="J21" s="35">
        <v>1435</v>
      </c>
      <c r="K21" s="43">
        <f>L21*1/100</f>
        <v>991.2565</v>
      </c>
      <c r="L21" s="35">
        <f>N20</f>
        <v>99125.65</v>
      </c>
      <c r="M21" s="35">
        <f>J21-K21</f>
        <v>443.7435</v>
      </c>
      <c r="N21" s="35">
        <f>L21-M21</f>
        <v>98681.9065</v>
      </c>
    </row>
    <row r="22" spans="9:14">
      <c r="I22">
        <v>4</v>
      </c>
      <c r="J22" s="35">
        <v>1435</v>
      </c>
      <c r="K22" s="43">
        <f>L22*1/100</f>
        <v>986.819065</v>
      </c>
      <c r="L22" s="35">
        <f>N21</f>
        <v>98681.9065</v>
      </c>
      <c r="M22" s="35">
        <f>J22-K22</f>
        <v>448.180935</v>
      </c>
      <c r="N22" s="35">
        <f>L22-M22</f>
        <v>98233.725565</v>
      </c>
    </row>
    <row r="23" spans="9:14">
      <c r="I23">
        <v>5</v>
      </c>
      <c r="J23" s="35">
        <v>1435</v>
      </c>
      <c r="K23" s="43">
        <f>L23*1/100</f>
        <v>982.33725565</v>
      </c>
      <c r="L23" s="35">
        <f>N22</f>
        <v>98233.725565</v>
      </c>
      <c r="M23" s="35">
        <f>J23-K23</f>
        <v>452.66274435</v>
      </c>
      <c r="N23" s="35">
        <f>L23-M23</f>
        <v>97781.06282065</v>
      </c>
    </row>
    <row r="24" spans="10:14">
      <c r="J24" s="35"/>
      <c r="K24" s="43"/>
      <c r="L24" s="35"/>
      <c r="M24" s="35"/>
      <c r="N24" s="35"/>
    </row>
    <row r="29" spans="9:11">
      <c r="I29" t="s">
        <v>12</v>
      </c>
      <c r="J29" t="s">
        <v>13</v>
      </c>
      <c r="K29" t="s">
        <v>17</v>
      </c>
    </row>
    <row r="30" spans="9:11">
      <c r="I30">
        <v>1</v>
      </c>
      <c r="J30" s="9">
        <f>-(IPMT($E$8/12,I30,$E$10*12,$E$6))</f>
        <v>1000</v>
      </c>
      <c r="K30" s="9">
        <f>-PPMT($E$8/12,I30,$E$10*12,$E$6)</f>
        <v>434.709484025874</v>
      </c>
    </row>
    <row r="31" spans="9:11">
      <c r="I31">
        <v>2</v>
      </c>
      <c r="J31" s="9">
        <f>-(IPMT($E$8/12,I31,$E$10*12,$E$6))</f>
        <v>995.652905159741</v>
      </c>
      <c r="K31" s="9">
        <f t="shared" ref="K31:K94" si="0">-PPMT($E$8/12,I31,$E$10*12,$E$6)</f>
        <v>439.056578866132</v>
      </c>
    </row>
    <row r="32" spans="9:11">
      <c r="I32">
        <v>3</v>
      </c>
      <c r="J32" s="9">
        <f t="shared" ref="J32:J95" si="1">-(IPMT($E$8/12,I32,$E$10*12,$E$6))</f>
        <v>991.26233937108</v>
      </c>
      <c r="K32" s="9">
        <f t="shared" si="0"/>
        <v>443.447144654794</v>
      </c>
    </row>
    <row r="33" spans="9:11">
      <c r="I33">
        <v>4</v>
      </c>
      <c r="J33" s="9">
        <f t="shared" si="1"/>
        <v>986.827867924532</v>
      </c>
      <c r="K33" s="9">
        <f t="shared" si="0"/>
        <v>447.881616101342</v>
      </c>
    </row>
    <row r="34" spans="9:11">
      <c r="I34">
        <v>5</v>
      </c>
      <c r="J34" s="9">
        <f t="shared" si="1"/>
        <v>982.349051763519</v>
      </c>
      <c r="K34" s="9">
        <f t="shared" si="0"/>
        <v>452.360432262355</v>
      </c>
    </row>
    <row r="35" spans="9:11">
      <c r="I35">
        <v>6</v>
      </c>
      <c r="J35" s="9">
        <f t="shared" si="1"/>
        <v>977.825447440895</v>
      </c>
      <c r="K35" s="9">
        <f t="shared" si="0"/>
        <v>456.884036584979</v>
      </c>
    </row>
    <row r="36" spans="9:11">
      <c r="I36">
        <v>7</v>
      </c>
      <c r="J36" s="9">
        <f t="shared" si="1"/>
        <v>973.256607075045</v>
      </c>
      <c r="K36" s="9">
        <f t="shared" si="0"/>
        <v>461.452876950828</v>
      </c>
    </row>
    <row r="37" spans="9:14">
      <c r="I37">
        <v>8</v>
      </c>
      <c r="J37" s="9">
        <f t="shared" si="1"/>
        <v>968.642078305537</v>
      </c>
      <c r="K37" s="9">
        <f t="shared" si="0"/>
        <v>466.067405720337</v>
      </c>
      <c r="N37" s="44"/>
    </row>
    <row r="38" spans="9:11">
      <c r="I38">
        <v>9</v>
      </c>
      <c r="J38" s="9">
        <f t="shared" si="1"/>
        <v>963.981404248334</v>
      </c>
      <c r="K38" s="9">
        <f t="shared" si="0"/>
        <v>470.72807977754</v>
      </c>
    </row>
    <row r="39" spans="9:11">
      <c r="I39">
        <v>10</v>
      </c>
      <c r="J39" s="9">
        <f t="shared" si="1"/>
        <v>959.274123450558</v>
      </c>
      <c r="K39" s="9">
        <f t="shared" si="0"/>
        <v>475.435360575315</v>
      </c>
    </row>
    <row r="40" spans="9:11">
      <c r="I40">
        <v>11</v>
      </c>
      <c r="J40" s="9">
        <f t="shared" si="1"/>
        <v>954.519769844805</v>
      </c>
      <c r="K40" s="9">
        <f t="shared" si="0"/>
        <v>480.189714181069</v>
      </c>
    </row>
    <row r="41" spans="9:11">
      <c r="I41">
        <v>12</v>
      </c>
      <c r="J41" s="9">
        <f t="shared" si="1"/>
        <v>949.717872702994</v>
      </c>
      <c r="K41" s="9">
        <f t="shared" si="0"/>
        <v>484.991611322879</v>
      </c>
    </row>
    <row r="42" spans="9:11">
      <c r="I42">
        <v>13</v>
      </c>
      <c r="J42" s="9">
        <f t="shared" si="1"/>
        <v>944.867956589766</v>
      </c>
      <c r="K42" s="9">
        <f t="shared" si="0"/>
        <v>489.841527436108</v>
      </c>
    </row>
    <row r="43" spans="9:11">
      <c r="I43">
        <v>14</v>
      </c>
      <c r="J43" s="9">
        <f t="shared" si="1"/>
        <v>939.969541315404</v>
      </c>
      <c r="K43" s="9">
        <f t="shared" si="0"/>
        <v>494.739942710469</v>
      </c>
    </row>
    <row r="44" spans="9:11">
      <c r="I44">
        <v>15</v>
      </c>
      <c r="J44" s="9">
        <f t="shared" si="1"/>
        <v>935.0221418883</v>
      </c>
      <c r="K44" s="9">
        <f t="shared" si="0"/>
        <v>499.687342137574</v>
      </c>
    </row>
    <row r="45" spans="9:11">
      <c r="I45">
        <v>16</v>
      </c>
      <c r="J45" s="9">
        <f t="shared" si="1"/>
        <v>930.025268466924</v>
      </c>
      <c r="K45" s="9">
        <f t="shared" si="0"/>
        <v>504.68421555895</v>
      </c>
    </row>
    <row r="46" spans="9:11">
      <c r="I46">
        <v>17</v>
      </c>
      <c r="J46" s="9">
        <f t="shared" si="1"/>
        <v>924.978426311335</v>
      </c>
      <c r="K46" s="9">
        <f t="shared" si="0"/>
        <v>509.731057714539</v>
      </c>
    </row>
    <row r="47" spans="9:11">
      <c r="I47">
        <v>18</v>
      </c>
      <c r="J47" s="9">
        <f t="shared" si="1"/>
        <v>919.881115734189</v>
      </c>
      <c r="K47" s="9">
        <f t="shared" si="0"/>
        <v>514.828368291684</v>
      </c>
    </row>
    <row r="48" spans="9:11">
      <c r="I48">
        <v>19</v>
      </c>
      <c r="J48" s="9">
        <f t="shared" si="1"/>
        <v>914.732832051272</v>
      </c>
      <c r="K48" s="9">
        <f t="shared" si="0"/>
        <v>519.976651974601</v>
      </c>
    </row>
    <row r="49" spans="9:11">
      <c r="I49">
        <v>20</v>
      </c>
      <c r="J49" s="9">
        <f t="shared" si="1"/>
        <v>909.533065531526</v>
      </c>
      <c r="K49" s="9">
        <f t="shared" si="0"/>
        <v>525.176418494347</v>
      </c>
    </row>
    <row r="50" spans="9:11">
      <c r="I50">
        <v>21</v>
      </c>
      <c r="J50" s="9">
        <f t="shared" si="1"/>
        <v>904.281301346583</v>
      </c>
      <c r="K50" s="9">
        <f t="shared" si="0"/>
        <v>530.428182679291</v>
      </c>
    </row>
    <row r="51" spans="9:11">
      <c r="I51">
        <v>22</v>
      </c>
      <c r="J51" s="9">
        <f t="shared" si="1"/>
        <v>898.97701951979</v>
      </c>
      <c r="K51" s="9">
        <f t="shared" si="0"/>
        <v>535.732464506084</v>
      </c>
    </row>
    <row r="52" spans="9:11">
      <c r="I52">
        <v>23</v>
      </c>
      <c r="J52" s="9">
        <f t="shared" si="1"/>
        <v>893.619694874729</v>
      </c>
      <c r="K52" s="9">
        <f t="shared" si="0"/>
        <v>541.089789151144</v>
      </c>
    </row>
    <row r="53" spans="9:11">
      <c r="I53">
        <v>24</v>
      </c>
      <c r="J53" s="9">
        <f t="shared" si="1"/>
        <v>888.208796983218</v>
      </c>
      <c r="K53" s="9">
        <f t="shared" si="0"/>
        <v>546.500687042656</v>
      </c>
    </row>
    <row r="54" spans="9:11">
      <c r="I54">
        <v>25</v>
      </c>
      <c r="J54" s="9">
        <f t="shared" si="1"/>
        <v>882.743790112791</v>
      </c>
      <c r="K54" s="9">
        <f t="shared" si="0"/>
        <v>551.965693913083</v>
      </c>
    </row>
    <row r="55" spans="9:11">
      <c r="I55">
        <v>26</v>
      </c>
      <c r="J55" s="9">
        <f t="shared" si="1"/>
        <v>877.22413317366</v>
      </c>
      <c r="K55" s="9">
        <f t="shared" si="0"/>
        <v>557.485350852213</v>
      </c>
    </row>
    <row r="56" spans="9:11">
      <c r="I56">
        <v>27</v>
      </c>
      <c r="J56" s="9">
        <f t="shared" si="1"/>
        <v>871.649279665138</v>
      </c>
      <c r="K56" s="9">
        <f t="shared" si="0"/>
        <v>563.060204360735</v>
      </c>
    </row>
    <row r="57" spans="9:11">
      <c r="I57">
        <v>28</v>
      </c>
      <c r="J57" s="9">
        <f t="shared" si="1"/>
        <v>866.018677621531</v>
      </c>
      <c r="K57" s="9">
        <f t="shared" si="0"/>
        <v>568.690806404343</v>
      </c>
    </row>
    <row r="58" spans="9:11">
      <c r="I58">
        <v>29</v>
      </c>
      <c r="J58" s="9">
        <f t="shared" si="1"/>
        <v>860.331769557487</v>
      </c>
      <c r="K58" s="9">
        <f t="shared" si="0"/>
        <v>574.377714468386</v>
      </c>
    </row>
    <row r="59" spans="9:11">
      <c r="I59">
        <v>30</v>
      </c>
      <c r="J59" s="9">
        <f t="shared" si="1"/>
        <v>854.587992412803</v>
      </c>
      <c r="K59" s="9">
        <f t="shared" si="0"/>
        <v>580.12149161307</v>
      </c>
    </row>
    <row r="60" spans="9:11">
      <c r="I60">
        <v>31</v>
      </c>
      <c r="J60" s="9">
        <f t="shared" si="1"/>
        <v>848.786777496673</v>
      </c>
      <c r="K60" s="9">
        <f t="shared" si="0"/>
        <v>585.922706529201</v>
      </c>
    </row>
    <row r="61" spans="9:11">
      <c r="I61">
        <v>32</v>
      </c>
      <c r="J61" s="9">
        <f t="shared" si="1"/>
        <v>842.927550431381</v>
      </c>
      <c r="K61" s="9">
        <f t="shared" si="0"/>
        <v>591.781933594493</v>
      </c>
    </row>
    <row r="62" spans="9:11">
      <c r="I62">
        <v>33</v>
      </c>
      <c r="J62" s="9">
        <f t="shared" si="1"/>
        <v>837.009731095436</v>
      </c>
      <c r="K62" s="9">
        <f t="shared" si="0"/>
        <v>597.699752930438</v>
      </c>
    </row>
    <row r="63" spans="9:11">
      <c r="I63">
        <v>34</v>
      </c>
      <c r="J63" s="9">
        <f t="shared" si="1"/>
        <v>831.032733566131</v>
      </c>
      <c r="K63" s="9">
        <f t="shared" si="0"/>
        <v>603.676750459742</v>
      </c>
    </row>
    <row r="64" spans="9:11">
      <c r="I64">
        <v>35</v>
      </c>
      <c r="J64" s="9">
        <f t="shared" si="1"/>
        <v>824.995966061534</v>
      </c>
      <c r="K64" s="9">
        <f t="shared" si="0"/>
        <v>609.71351796434</v>
      </c>
    </row>
    <row r="65" spans="9:11">
      <c r="I65">
        <v>36</v>
      </c>
      <c r="J65" s="9">
        <f t="shared" si="1"/>
        <v>818.898830881891</v>
      </c>
      <c r="K65" s="9">
        <f t="shared" si="0"/>
        <v>615.810653143983</v>
      </c>
    </row>
    <row r="66" spans="9:11">
      <c r="I66">
        <v>37</v>
      </c>
      <c r="J66" s="9">
        <f t="shared" si="1"/>
        <v>812.740724350451</v>
      </c>
      <c r="K66" s="9">
        <f t="shared" si="0"/>
        <v>621.968759675423</v>
      </c>
    </row>
    <row r="67" spans="9:11">
      <c r="I67">
        <v>38</v>
      </c>
      <c r="J67" s="9">
        <f t="shared" si="1"/>
        <v>806.521036753697</v>
      </c>
      <c r="K67" s="9">
        <f t="shared" si="0"/>
        <v>628.188447272177</v>
      </c>
    </row>
    <row r="68" spans="9:11">
      <c r="I68">
        <v>39</v>
      </c>
      <c r="J68" s="9">
        <f t="shared" si="1"/>
        <v>800.239152280975</v>
      </c>
      <c r="K68" s="9">
        <f t="shared" si="0"/>
        <v>634.470331744899</v>
      </c>
    </row>
    <row r="69" spans="9:11">
      <c r="I69">
        <v>40</v>
      </c>
      <c r="J69" s="9">
        <f t="shared" si="1"/>
        <v>793.894448963526</v>
      </c>
      <c r="K69" s="9">
        <f t="shared" si="0"/>
        <v>640.815035062348</v>
      </c>
    </row>
    <row r="70" spans="9:11">
      <c r="I70">
        <v>41</v>
      </c>
      <c r="J70" s="9">
        <f t="shared" si="1"/>
        <v>787.486298612902</v>
      </c>
      <c r="K70" s="9">
        <f t="shared" si="0"/>
        <v>647.223185412971</v>
      </c>
    </row>
    <row r="71" spans="9:11">
      <c r="I71">
        <v>42</v>
      </c>
      <c r="J71" s="9">
        <f t="shared" si="1"/>
        <v>781.014066758773</v>
      </c>
      <c r="K71" s="9">
        <f t="shared" si="0"/>
        <v>653.695417267101</v>
      </c>
    </row>
    <row r="72" spans="9:11">
      <c r="I72">
        <v>43</v>
      </c>
      <c r="J72" s="9">
        <f t="shared" si="1"/>
        <v>774.477112586101</v>
      </c>
      <c r="K72" s="9">
        <f t="shared" si="0"/>
        <v>660.232371439772</v>
      </c>
    </row>
    <row r="73" spans="9:11">
      <c r="I73">
        <v>44</v>
      </c>
      <c r="J73" s="9">
        <f t="shared" si="1"/>
        <v>767.874788871704</v>
      </c>
      <c r="K73" s="9">
        <f t="shared" si="0"/>
        <v>666.83469515417</v>
      </c>
    </row>
    <row r="74" spans="9:11">
      <c r="I74">
        <v>45</v>
      </c>
      <c r="J74" s="9">
        <f t="shared" si="1"/>
        <v>761.206441920162</v>
      </c>
      <c r="K74" s="9">
        <f t="shared" si="0"/>
        <v>673.503042105712</v>
      </c>
    </row>
    <row r="75" spans="9:11">
      <c r="I75">
        <v>46</v>
      </c>
      <c r="J75" s="9">
        <f t="shared" si="1"/>
        <v>754.471411499105</v>
      </c>
      <c r="K75" s="9">
        <f t="shared" si="0"/>
        <v>680.238072526769</v>
      </c>
    </row>
    <row r="76" spans="9:11">
      <c r="I76">
        <v>47</v>
      </c>
      <c r="J76" s="9">
        <f t="shared" si="1"/>
        <v>747.669030773837</v>
      </c>
      <c r="K76" s="9">
        <f t="shared" si="0"/>
        <v>687.040453252036</v>
      </c>
    </row>
    <row r="77" spans="9:11">
      <c r="I77">
        <v>48</v>
      </c>
      <c r="J77" s="9">
        <f t="shared" si="1"/>
        <v>740.798626241317</v>
      </c>
      <c r="K77" s="9">
        <f t="shared" si="0"/>
        <v>693.910857784557</v>
      </c>
    </row>
    <row r="78" spans="9:11">
      <c r="I78">
        <v>49</v>
      </c>
      <c r="J78" s="9">
        <f t="shared" si="1"/>
        <v>733.859517663471</v>
      </c>
      <c r="K78" s="9">
        <f t="shared" si="0"/>
        <v>700.849966362402</v>
      </c>
    </row>
    <row r="79" spans="9:11">
      <c r="I79">
        <v>50</v>
      </c>
      <c r="J79" s="9">
        <f t="shared" si="1"/>
        <v>726.851017999848</v>
      </c>
      <c r="K79" s="9">
        <f t="shared" si="0"/>
        <v>707.858466026026</v>
      </c>
    </row>
    <row r="80" spans="9:11">
      <c r="I80">
        <v>51</v>
      </c>
      <c r="J80" s="9">
        <f t="shared" si="1"/>
        <v>719.772433339587</v>
      </c>
      <c r="K80" s="9">
        <f t="shared" si="0"/>
        <v>714.937050686287</v>
      </c>
    </row>
    <row r="81" spans="9:11">
      <c r="I81">
        <v>52</v>
      </c>
      <c r="J81" s="9">
        <f t="shared" si="1"/>
        <v>712.623062832724</v>
      </c>
      <c r="K81" s="9">
        <f t="shared" si="0"/>
        <v>722.086421193149</v>
      </c>
    </row>
    <row r="82" spans="9:11">
      <c r="I82">
        <v>53</v>
      </c>
      <c r="J82" s="9">
        <f t="shared" si="1"/>
        <v>705.402198620793</v>
      </c>
      <c r="K82" s="9">
        <f t="shared" si="0"/>
        <v>729.307285405081</v>
      </c>
    </row>
    <row r="83" spans="9:11">
      <c r="I83">
        <v>54</v>
      </c>
      <c r="J83" s="9">
        <f t="shared" si="1"/>
        <v>698.109125766742</v>
      </c>
      <c r="K83" s="9">
        <f t="shared" si="0"/>
        <v>736.600358259132</v>
      </c>
    </row>
    <row r="84" spans="9:11">
      <c r="I84">
        <v>55</v>
      </c>
      <c r="J84" s="9">
        <f t="shared" si="1"/>
        <v>690.743122184151</v>
      </c>
      <c r="K84" s="9">
        <f t="shared" si="0"/>
        <v>743.966361841723</v>
      </c>
    </row>
    <row r="85" spans="9:11">
      <c r="I85">
        <v>56</v>
      </c>
      <c r="J85" s="9">
        <f t="shared" si="1"/>
        <v>683.303458565733</v>
      </c>
      <c r="K85" s="9">
        <f t="shared" si="0"/>
        <v>751.40602546014</v>
      </c>
    </row>
    <row r="86" spans="9:11">
      <c r="I86">
        <v>57</v>
      </c>
      <c r="J86" s="9">
        <f t="shared" si="1"/>
        <v>675.789398311132</v>
      </c>
      <c r="K86" s="9">
        <f t="shared" si="0"/>
        <v>758.920085714742</v>
      </c>
    </row>
    <row r="87" spans="9:11">
      <c r="I87">
        <v>58</v>
      </c>
      <c r="J87" s="9">
        <f t="shared" si="1"/>
        <v>668.200197453985</v>
      </c>
      <c r="K87" s="9">
        <f t="shared" si="0"/>
        <v>766.509286571889</v>
      </c>
    </row>
    <row r="88" spans="9:11">
      <c r="I88">
        <v>59</v>
      </c>
      <c r="J88" s="9">
        <f t="shared" si="1"/>
        <v>660.535104588266</v>
      </c>
      <c r="K88" s="9">
        <f t="shared" si="0"/>
        <v>774.174379437608</v>
      </c>
    </row>
    <row r="89" spans="9:11">
      <c r="I89">
        <v>60</v>
      </c>
      <c r="J89" s="9">
        <f t="shared" si="1"/>
        <v>652.79336079389</v>
      </c>
      <c r="K89" s="9">
        <f t="shared" si="0"/>
        <v>781.916123231984</v>
      </c>
    </row>
    <row r="90" spans="9:11">
      <c r="I90">
        <v>61</v>
      </c>
      <c r="J90" s="9">
        <f t="shared" si="1"/>
        <v>644.97419956157</v>
      </c>
      <c r="K90" s="9">
        <f t="shared" si="0"/>
        <v>789.735284464304</v>
      </c>
    </row>
    <row r="91" spans="9:11">
      <c r="I91">
        <v>62</v>
      </c>
      <c r="J91" s="9">
        <f t="shared" si="1"/>
        <v>637.076846716927</v>
      </c>
      <c r="K91" s="9">
        <f t="shared" si="0"/>
        <v>797.632637308947</v>
      </c>
    </row>
    <row r="92" spans="9:11">
      <c r="I92">
        <v>63</v>
      </c>
      <c r="J92" s="9">
        <f t="shared" si="1"/>
        <v>629.100520343837</v>
      </c>
      <c r="K92" s="9">
        <f t="shared" si="0"/>
        <v>805.608963682036</v>
      </c>
    </row>
    <row r="93" spans="9:11">
      <c r="I93">
        <v>64</v>
      </c>
      <c r="J93" s="9">
        <f t="shared" si="1"/>
        <v>621.044430707017</v>
      </c>
      <c r="K93" s="9">
        <f t="shared" si="0"/>
        <v>813.665053318857</v>
      </c>
    </row>
    <row r="94" spans="9:11">
      <c r="I94">
        <v>65</v>
      </c>
      <c r="J94" s="9">
        <f t="shared" si="1"/>
        <v>612.907780173828</v>
      </c>
      <c r="K94" s="9">
        <f t="shared" si="0"/>
        <v>821.801703852045</v>
      </c>
    </row>
    <row r="95" spans="9:11">
      <c r="I95">
        <v>66</v>
      </c>
      <c r="J95" s="9">
        <f t="shared" si="1"/>
        <v>604.689763135308</v>
      </c>
      <c r="K95" s="9">
        <f t="shared" ref="K95:K149" si="2">-PPMT($E$8/12,I95,$E$10*12,$E$6)</f>
        <v>830.019720890566</v>
      </c>
    </row>
    <row r="96" spans="9:11">
      <c r="I96">
        <v>67</v>
      </c>
      <c r="J96" s="9">
        <f t="shared" ref="J96:J149" si="3">-(IPMT($E$8/12,I96,$E$10*12,$E$6))</f>
        <v>596.389565926402</v>
      </c>
      <c r="K96" s="9">
        <f t="shared" si="2"/>
        <v>838.319918099471</v>
      </c>
    </row>
    <row r="97" spans="9:11">
      <c r="I97">
        <v>68</v>
      </c>
      <c r="J97" s="9">
        <f t="shared" si="3"/>
        <v>588.006366745407</v>
      </c>
      <c r="K97" s="9">
        <f t="shared" si="2"/>
        <v>846.703117280466</v>
      </c>
    </row>
    <row r="98" spans="9:11">
      <c r="I98">
        <v>69</v>
      </c>
      <c r="J98" s="9">
        <f t="shared" si="3"/>
        <v>579.539335572603</v>
      </c>
      <c r="K98" s="9">
        <f t="shared" si="2"/>
        <v>855.170148453271</v>
      </c>
    </row>
    <row r="99" spans="9:11">
      <c r="I99">
        <v>70</v>
      </c>
      <c r="J99" s="9">
        <f t="shared" si="3"/>
        <v>570.98763408807</v>
      </c>
      <c r="K99" s="9">
        <f t="shared" si="2"/>
        <v>863.721849937803</v>
      </c>
    </row>
    <row r="100" spans="9:11">
      <c r="I100">
        <v>71</v>
      </c>
      <c r="J100" s="9">
        <f t="shared" si="3"/>
        <v>562.350415588692</v>
      </c>
      <c r="K100" s="9">
        <f t="shared" si="2"/>
        <v>872.359068437181</v>
      </c>
    </row>
    <row r="101" spans="9:11">
      <c r="I101">
        <v>72</v>
      </c>
      <c r="J101" s="9">
        <f t="shared" si="3"/>
        <v>553.62682490432</v>
      </c>
      <c r="K101" s="9">
        <f t="shared" si="2"/>
        <v>881.082659121553</v>
      </c>
    </row>
    <row r="102" spans="9:11">
      <c r="I102">
        <v>73</v>
      </c>
      <c r="J102" s="9">
        <f t="shared" si="3"/>
        <v>544.815998313105</v>
      </c>
      <c r="K102" s="9">
        <f t="shared" si="2"/>
        <v>889.893485712769</v>
      </c>
    </row>
    <row r="103" spans="9:11">
      <c r="I103">
        <v>74</v>
      </c>
      <c r="J103" s="9">
        <f t="shared" si="3"/>
        <v>535.917063455977</v>
      </c>
      <c r="K103" s="9">
        <f t="shared" si="2"/>
        <v>898.792420569897</v>
      </c>
    </row>
    <row r="104" spans="9:11">
      <c r="I104">
        <v>75</v>
      </c>
      <c r="J104" s="9">
        <f t="shared" si="3"/>
        <v>526.929139250278</v>
      </c>
      <c r="K104" s="9">
        <f t="shared" si="2"/>
        <v>907.780344775595</v>
      </c>
    </row>
    <row r="105" spans="9:11">
      <c r="I105">
        <v>76</v>
      </c>
      <c r="J105" s="9">
        <f t="shared" si="3"/>
        <v>517.851335802522</v>
      </c>
      <c r="K105" s="9">
        <f t="shared" si="2"/>
        <v>916.858148223351</v>
      </c>
    </row>
    <row r="106" spans="9:11">
      <c r="I106">
        <v>77</v>
      </c>
      <c r="J106" s="9">
        <f t="shared" si="3"/>
        <v>508.682754320289</v>
      </c>
      <c r="K106" s="9">
        <f t="shared" si="2"/>
        <v>926.026729705585</v>
      </c>
    </row>
    <row r="107" spans="9:11">
      <c r="I107">
        <v>78</v>
      </c>
      <c r="J107" s="9">
        <f t="shared" si="3"/>
        <v>499.422487023233</v>
      </c>
      <c r="K107" s="9">
        <f t="shared" si="2"/>
        <v>935.286997002641</v>
      </c>
    </row>
    <row r="108" spans="9:11">
      <c r="I108">
        <v>79</v>
      </c>
      <c r="J108" s="9">
        <f t="shared" si="3"/>
        <v>490.069617053206</v>
      </c>
      <c r="K108" s="9">
        <f t="shared" si="2"/>
        <v>944.639866972667</v>
      </c>
    </row>
    <row r="109" spans="9:11">
      <c r="I109">
        <v>80</v>
      </c>
      <c r="J109" s="9">
        <f t="shared" si="3"/>
        <v>480.62321838348</v>
      </c>
      <c r="K109" s="9">
        <f t="shared" si="2"/>
        <v>954.086265642394</v>
      </c>
    </row>
    <row r="110" spans="9:11">
      <c r="I110">
        <v>81</v>
      </c>
      <c r="J110" s="9">
        <f t="shared" si="3"/>
        <v>471.082355727056</v>
      </c>
      <c r="K110" s="9">
        <f t="shared" si="2"/>
        <v>963.627128298818</v>
      </c>
    </row>
    <row r="111" spans="9:11">
      <c r="I111">
        <v>82</v>
      </c>
      <c r="J111" s="9">
        <f t="shared" si="3"/>
        <v>461.446084444068</v>
      </c>
      <c r="K111" s="9">
        <f t="shared" si="2"/>
        <v>973.263399581806</v>
      </c>
    </row>
    <row r="112" spans="9:11">
      <c r="I112">
        <v>83</v>
      </c>
      <c r="J112" s="9">
        <f t="shared" si="3"/>
        <v>451.713450448249</v>
      </c>
      <c r="K112" s="9">
        <f t="shared" si="2"/>
        <v>982.996033577624</v>
      </c>
    </row>
    <row r="113" spans="9:11">
      <c r="I113">
        <v>84</v>
      </c>
      <c r="J113" s="9">
        <f t="shared" si="3"/>
        <v>441.883490112473</v>
      </c>
      <c r="K113" s="9">
        <f t="shared" si="2"/>
        <v>992.8259939134</v>
      </c>
    </row>
    <row r="114" spans="9:11">
      <c r="I114">
        <v>85</v>
      </c>
      <c r="J114" s="9">
        <f t="shared" si="3"/>
        <v>431.955230173339</v>
      </c>
      <c r="K114" s="9">
        <f t="shared" si="2"/>
        <v>1002.75425385253</v>
      </c>
    </row>
    <row r="115" spans="9:11">
      <c r="I115">
        <v>86</v>
      </c>
      <c r="J115" s="9">
        <f t="shared" si="3"/>
        <v>421.927687634814</v>
      </c>
      <c r="K115" s="9">
        <f t="shared" si="2"/>
        <v>1012.78179639106</v>
      </c>
    </row>
    <row r="116" spans="9:11">
      <c r="I116">
        <v>87</v>
      </c>
      <c r="J116" s="9">
        <f t="shared" si="3"/>
        <v>411.799869670903</v>
      </c>
      <c r="K116" s="9">
        <f t="shared" si="2"/>
        <v>1022.90961435497</v>
      </c>
    </row>
    <row r="117" spans="9:11">
      <c r="I117">
        <v>88</v>
      </c>
      <c r="J117" s="9">
        <f t="shared" si="3"/>
        <v>401.570773527354</v>
      </c>
      <c r="K117" s="9">
        <f t="shared" si="2"/>
        <v>1033.13871049852</v>
      </c>
    </row>
    <row r="118" spans="9:11">
      <c r="I118">
        <v>89</v>
      </c>
      <c r="J118" s="9">
        <f t="shared" si="3"/>
        <v>391.239386422368</v>
      </c>
      <c r="K118" s="9">
        <f t="shared" si="2"/>
        <v>1043.47009760351</v>
      </c>
    </row>
    <row r="119" spans="9:11">
      <c r="I119">
        <v>90</v>
      </c>
      <c r="J119" s="9">
        <f t="shared" si="3"/>
        <v>380.804685446333</v>
      </c>
      <c r="K119" s="9">
        <f t="shared" si="2"/>
        <v>1053.90479857954</v>
      </c>
    </row>
    <row r="120" spans="9:11">
      <c r="I120">
        <v>91</v>
      </c>
      <c r="J120" s="9">
        <f t="shared" si="3"/>
        <v>370.265637460538</v>
      </c>
      <c r="K120" s="9">
        <f t="shared" si="2"/>
        <v>1064.44384656534</v>
      </c>
    </row>
    <row r="121" spans="9:11">
      <c r="I121">
        <v>92</v>
      </c>
      <c r="J121" s="9">
        <f t="shared" si="3"/>
        <v>359.621198994885</v>
      </c>
      <c r="K121" s="9">
        <f t="shared" si="2"/>
        <v>1075.08828503099</v>
      </c>
    </row>
    <row r="122" spans="9:11">
      <c r="I122">
        <v>93</v>
      </c>
      <c r="J122" s="9">
        <f t="shared" si="3"/>
        <v>348.870316144575</v>
      </c>
      <c r="K122" s="9">
        <f t="shared" si="2"/>
        <v>1085.8391678813</v>
      </c>
    </row>
    <row r="123" spans="9:11">
      <c r="I123">
        <v>94</v>
      </c>
      <c r="J123" s="9">
        <f t="shared" si="3"/>
        <v>338.011924465762</v>
      </c>
      <c r="K123" s="9">
        <f t="shared" si="2"/>
        <v>1096.69755956011</v>
      </c>
    </row>
    <row r="124" spans="9:11">
      <c r="I124">
        <v>95</v>
      </c>
      <c r="J124" s="9">
        <f t="shared" si="3"/>
        <v>327.044948870161</v>
      </c>
      <c r="K124" s="9">
        <f t="shared" si="2"/>
        <v>1107.66453515571</v>
      </c>
    </row>
    <row r="125" spans="9:11">
      <c r="I125">
        <v>96</v>
      </c>
      <c r="J125" s="9">
        <f t="shared" si="3"/>
        <v>315.968303518603</v>
      </c>
      <c r="K125" s="9">
        <f t="shared" si="2"/>
        <v>1118.74118050727</v>
      </c>
    </row>
    <row r="126" spans="9:11">
      <c r="I126">
        <v>97</v>
      </c>
      <c r="J126" s="9">
        <f t="shared" si="3"/>
        <v>304.780891713531</v>
      </c>
      <c r="K126" s="9">
        <f t="shared" si="2"/>
        <v>1129.92859231234</v>
      </c>
    </row>
    <row r="127" spans="9:11">
      <c r="I127">
        <v>98</v>
      </c>
      <c r="J127" s="9">
        <f t="shared" si="3"/>
        <v>293.481605790407</v>
      </c>
      <c r="K127" s="9">
        <f t="shared" si="2"/>
        <v>1141.22787823547</v>
      </c>
    </row>
    <row r="128" spans="9:11">
      <c r="I128">
        <v>99</v>
      </c>
      <c r="J128" s="9">
        <f t="shared" si="3"/>
        <v>282.069327008053</v>
      </c>
      <c r="K128" s="9">
        <f t="shared" si="2"/>
        <v>1152.64015701782</v>
      </c>
    </row>
    <row r="129" spans="9:11">
      <c r="I129">
        <v>100</v>
      </c>
      <c r="J129" s="9">
        <f t="shared" si="3"/>
        <v>270.542925437874</v>
      </c>
      <c r="K129" s="9">
        <f t="shared" si="2"/>
        <v>1164.166558588</v>
      </c>
    </row>
    <row r="130" spans="9:11">
      <c r="I130">
        <v>101</v>
      </c>
      <c r="J130" s="9">
        <f t="shared" si="3"/>
        <v>258.901259851994</v>
      </c>
      <c r="K130" s="9">
        <f t="shared" si="2"/>
        <v>1175.80822417388</v>
      </c>
    </row>
    <row r="131" spans="9:11">
      <c r="I131">
        <v>102</v>
      </c>
      <c r="J131" s="9">
        <f t="shared" si="3"/>
        <v>247.143177610256</v>
      </c>
      <c r="K131" s="9">
        <f t="shared" si="2"/>
        <v>1187.56630641562</v>
      </c>
    </row>
    <row r="132" spans="9:11">
      <c r="I132">
        <v>103</v>
      </c>
      <c r="J132" s="9">
        <f t="shared" si="3"/>
        <v>235.267514546099</v>
      </c>
      <c r="K132" s="9">
        <f t="shared" si="2"/>
        <v>1199.44196947977</v>
      </c>
    </row>
    <row r="133" spans="9:11">
      <c r="I133">
        <v>104</v>
      </c>
      <c r="J133" s="9">
        <f t="shared" si="3"/>
        <v>223.273094851302</v>
      </c>
      <c r="K133" s="9">
        <f t="shared" si="2"/>
        <v>1211.43638917457</v>
      </c>
    </row>
    <row r="134" spans="9:11">
      <c r="I134">
        <v>105</v>
      </c>
      <c r="J134" s="9">
        <f t="shared" si="3"/>
        <v>211.158730959556</v>
      </c>
      <c r="K134" s="9">
        <f t="shared" si="2"/>
        <v>1223.55075306632</v>
      </c>
    </row>
    <row r="135" spans="9:11">
      <c r="I135">
        <v>106</v>
      </c>
      <c r="J135" s="9">
        <f t="shared" si="3"/>
        <v>198.923223428893</v>
      </c>
      <c r="K135" s="9">
        <f t="shared" si="2"/>
        <v>1235.78626059698</v>
      </c>
    </row>
    <row r="136" spans="9:11">
      <c r="I136">
        <v>107</v>
      </c>
      <c r="J136" s="9">
        <f t="shared" si="3"/>
        <v>186.565360822923</v>
      </c>
      <c r="K136" s="9">
        <f t="shared" si="2"/>
        <v>1248.14412320295</v>
      </c>
    </row>
    <row r="137" spans="9:11">
      <c r="I137">
        <v>108</v>
      </c>
      <c r="J137" s="9">
        <f t="shared" si="3"/>
        <v>174.083919590893</v>
      </c>
      <c r="K137" s="9">
        <f t="shared" si="2"/>
        <v>1260.62556443498</v>
      </c>
    </row>
    <row r="138" spans="9:11">
      <c r="I138">
        <v>109</v>
      </c>
      <c r="J138" s="9">
        <f t="shared" si="3"/>
        <v>161.477663946544</v>
      </c>
      <c r="K138" s="9">
        <f t="shared" si="2"/>
        <v>1273.23182007933</v>
      </c>
    </row>
    <row r="139" spans="9:11">
      <c r="I139">
        <v>110</v>
      </c>
      <c r="J139" s="9">
        <f t="shared" si="3"/>
        <v>148.74534574575</v>
      </c>
      <c r="K139" s="9">
        <f t="shared" si="2"/>
        <v>1285.96413828012</v>
      </c>
    </row>
    <row r="140" spans="9:11">
      <c r="I140">
        <v>111</v>
      </c>
      <c r="J140" s="9">
        <f t="shared" si="3"/>
        <v>135.885704362949</v>
      </c>
      <c r="K140" s="9">
        <f t="shared" si="2"/>
        <v>1298.82377966292</v>
      </c>
    </row>
    <row r="141" spans="9:11">
      <c r="I141">
        <v>112</v>
      </c>
      <c r="J141" s="9">
        <f t="shared" si="3"/>
        <v>122.89746656632</v>
      </c>
      <c r="K141" s="9">
        <f t="shared" si="2"/>
        <v>1311.81201745955</v>
      </c>
    </row>
    <row r="142" spans="9:11">
      <c r="I142">
        <v>113</v>
      </c>
      <c r="J142" s="9">
        <f t="shared" si="3"/>
        <v>109.779346391724</v>
      </c>
      <c r="K142" s="9">
        <f t="shared" si="2"/>
        <v>1324.93013763415</v>
      </c>
    </row>
    <row r="143" spans="9:11">
      <c r="I143">
        <v>114</v>
      </c>
      <c r="J143" s="9">
        <f t="shared" si="3"/>
        <v>96.5300450153829</v>
      </c>
      <c r="K143" s="9">
        <f t="shared" si="2"/>
        <v>1338.17943901049</v>
      </c>
    </row>
    <row r="144" spans="9:11">
      <c r="I144">
        <v>115</v>
      </c>
      <c r="J144" s="9">
        <f t="shared" si="3"/>
        <v>83.148250625278</v>
      </c>
      <c r="K144" s="9">
        <f t="shared" si="2"/>
        <v>1351.5612334006</v>
      </c>
    </row>
    <row r="145" spans="9:11">
      <c r="I145">
        <v>116</v>
      </c>
      <c r="J145" s="9">
        <f t="shared" si="3"/>
        <v>69.632638291272</v>
      </c>
      <c r="K145" s="9">
        <f t="shared" si="2"/>
        <v>1365.0768457346</v>
      </c>
    </row>
    <row r="146" spans="9:11">
      <c r="I146">
        <v>117</v>
      </c>
      <c r="J146" s="9">
        <f t="shared" si="3"/>
        <v>55.981869833926</v>
      </c>
      <c r="K146" s="9">
        <f t="shared" si="2"/>
        <v>1378.72761419195</v>
      </c>
    </row>
    <row r="147" spans="9:11">
      <c r="I147">
        <v>118</v>
      </c>
      <c r="J147" s="9">
        <f t="shared" si="3"/>
        <v>42.1945936920065</v>
      </c>
      <c r="K147" s="9">
        <f t="shared" si="2"/>
        <v>1392.51489033387</v>
      </c>
    </row>
    <row r="148" spans="9:11">
      <c r="I148">
        <v>119</v>
      </c>
      <c r="J148" s="9">
        <f t="shared" si="3"/>
        <v>28.2694447886678</v>
      </c>
      <c r="K148" s="9">
        <f t="shared" si="2"/>
        <v>1406.44003923721</v>
      </c>
    </row>
    <row r="149" spans="9:11">
      <c r="I149">
        <v>120</v>
      </c>
      <c r="J149" s="9">
        <f t="shared" si="3"/>
        <v>14.2050443962958</v>
      </c>
      <c r="K149" s="9">
        <f t="shared" si="2"/>
        <v>1420.50443962958</v>
      </c>
    </row>
  </sheetData>
  <mergeCells count="2">
    <mergeCell ref="C4:G4"/>
    <mergeCell ref="D12:D1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topLeftCell="A13" workbookViewId="0">
      <selection activeCell="J19" sqref="J19"/>
    </sheetView>
  </sheetViews>
  <sheetFormatPr defaultColWidth="11" defaultRowHeight="15.6"/>
  <cols>
    <col min="2" max="2" width="14.5" customWidth="1"/>
    <col min="3" max="3" width="14.125" customWidth="1"/>
    <col min="4" max="4" width="12.125" customWidth="1"/>
    <col min="7" max="7" width="12.125" customWidth="1"/>
    <col min="8" max="9" width="11.5" customWidth="1"/>
    <col min="11" max="11" width="11.625" customWidth="1"/>
  </cols>
  <sheetData>
    <row r="1" spans="6:7">
      <c r="F1" t="s">
        <v>18</v>
      </c>
      <c r="G1" t="s">
        <v>19</v>
      </c>
    </row>
    <row r="2" spans="2:7">
      <c r="B2" s="1" t="s">
        <v>20</v>
      </c>
      <c r="C2" s="2">
        <v>1000000</v>
      </c>
      <c r="G2" t="s">
        <v>21</v>
      </c>
    </row>
    <row r="3" spans="2:4">
      <c r="B3" s="1" t="s">
        <v>22</v>
      </c>
      <c r="C3" s="3">
        <v>0.15</v>
      </c>
      <c r="D3" s="11"/>
    </row>
    <row r="4" spans="2:3">
      <c r="B4" s="1" t="s">
        <v>23</v>
      </c>
      <c r="C4" s="4">
        <v>6</v>
      </c>
    </row>
    <row r="5" spans="2:4">
      <c r="B5" s="1" t="s">
        <v>6</v>
      </c>
      <c r="C5" s="12">
        <f>PMT(C3/12,C4*12,C2)</f>
        <v>-21145.0133354313</v>
      </c>
      <c r="D5" s="9"/>
    </row>
    <row r="12" spans="6:7">
      <c r="F12" t="s">
        <v>24</v>
      </c>
      <c r="G12" t="s">
        <v>25</v>
      </c>
    </row>
    <row r="15" spans="6:8">
      <c r="F15" t="s">
        <v>12</v>
      </c>
      <c r="G15" t="s">
        <v>26</v>
      </c>
      <c r="H15" t="s">
        <v>27</v>
      </c>
    </row>
    <row r="16" spans="6:9">
      <c r="F16">
        <v>1</v>
      </c>
      <c r="G16" s="9">
        <f>-IPMT($C$3/12,F16,$C$4*12,$C$2)</f>
        <v>12500</v>
      </c>
      <c r="H16" s="9">
        <f>SUM(G16:G39)</f>
        <v>267251.9630177</v>
      </c>
      <c r="I16" s="9"/>
    </row>
    <row r="17" spans="6:8">
      <c r="F17">
        <v>2</v>
      </c>
      <c r="G17" s="9">
        <f t="shared" ref="G17:G39" si="0">-IPMT($C$3/12,F17,$C$4*12,$C$2)</f>
        <v>12391.9373333071</v>
      </c>
      <c r="H17" s="9">
        <f t="shared" ref="H17:H39" si="1">SUM(G17:G40)</f>
        <v>254751.9630177</v>
      </c>
    </row>
    <row r="18" spans="6:8">
      <c r="F18">
        <v>3</v>
      </c>
      <c r="G18" s="9">
        <f t="shared" si="0"/>
        <v>12282.5238832806</v>
      </c>
      <c r="H18" s="9">
        <f t="shared" si="1"/>
        <v>242360.025684393</v>
      </c>
    </row>
    <row r="19" spans="6:8">
      <c r="F19">
        <v>4</v>
      </c>
      <c r="G19" s="9">
        <f t="shared" si="0"/>
        <v>12171.7427651287</v>
      </c>
      <c r="H19" s="9">
        <f t="shared" si="1"/>
        <v>230077.501801112</v>
      </c>
    </row>
    <row r="20" spans="6:8">
      <c r="F20">
        <v>5</v>
      </c>
      <c r="G20" s="9">
        <f t="shared" si="0"/>
        <v>12059.5768829999</v>
      </c>
      <c r="H20" s="9">
        <f t="shared" si="1"/>
        <v>217905.759035984</v>
      </c>
    </row>
    <row r="21" spans="6:8">
      <c r="F21">
        <v>6</v>
      </c>
      <c r="G21" s="9">
        <f t="shared" si="0"/>
        <v>11946.0089273445</v>
      </c>
      <c r="H21" s="9">
        <f t="shared" si="1"/>
        <v>205846.182152984</v>
      </c>
    </row>
    <row r="22" spans="6:8">
      <c r="F22">
        <v>7</v>
      </c>
      <c r="G22" s="9">
        <f t="shared" si="0"/>
        <v>11831.0213722434</v>
      </c>
      <c r="H22" s="9">
        <f t="shared" si="1"/>
        <v>193900.173225639</v>
      </c>
    </row>
    <row r="23" spans="6:8">
      <c r="F23">
        <v>8</v>
      </c>
      <c r="G23" s="9">
        <f t="shared" si="0"/>
        <v>11714.5964727036</v>
      </c>
      <c r="H23" s="9">
        <f t="shared" si="1"/>
        <v>182069.151853396</v>
      </c>
    </row>
    <row r="24" spans="6:8">
      <c r="F24">
        <v>9</v>
      </c>
      <c r="G24" s="9">
        <f t="shared" si="0"/>
        <v>11596.7162619195</v>
      </c>
      <c r="H24" s="9">
        <f t="shared" si="1"/>
        <v>170354.555380692</v>
      </c>
    </row>
    <row r="25" spans="6:8">
      <c r="F25">
        <v>10</v>
      </c>
      <c r="G25" s="9">
        <f t="shared" si="0"/>
        <v>11477.3625485006</v>
      </c>
      <c r="H25" s="9">
        <f t="shared" si="1"/>
        <v>158757.839118773</v>
      </c>
    </row>
    <row r="26" spans="6:8">
      <c r="F26">
        <v>11</v>
      </c>
      <c r="G26" s="9">
        <f t="shared" si="0"/>
        <v>11356.5169136639</v>
      </c>
      <c r="H26" s="9">
        <f t="shared" si="1"/>
        <v>147280.476570272</v>
      </c>
    </row>
    <row r="27" spans="6:8">
      <c r="F27">
        <v>12</v>
      </c>
      <c r="G27" s="9">
        <f t="shared" si="0"/>
        <v>11234.1607083918</v>
      </c>
      <c r="H27" s="9">
        <f t="shared" si="1"/>
        <v>135923.959656608</v>
      </c>
    </row>
    <row r="28" spans="6:8">
      <c r="F28">
        <v>13</v>
      </c>
      <c r="G28" s="9">
        <f t="shared" si="0"/>
        <v>11110.2750505538</v>
      </c>
      <c r="H28" s="9">
        <f t="shared" si="1"/>
        <v>124689.798948217</v>
      </c>
    </row>
    <row r="29" spans="6:8">
      <c r="F29">
        <v>14</v>
      </c>
      <c r="G29" s="9">
        <f t="shared" si="0"/>
        <v>10984.8408219929</v>
      </c>
      <c r="H29" s="9">
        <f t="shared" si="1"/>
        <v>113579.523897663</v>
      </c>
    </row>
    <row r="30" spans="6:8">
      <c r="F30">
        <v>15</v>
      </c>
      <c r="G30" s="9">
        <f t="shared" si="0"/>
        <v>10857.8386655749</v>
      </c>
      <c r="H30" s="9">
        <f t="shared" si="1"/>
        <v>102594.68307567</v>
      </c>
    </row>
    <row r="31" spans="6:8">
      <c r="F31">
        <v>16</v>
      </c>
      <c r="G31" s="9">
        <f t="shared" si="0"/>
        <v>10729.2489822017</v>
      </c>
      <c r="H31" s="9">
        <f t="shared" si="1"/>
        <v>91736.844410095</v>
      </c>
    </row>
    <row r="32" spans="6:8">
      <c r="F32">
        <v>17</v>
      </c>
      <c r="G32" s="9">
        <f t="shared" si="0"/>
        <v>10599.0519277863</v>
      </c>
      <c r="H32" s="9">
        <f t="shared" si="1"/>
        <v>81007.5954278933</v>
      </c>
    </row>
    <row r="33" spans="6:8">
      <c r="F33">
        <v>18</v>
      </c>
      <c r="G33" s="9">
        <f t="shared" si="0"/>
        <v>10467.2274101908</v>
      </c>
      <c r="H33" s="9">
        <f t="shared" si="1"/>
        <v>70408.543500107</v>
      </c>
    </row>
    <row r="34" spans="6:8">
      <c r="F34">
        <v>19</v>
      </c>
      <c r="G34" s="9">
        <f t="shared" si="0"/>
        <v>10333.7550861252</v>
      </c>
      <c r="H34" s="9">
        <f t="shared" si="1"/>
        <v>59941.3160899162</v>
      </c>
    </row>
    <row r="35" spans="6:8">
      <c r="F35">
        <v>20</v>
      </c>
      <c r="G35" s="9">
        <f t="shared" si="0"/>
        <v>10198.6143580089</v>
      </c>
      <c r="H35" s="9">
        <f t="shared" si="1"/>
        <v>49607.561003791</v>
      </c>
    </row>
    <row r="36" spans="6:8">
      <c r="F36">
        <v>21</v>
      </c>
      <c r="G36" s="9">
        <f t="shared" si="0"/>
        <v>10061.7843707911</v>
      </c>
      <c r="H36" s="9">
        <f t="shared" si="1"/>
        <v>39408.9466457821</v>
      </c>
    </row>
    <row r="37" spans="6:8">
      <c r="F37">
        <v>22</v>
      </c>
      <c r="G37" s="9">
        <f t="shared" si="0"/>
        <v>9923.24400873314</v>
      </c>
      <c r="H37" s="9">
        <f t="shared" si="1"/>
        <v>29347.1622749909</v>
      </c>
    </row>
    <row r="38" spans="6:8">
      <c r="F38">
        <v>23</v>
      </c>
      <c r="G38" s="9">
        <f t="shared" si="0"/>
        <v>9782.97189214941</v>
      </c>
      <c r="H38" s="9">
        <f t="shared" si="1"/>
        <v>19423.9182662578</v>
      </c>
    </row>
    <row r="39" spans="6:9">
      <c r="F39">
        <v>24</v>
      </c>
      <c r="G39" s="9">
        <f t="shared" si="0"/>
        <v>9640.94637410839</v>
      </c>
      <c r="H39" s="9">
        <f t="shared" si="1"/>
        <v>9640.94637410839</v>
      </c>
      <c r="I39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1"/>
  <sheetViews>
    <sheetView topLeftCell="A27" workbookViewId="0">
      <selection activeCell="H15" sqref="H15"/>
    </sheetView>
  </sheetViews>
  <sheetFormatPr defaultColWidth="11" defaultRowHeight="15.6"/>
  <cols>
    <col min="2" max="2" width="14.5" customWidth="1"/>
    <col min="3" max="3" width="14.125" customWidth="1"/>
    <col min="9" max="10" width="11.5" customWidth="1"/>
    <col min="11" max="11" width="11.625" customWidth="1"/>
  </cols>
  <sheetData>
    <row r="1" spans="6:7">
      <c r="F1" s="8" t="s">
        <v>18</v>
      </c>
      <c r="G1" t="s">
        <v>28</v>
      </c>
    </row>
    <row r="2" spans="2:7">
      <c r="B2" s="1" t="s">
        <v>20</v>
      </c>
      <c r="C2" s="2">
        <v>1000000</v>
      </c>
      <c r="G2" t="s">
        <v>29</v>
      </c>
    </row>
    <row r="3" spans="2:3">
      <c r="B3" s="1" t="s">
        <v>22</v>
      </c>
      <c r="C3" s="3">
        <v>0.15</v>
      </c>
    </row>
    <row r="4" spans="2:3">
      <c r="B4" s="1" t="s">
        <v>23</v>
      </c>
      <c r="C4" s="4">
        <v>6</v>
      </c>
    </row>
    <row r="5" spans="2:3">
      <c r="B5" s="1" t="s">
        <v>6</v>
      </c>
      <c r="C5" s="5">
        <f>-PMT(C3/12,C4*12,C2)</f>
        <v>21145.0133354313</v>
      </c>
    </row>
    <row r="12" spans="11:11">
      <c r="K12" s="10"/>
    </row>
    <row r="13" spans="6:11">
      <c r="F13" s="8" t="s">
        <v>24</v>
      </c>
      <c r="G13" t="s">
        <v>30</v>
      </c>
      <c r="K13" s="10"/>
    </row>
    <row r="14" spans="7:11">
      <c r="G14" t="s">
        <v>31</v>
      </c>
      <c r="K14" s="10"/>
    </row>
    <row r="15" spans="7:11">
      <c r="G15" t="s">
        <v>32</v>
      </c>
      <c r="K15" s="10"/>
    </row>
    <row r="16" spans="11:11">
      <c r="K16" s="10"/>
    </row>
    <row r="17" spans="11:11">
      <c r="K17" s="10"/>
    </row>
    <row r="18" spans="11:11">
      <c r="K18" s="10"/>
    </row>
    <row r="19" spans="5:11">
      <c r="E19" t="s">
        <v>12</v>
      </c>
      <c r="F19" t="s">
        <v>6</v>
      </c>
      <c r="G19" t="s">
        <v>13</v>
      </c>
      <c r="H19" t="s">
        <v>33</v>
      </c>
      <c r="I19" t="s">
        <v>34</v>
      </c>
      <c r="K19" s="10"/>
    </row>
    <row r="20" spans="5:9">
      <c r="E20">
        <v>1</v>
      </c>
      <c r="F20" s="9">
        <f>-PMT($C$3/12,$C$4*12,$C$2)</f>
        <v>21145.0133354313</v>
      </c>
      <c r="G20" s="9">
        <f>-IPMT($C$3/12,E20,$C$4*12,$C$2)</f>
        <v>12500</v>
      </c>
      <c r="H20" s="9">
        <f>-PPMT($C$3/12,E20,$C$4*12,$C$2)</f>
        <v>8645.01333543134</v>
      </c>
      <c r="I20" s="9">
        <f>SUM(H20:H43)</f>
        <v>240228.357032652</v>
      </c>
    </row>
    <row r="21" spans="5:9">
      <c r="E21">
        <v>2</v>
      </c>
      <c r="F21" s="9">
        <f t="shared" ref="F21:F84" si="0">-PMT($C$3/12,$C$4*12,$C$2)</f>
        <v>21145.0133354313</v>
      </c>
      <c r="G21" s="9">
        <f t="shared" ref="G21:G84" si="1">-IPMT($C$3/12,E21,$C$4*12,$C$2)</f>
        <v>12391.9373333071</v>
      </c>
      <c r="H21" s="9">
        <f t="shared" ref="H21:H44" si="2">-PPMT($C$3/12,E21,$C$4*12,$C$2)</f>
        <v>8753.07600212423</v>
      </c>
      <c r="I21" s="9">
        <f t="shared" ref="I21:I84" si="3">SUM(H21:H44)</f>
        <v>243231.21149556</v>
      </c>
    </row>
    <row r="22" spans="5:9">
      <c r="E22">
        <v>3</v>
      </c>
      <c r="F22" s="9">
        <f t="shared" si="0"/>
        <v>21145.0133354313</v>
      </c>
      <c r="G22" s="9">
        <f t="shared" si="1"/>
        <v>12282.5238832806</v>
      </c>
      <c r="H22" s="9">
        <f t="shared" si="2"/>
        <v>8862.48945215078</v>
      </c>
      <c r="I22" s="9">
        <f t="shared" si="3"/>
        <v>246271.601639255</v>
      </c>
    </row>
    <row r="23" spans="5:9">
      <c r="E23">
        <v>4</v>
      </c>
      <c r="F23" s="9">
        <f t="shared" si="0"/>
        <v>21145.0133354313</v>
      </c>
      <c r="G23" s="9">
        <f t="shared" si="1"/>
        <v>12171.7427651287</v>
      </c>
      <c r="H23" s="9">
        <f t="shared" si="2"/>
        <v>8973.27057030267</v>
      </c>
      <c r="I23" s="9">
        <f t="shared" si="3"/>
        <v>249349.996659745</v>
      </c>
    </row>
    <row r="24" spans="5:9">
      <c r="E24">
        <v>5</v>
      </c>
      <c r="F24" s="9">
        <f t="shared" si="0"/>
        <v>21145.0133354313</v>
      </c>
      <c r="G24" s="9">
        <f t="shared" si="1"/>
        <v>12059.5768829999</v>
      </c>
      <c r="H24" s="9">
        <f t="shared" si="2"/>
        <v>9085.43645243145</v>
      </c>
      <c r="I24" s="9">
        <f t="shared" si="3"/>
        <v>252466.871617992</v>
      </c>
    </row>
    <row r="25" spans="5:9">
      <c r="E25">
        <v>6</v>
      </c>
      <c r="F25" s="9">
        <f t="shared" si="0"/>
        <v>21145.0133354313</v>
      </c>
      <c r="G25" s="9">
        <f t="shared" si="1"/>
        <v>11946.0089273445</v>
      </c>
      <c r="H25" s="9">
        <f t="shared" si="2"/>
        <v>9199.00440808684</v>
      </c>
      <c r="I25" s="9">
        <f t="shared" si="3"/>
        <v>255622.707513217</v>
      </c>
    </row>
    <row r="26" spans="5:9">
      <c r="E26">
        <v>7</v>
      </c>
      <c r="F26" s="9">
        <f t="shared" si="0"/>
        <v>21145.0133354313</v>
      </c>
      <c r="G26" s="9">
        <f t="shared" si="1"/>
        <v>11831.0213722434</v>
      </c>
      <c r="H26" s="9">
        <f t="shared" si="2"/>
        <v>9313.99196318793</v>
      </c>
      <c r="I26" s="9">
        <f t="shared" si="3"/>
        <v>258817.991357132</v>
      </c>
    </row>
    <row r="27" spans="5:9">
      <c r="E27">
        <v>8</v>
      </c>
      <c r="F27" s="9">
        <f t="shared" si="0"/>
        <v>21145.0133354313</v>
      </c>
      <c r="G27" s="9">
        <f t="shared" si="1"/>
        <v>11714.5964727036</v>
      </c>
      <c r="H27" s="9">
        <f t="shared" si="2"/>
        <v>9430.41686272778</v>
      </c>
      <c r="I27" s="9">
        <f t="shared" si="3"/>
        <v>262053.216249096</v>
      </c>
    </row>
    <row r="28" spans="5:9">
      <c r="E28">
        <v>9</v>
      </c>
      <c r="F28" s="9">
        <f t="shared" si="0"/>
        <v>21145.0133354313</v>
      </c>
      <c r="G28" s="9">
        <f t="shared" si="1"/>
        <v>11596.7162619195</v>
      </c>
      <c r="H28" s="9">
        <f t="shared" si="2"/>
        <v>9548.29707351187</v>
      </c>
      <c r="I28" s="9">
        <f t="shared" si="3"/>
        <v>265328.88145221</v>
      </c>
    </row>
    <row r="29" spans="5:9">
      <c r="E29">
        <v>10</v>
      </c>
      <c r="F29" s="9">
        <f t="shared" si="0"/>
        <v>21145.0133354313</v>
      </c>
      <c r="G29" s="9">
        <f t="shared" si="1"/>
        <v>11477.3625485006</v>
      </c>
      <c r="H29" s="9">
        <f t="shared" si="2"/>
        <v>9667.65078693077</v>
      </c>
      <c r="I29" s="9">
        <f t="shared" si="3"/>
        <v>268645.492470363</v>
      </c>
    </row>
    <row r="30" spans="5:9">
      <c r="E30">
        <v>11</v>
      </c>
      <c r="F30" s="9">
        <f t="shared" si="0"/>
        <v>21145.0133354313</v>
      </c>
      <c r="G30" s="9">
        <f t="shared" si="1"/>
        <v>11356.5169136639</v>
      </c>
      <c r="H30" s="9">
        <f t="shared" si="2"/>
        <v>9788.49642176741</v>
      </c>
      <c r="I30" s="9">
        <f t="shared" si="3"/>
        <v>272003.561126242</v>
      </c>
    </row>
    <row r="31" spans="5:9">
      <c r="E31">
        <v>12</v>
      </c>
      <c r="F31" s="9">
        <f t="shared" si="0"/>
        <v>21145.0133354313</v>
      </c>
      <c r="G31" s="9">
        <f t="shared" si="1"/>
        <v>11234.1607083918</v>
      </c>
      <c r="H31" s="9">
        <f t="shared" si="2"/>
        <v>9910.8526270395</v>
      </c>
      <c r="I31" s="9">
        <f t="shared" si="3"/>
        <v>275403.60564032</v>
      </c>
    </row>
    <row r="32" spans="5:9">
      <c r="E32">
        <v>13</v>
      </c>
      <c r="F32" s="9">
        <f t="shared" si="0"/>
        <v>21145.0133354313</v>
      </c>
      <c r="G32" s="9">
        <f t="shared" si="1"/>
        <v>11110.2750505538</v>
      </c>
      <c r="H32" s="9">
        <f t="shared" si="2"/>
        <v>10034.7382848775</v>
      </c>
      <c r="I32" s="9">
        <f t="shared" si="3"/>
        <v>278846.150710824</v>
      </c>
    </row>
    <row r="33" spans="5:9">
      <c r="E33">
        <v>14</v>
      </c>
      <c r="F33" s="9">
        <f t="shared" si="0"/>
        <v>21145.0133354313</v>
      </c>
      <c r="G33" s="9">
        <f t="shared" si="1"/>
        <v>10984.8408219929</v>
      </c>
      <c r="H33" s="9">
        <f t="shared" si="2"/>
        <v>10160.1725134385</v>
      </c>
      <c r="I33" s="9">
        <f t="shared" si="3"/>
        <v>282331.72759471</v>
      </c>
    </row>
    <row r="34" spans="5:9">
      <c r="E34">
        <v>15</v>
      </c>
      <c r="F34" s="9">
        <f t="shared" si="0"/>
        <v>21145.0133354313</v>
      </c>
      <c r="G34" s="9">
        <f t="shared" si="1"/>
        <v>10857.8386655749</v>
      </c>
      <c r="H34" s="9">
        <f t="shared" si="2"/>
        <v>10287.1746698564</v>
      </c>
      <c r="I34" s="9">
        <f t="shared" si="3"/>
        <v>285860.874189643</v>
      </c>
    </row>
    <row r="35" spans="5:9">
      <c r="E35">
        <v>16</v>
      </c>
      <c r="F35" s="9">
        <f t="shared" si="0"/>
        <v>21145.0133354313</v>
      </c>
      <c r="G35" s="9">
        <f t="shared" si="1"/>
        <v>10729.2489822017</v>
      </c>
      <c r="H35" s="9">
        <f t="shared" si="2"/>
        <v>10415.7643532296</v>
      </c>
      <c r="I35" s="9">
        <f t="shared" si="3"/>
        <v>289434.135117014</v>
      </c>
    </row>
    <row r="36" spans="5:9">
      <c r="E36">
        <v>17</v>
      </c>
      <c r="F36" s="9">
        <f t="shared" si="0"/>
        <v>21145.0133354313</v>
      </c>
      <c r="G36" s="9">
        <f t="shared" si="1"/>
        <v>10599.0519277863</v>
      </c>
      <c r="H36" s="9">
        <f t="shared" si="2"/>
        <v>10545.961407645</v>
      </c>
      <c r="I36" s="9">
        <f t="shared" si="3"/>
        <v>293052.061805977</v>
      </c>
    </row>
    <row r="37" spans="5:9">
      <c r="E37">
        <v>18</v>
      </c>
      <c r="F37" s="9">
        <f t="shared" si="0"/>
        <v>21145.0133354313</v>
      </c>
      <c r="G37" s="9">
        <f t="shared" si="1"/>
        <v>10467.2274101908</v>
      </c>
      <c r="H37" s="9">
        <f t="shared" si="2"/>
        <v>10677.7859252406</v>
      </c>
      <c r="I37" s="9">
        <f t="shared" si="3"/>
        <v>296715.212578551</v>
      </c>
    </row>
    <row r="38" spans="5:9">
      <c r="E38">
        <v>19</v>
      </c>
      <c r="F38" s="9">
        <f t="shared" si="0"/>
        <v>21145.0133354313</v>
      </c>
      <c r="G38" s="9">
        <f t="shared" si="1"/>
        <v>10333.7550861252</v>
      </c>
      <c r="H38" s="9">
        <f t="shared" si="2"/>
        <v>10811.2582493061</v>
      </c>
      <c r="I38" s="9">
        <f t="shared" si="3"/>
        <v>300424.152735783</v>
      </c>
    </row>
    <row r="39" spans="5:9">
      <c r="E39">
        <v>20</v>
      </c>
      <c r="F39" s="9">
        <f t="shared" si="0"/>
        <v>21145.0133354313</v>
      </c>
      <c r="G39" s="9">
        <f t="shared" si="1"/>
        <v>10198.6143580089</v>
      </c>
      <c r="H39" s="9">
        <f t="shared" si="2"/>
        <v>10946.3989774224</v>
      </c>
      <c r="I39" s="9">
        <f t="shared" si="3"/>
        <v>304179.45464498</v>
      </c>
    </row>
    <row r="40" spans="5:9">
      <c r="E40">
        <v>21</v>
      </c>
      <c r="F40" s="9">
        <f t="shared" si="0"/>
        <v>21145.0133354313</v>
      </c>
      <c r="G40" s="9">
        <f t="shared" si="1"/>
        <v>10061.7843707911</v>
      </c>
      <c r="H40" s="9">
        <f t="shared" si="2"/>
        <v>11083.2289646402</v>
      </c>
      <c r="I40" s="9">
        <f t="shared" si="3"/>
        <v>307981.697828043</v>
      </c>
    </row>
    <row r="41" spans="5:9">
      <c r="E41">
        <v>22</v>
      </c>
      <c r="F41" s="9">
        <f t="shared" si="0"/>
        <v>21145.0133354313</v>
      </c>
      <c r="G41" s="9">
        <f t="shared" si="1"/>
        <v>9923.24400873314</v>
      </c>
      <c r="H41" s="9">
        <f t="shared" si="2"/>
        <v>11221.7693266982</v>
      </c>
      <c r="I41" s="9">
        <f t="shared" si="3"/>
        <v>311831.469050893</v>
      </c>
    </row>
    <row r="42" spans="5:9">
      <c r="E42">
        <v>23</v>
      </c>
      <c r="F42" s="9">
        <f t="shared" si="0"/>
        <v>21145.0133354313</v>
      </c>
      <c r="G42" s="9">
        <f t="shared" si="1"/>
        <v>9782.97189214941</v>
      </c>
      <c r="H42" s="9">
        <f t="shared" si="2"/>
        <v>11362.0414432819</v>
      </c>
      <c r="I42" s="9">
        <f t="shared" si="3"/>
        <v>315729.362414029</v>
      </c>
    </row>
    <row r="43" spans="5:9">
      <c r="E43">
        <v>24</v>
      </c>
      <c r="F43" s="9">
        <f t="shared" si="0"/>
        <v>21145.0133354313</v>
      </c>
      <c r="G43" s="9">
        <f t="shared" si="1"/>
        <v>9640.94637410839</v>
      </c>
      <c r="H43" s="9">
        <f t="shared" si="2"/>
        <v>11504.0669613229</v>
      </c>
      <c r="I43" s="9">
        <f t="shared" si="3"/>
        <v>319675.979444205</v>
      </c>
    </row>
    <row r="44" spans="5:9">
      <c r="E44">
        <v>25</v>
      </c>
      <c r="F44" s="9">
        <f t="shared" si="0"/>
        <v>21145.0133354313</v>
      </c>
      <c r="G44" s="9">
        <f t="shared" si="1"/>
        <v>9497.14553709185</v>
      </c>
      <c r="H44" s="9">
        <f t="shared" si="2"/>
        <v>11647.8677983395</v>
      </c>
      <c r="I44" s="9">
        <f t="shared" si="3"/>
        <v>323671.929187257</v>
      </c>
    </row>
    <row r="45" spans="5:9">
      <c r="E45">
        <v>26</v>
      </c>
      <c r="F45" s="9">
        <f t="shared" si="0"/>
        <v>21145.0133354313</v>
      </c>
      <c r="G45" s="9">
        <f t="shared" si="1"/>
        <v>9351.54718961261</v>
      </c>
      <c r="H45" s="9">
        <f t="shared" ref="H45:H91" si="4">-PPMT($C$3/12,E45,$C$4*12,$C$2)</f>
        <v>11793.4661458187</v>
      </c>
      <c r="I45" s="9">
        <f t="shared" si="3"/>
        <v>327717.828302098</v>
      </c>
    </row>
    <row r="46" spans="5:9">
      <c r="E46">
        <v>27</v>
      </c>
      <c r="F46" s="9">
        <f t="shared" si="0"/>
        <v>21145.0133354313</v>
      </c>
      <c r="G46" s="9">
        <f t="shared" si="1"/>
        <v>9204.12886278987</v>
      </c>
      <c r="H46" s="9">
        <f t="shared" si="4"/>
        <v>11940.8844726415</v>
      </c>
      <c r="I46" s="9">
        <f t="shared" si="3"/>
        <v>331814.301155874</v>
      </c>
    </row>
    <row r="47" spans="5:9">
      <c r="E47">
        <v>28</v>
      </c>
      <c r="F47" s="9">
        <f t="shared" si="0"/>
        <v>21145.0133354313</v>
      </c>
      <c r="G47" s="9">
        <f t="shared" si="1"/>
        <v>9054.86780688185</v>
      </c>
      <c r="H47" s="9">
        <f t="shared" si="4"/>
        <v>12090.1455285495</v>
      </c>
      <c r="I47" s="9">
        <f t="shared" si="3"/>
        <v>335961.979920323</v>
      </c>
    </row>
    <row r="48" spans="5:9">
      <c r="E48">
        <v>29</v>
      </c>
      <c r="F48" s="9">
        <f t="shared" si="0"/>
        <v>21145.0133354313</v>
      </c>
      <c r="G48" s="9">
        <f t="shared" si="1"/>
        <v>8903.74098777499</v>
      </c>
      <c r="H48" s="9">
        <f t="shared" si="4"/>
        <v>12241.2723476563</v>
      </c>
      <c r="I48" s="9">
        <f t="shared" si="3"/>
        <v>340161.504669327</v>
      </c>
    </row>
    <row r="49" spans="5:9">
      <c r="E49">
        <v>30</v>
      </c>
      <c r="F49" s="9">
        <f t="shared" si="0"/>
        <v>21145.0133354313</v>
      </c>
      <c r="G49" s="9">
        <f t="shared" si="1"/>
        <v>8750.72508342928</v>
      </c>
      <c r="H49" s="9">
        <f t="shared" si="4"/>
        <v>12394.2882520021</v>
      </c>
      <c r="I49" s="9">
        <f t="shared" si="3"/>
        <v>344413.523477693</v>
      </c>
    </row>
    <row r="50" spans="5:9">
      <c r="E50">
        <v>31</v>
      </c>
      <c r="F50" s="9">
        <f t="shared" si="0"/>
        <v>21145.0133354313</v>
      </c>
      <c r="G50" s="9">
        <f t="shared" si="1"/>
        <v>8595.79648027925</v>
      </c>
      <c r="H50" s="9">
        <f t="shared" si="4"/>
        <v>12549.2168551521</v>
      </c>
      <c r="I50" s="9">
        <f t="shared" si="3"/>
        <v>348718.692521164</v>
      </c>
    </row>
    <row r="51" spans="5:9">
      <c r="E51">
        <v>32</v>
      </c>
      <c r="F51" s="9">
        <f t="shared" si="0"/>
        <v>21145.0133354313</v>
      </c>
      <c r="G51" s="9">
        <f t="shared" si="1"/>
        <v>8438.93126958985</v>
      </c>
      <c r="H51" s="9">
        <f t="shared" si="4"/>
        <v>12706.0820658415</v>
      </c>
      <c r="I51" s="9">
        <f t="shared" si="3"/>
        <v>353077.676177679</v>
      </c>
    </row>
    <row r="52" spans="5:9">
      <c r="E52">
        <v>33</v>
      </c>
      <c r="F52" s="9">
        <f t="shared" si="0"/>
        <v>21145.0133354313</v>
      </c>
      <c r="G52" s="9">
        <f t="shared" si="1"/>
        <v>8280.10524376683</v>
      </c>
      <c r="H52" s="9">
        <f t="shared" si="4"/>
        <v>12864.9080916645</v>
      </c>
      <c r="I52" s="9">
        <f t="shared" si="3"/>
        <v>357491.1471299</v>
      </c>
    </row>
    <row r="53" spans="5:9">
      <c r="E53">
        <v>34</v>
      </c>
      <c r="F53" s="9">
        <f t="shared" si="0"/>
        <v>21145.0133354313</v>
      </c>
      <c r="G53" s="9">
        <f t="shared" si="1"/>
        <v>8119.29389262103</v>
      </c>
      <c r="H53" s="9">
        <f t="shared" si="4"/>
        <v>13025.7194428103</v>
      </c>
      <c r="I53" s="9">
        <f t="shared" si="3"/>
        <v>361959.786469024</v>
      </c>
    </row>
    <row r="54" spans="5:9">
      <c r="E54">
        <v>35</v>
      </c>
      <c r="F54" s="9">
        <f t="shared" si="0"/>
        <v>21145.0133354313</v>
      </c>
      <c r="G54" s="9">
        <f t="shared" si="1"/>
        <v>7956.4723995859</v>
      </c>
      <c r="H54" s="9">
        <f t="shared" si="4"/>
        <v>13188.5409358454</v>
      </c>
      <c r="I54" s="9">
        <f t="shared" si="3"/>
        <v>366484.283799887</v>
      </c>
    </row>
    <row r="55" spans="5:9">
      <c r="E55">
        <v>36</v>
      </c>
      <c r="F55" s="9">
        <f t="shared" si="0"/>
        <v>21145.0133354313</v>
      </c>
      <c r="G55" s="9">
        <f t="shared" si="1"/>
        <v>7791.61563788783</v>
      </c>
      <c r="H55" s="9">
        <f t="shared" si="4"/>
        <v>13353.3976975435</v>
      </c>
      <c r="I55" s="9">
        <f t="shared" si="3"/>
        <v>371065.337347385</v>
      </c>
    </row>
    <row r="56" spans="5:9">
      <c r="E56">
        <v>37</v>
      </c>
      <c r="F56" s="9">
        <f t="shared" si="0"/>
        <v>21145.0133354313</v>
      </c>
      <c r="G56" s="9">
        <f t="shared" si="1"/>
        <v>7624.69816666854</v>
      </c>
      <c r="H56" s="9">
        <f t="shared" si="4"/>
        <v>13520.3151687628</v>
      </c>
      <c r="I56" s="9">
        <f t="shared" si="3"/>
        <v>375703.654064227</v>
      </c>
    </row>
    <row r="57" spans="5:9">
      <c r="E57">
        <v>38</v>
      </c>
      <c r="F57" s="9">
        <f t="shared" si="0"/>
        <v>21145.0133354313</v>
      </c>
      <c r="G57" s="9">
        <f t="shared" si="1"/>
        <v>7455.694227059</v>
      </c>
      <c r="H57" s="9">
        <f t="shared" si="4"/>
        <v>13689.3191083723</v>
      </c>
      <c r="I57" s="9">
        <f t="shared" si="3"/>
        <v>380399.94974003</v>
      </c>
    </row>
    <row r="58" spans="5:9">
      <c r="E58">
        <v>39</v>
      </c>
      <c r="F58" s="9">
        <f t="shared" si="0"/>
        <v>21145.0133354313</v>
      </c>
      <c r="G58" s="9">
        <f t="shared" si="1"/>
        <v>7284.57773820435</v>
      </c>
      <c r="H58" s="9">
        <f t="shared" si="4"/>
        <v>13860.435597227</v>
      </c>
      <c r="I58" s="9">
        <f t="shared" si="3"/>
        <v>385154.949111781</v>
      </c>
    </row>
    <row r="59" spans="5:9">
      <c r="E59">
        <v>40</v>
      </c>
      <c r="F59" s="9">
        <f t="shared" si="0"/>
        <v>21145.0133354313</v>
      </c>
      <c r="G59" s="9">
        <f t="shared" si="1"/>
        <v>7111.32229323901</v>
      </c>
      <c r="H59" s="9">
        <f t="shared" si="4"/>
        <v>14033.6910421923</v>
      </c>
      <c r="I59" s="9">
        <f t="shared" si="3"/>
        <v>389969.385975678</v>
      </c>
    </row>
    <row r="60" spans="5:9">
      <c r="E60">
        <v>41</v>
      </c>
      <c r="F60" s="9">
        <f t="shared" si="0"/>
        <v>21145.0133354313</v>
      </c>
      <c r="G60" s="9">
        <f t="shared" si="1"/>
        <v>6935.90115521161</v>
      </c>
      <c r="H60" s="9">
        <f t="shared" si="4"/>
        <v>14209.1121802197</v>
      </c>
      <c r="I60" s="9">
        <f t="shared" si="3"/>
        <v>394844.003300374</v>
      </c>
    </row>
    <row r="61" spans="5:9">
      <c r="E61">
        <v>42</v>
      </c>
      <c r="F61" s="9">
        <f t="shared" si="0"/>
        <v>21145.0133354313</v>
      </c>
      <c r="G61" s="9">
        <f t="shared" si="1"/>
        <v>6758.28725295886</v>
      </c>
      <c r="H61" s="9">
        <f t="shared" si="4"/>
        <v>14386.7260824725</v>
      </c>
      <c r="I61" s="9">
        <f t="shared" si="3"/>
        <v>399779.553341629</v>
      </c>
    </row>
    <row r="62" spans="5:9">
      <c r="E62">
        <v>43</v>
      </c>
      <c r="F62" s="9">
        <f t="shared" si="0"/>
        <v>21145.0133354313</v>
      </c>
      <c r="G62" s="9">
        <f t="shared" si="1"/>
        <v>6578.45317692796</v>
      </c>
      <c r="H62" s="9">
        <f t="shared" si="4"/>
        <v>14566.5601585034</v>
      </c>
      <c r="I62" s="9">
        <f t="shared" si="3"/>
        <v>404776.797758399</v>
      </c>
    </row>
    <row r="63" spans="5:9">
      <c r="E63">
        <v>44</v>
      </c>
      <c r="F63" s="9">
        <f t="shared" si="0"/>
        <v>21145.0133354313</v>
      </c>
      <c r="G63" s="9">
        <f t="shared" si="1"/>
        <v>6396.37117494666</v>
      </c>
      <c r="H63" s="9">
        <f t="shared" si="4"/>
        <v>14748.6421604847</v>
      </c>
      <c r="I63" s="9">
        <f t="shared" si="3"/>
        <v>409836.507730379</v>
      </c>
    </row>
    <row r="64" spans="5:9">
      <c r="E64">
        <v>45</v>
      </c>
      <c r="F64" s="9">
        <f t="shared" si="0"/>
        <v>21145.0133354313</v>
      </c>
      <c r="G64" s="9">
        <f t="shared" si="1"/>
        <v>6212.01314794061</v>
      </c>
      <c r="H64" s="9">
        <f t="shared" si="4"/>
        <v>14933.0001874907</v>
      </c>
      <c r="I64" s="9">
        <f t="shared" si="3"/>
        <v>414959.464077009</v>
      </c>
    </row>
    <row r="65" spans="5:9">
      <c r="E65">
        <v>46</v>
      </c>
      <c r="F65" s="9">
        <f t="shared" si="0"/>
        <v>21145.0133354313</v>
      </c>
      <c r="G65" s="9">
        <f t="shared" si="1"/>
        <v>6025.35064559697</v>
      </c>
      <c r="H65" s="9">
        <f t="shared" si="4"/>
        <v>15119.6626898344</v>
      </c>
      <c r="I65" s="9">
        <f t="shared" si="3"/>
        <v>420146.457377971</v>
      </c>
    </row>
    <row r="66" spans="5:9">
      <c r="E66">
        <v>47</v>
      </c>
      <c r="F66" s="9">
        <f t="shared" si="0"/>
        <v>21145.0133354313</v>
      </c>
      <c r="G66" s="9">
        <f t="shared" si="1"/>
        <v>5836.35486197404</v>
      </c>
      <c r="H66" s="9">
        <f t="shared" si="4"/>
        <v>15308.6584734573</v>
      </c>
      <c r="I66" s="9">
        <f t="shared" si="3"/>
        <v>425398.288095196</v>
      </c>
    </row>
    <row r="67" spans="5:9">
      <c r="E67">
        <v>48</v>
      </c>
      <c r="F67" s="9">
        <f t="shared" si="0"/>
        <v>21145.0133354313</v>
      </c>
      <c r="G67" s="9">
        <f t="shared" si="1"/>
        <v>5644.99663105583</v>
      </c>
      <c r="H67" s="9">
        <f t="shared" si="4"/>
        <v>15500.0167043755</v>
      </c>
      <c r="I67" s="9">
        <f t="shared" si="3"/>
        <v>430715.766696386</v>
      </c>
    </row>
    <row r="68" spans="5:9">
      <c r="E68">
        <v>49</v>
      </c>
      <c r="F68" s="9">
        <f t="shared" si="0"/>
        <v>21145.0133354313</v>
      </c>
      <c r="G68" s="9">
        <f t="shared" si="1"/>
        <v>5451.24642225113</v>
      </c>
      <c r="H68" s="9">
        <f t="shared" si="4"/>
        <v>15693.7669131802</v>
      </c>
      <c r="I68" s="9">
        <f t="shared" si="3"/>
        <v>436099.713780091</v>
      </c>
    </row>
    <row r="69" spans="5:9">
      <c r="E69">
        <v>50</v>
      </c>
      <c r="F69" s="9">
        <f t="shared" si="0"/>
        <v>21145.0133354313</v>
      </c>
      <c r="G69" s="9">
        <f t="shared" si="1"/>
        <v>5255.07433583638</v>
      </c>
      <c r="H69" s="9">
        <f t="shared" si="4"/>
        <v>15889.938999595</v>
      </c>
      <c r="I69" s="9">
        <f t="shared" si="3"/>
        <v>420405.946866911</v>
      </c>
    </row>
    <row r="70" spans="5:9">
      <c r="E70">
        <v>51</v>
      </c>
      <c r="F70" s="9">
        <f t="shared" si="0"/>
        <v>21145.0133354313</v>
      </c>
      <c r="G70" s="9">
        <f t="shared" si="1"/>
        <v>5056.45009834144</v>
      </c>
      <c r="H70" s="9">
        <f t="shared" si="4"/>
        <v>16088.5632370899</v>
      </c>
      <c r="I70" s="9">
        <f t="shared" si="3"/>
        <v>404516.007867316</v>
      </c>
    </row>
    <row r="71" spans="5:9">
      <c r="E71">
        <v>52</v>
      </c>
      <c r="F71" s="9">
        <f t="shared" si="0"/>
        <v>21145.0133354313</v>
      </c>
      <c r="G71" s="9">
        <f t="shared" si="1"/>
        <v>4855.34305787782</v>
      </c>
      <c r="H71" s="9">
        <f t="shared" si="4"/>
        <v>16289.6702775535</v>
      </c>
      <c r="I71" s="9">
        <f t="shared" si="3"/>
        <v>388427.444630226</v>
      </c>
    </row>
    <row r="72" spans="5:9">
      <c r="E72">
        <v>53</v>
      </c>
      <c r="F72" s="9">
        <f t="shared" si="0"/>
        <v>21145.0133354313</v>
      </c>
      <c r="G72" s="9">
        <f t="shared" si="1"/>
        <v>4651.7221794084</v>
      </c>
      <c r="H72" s="9">
        <f t="shared" si="4"/>
        <v>16493.2911560229</v>
      </c>
      <c r="I72" s="9">
        <f t="shared" si="3"/>
        <v>372137.774352672</v>
      </c>
    </row>
    <row r="73" spans="5:9">
      <c r="E73">
        <v>54</v>
      </c>
      <c r="F73" s="9">
        <f t="shared" si="0"/>
        <v>21145.0133354313</v>
      </c>
      <c r="G73" s="9">
        <f t="shared" si="1"/>
        <v>4445.55603995811</v>
      </c>
      <c r="H73" s="9">
        <f t="shared" si="4"/>
        <v>16699.4572954732</v>
      </c>
      <c r="I73" s="9">
        <f t="shared" si="3"/>
        <v>355644.483196649</v>
      </c>
    </row>
    <row r="74" spans="5:9">
      <c r="E74">
        <v>55</v>
      </c>
      <c r="F74" s="9">
        <f t="shared" si="0"/>
        <v>21145.0133354313</v>
      </c>
      <c r="G74" s="9">
        <f t="shared" si="1"/>
        <v>4236.8128237647</v>
      </c>
      <c r="H74" s="9">
        <f t="shared" si="4"/>
        <v>16908.2005116666</v>
      </c>
      <c r="I74" s="9">
        <f t="shared" si="3"/>
        <v>338945.025901176</v>
      </c>
    </row>
    <row r="75" spans="5:9">
      <c r="E75">
        <v>56</v>
      </c>
      <c r="F75" s="9">
        <f t="shared" si="0"/>
        <v>21145.0133354313</v>
      </c>
      <c r="G75" s="9">
        <f t="shared" si="1"/>
        <v>4025.46031736887</v>
      </c>
      <c r="H75" s="9">
        <f t="shared" si="4"/>
        <v>17119.5530180625</v>
      </c>
      <c r="I75" s="9">
        <f t="shared" si="3"/>
        <v>322036.825389509</v>
      </c>
    </row>
    <row r="76" spans="5:9">
      <c r="E76">
        <v>57</v>
      </c>
      <c r="F76" s="9">
        <f t="shared" si="0"/>
        <v>21145.0133354313</v>
      </c>
      <c r="G76" s="9">
        <f t="shared" si="1"/>
        <v>3811.46590464309</v>
      </c>
      <c r="H76" s="9">
        <f t="shared" si="4"/>
        <v>17333.5474307882</v>
      </c>
      <c r="I76" s="9">
        <f t="shared" si="3"/>
        <v>304917.272371447</v>
      </c>
    </row>
    <row r="77" spans="5:9">
      <c r="E77">
        <v>58</v>
      </c>
      <c r="F77" s="9">
        <f t="shared" si="0"/>
        <v>21145.0133354313</v>
      </c>
      <c r="G77" s="9">
        <f t="shared" si="1"/>
        <v>3594.79656175823</v>
      </c>
      <c r="H77" s="9">
        <f t="shared" si="4"/>
        <v>17550.2167736731</v>
      </c>
      <c r="I77" s="9">
        <f t="shared" si="3"/>
        <v>287583.724940659</v>
      </c>
    </row>
    <row r="78" spans="5:9">
      <c r="E78">
        <v>59</v>
      </c>
      <c r="F78" s="9">
        <f t="shared" si="0"/>
        <v>21145.0133354313</v>
      </c>
      <c r="G78" s="9">
        <f t="shared" si="1"/>
        <v>3375.41885208732</v>
      </c>
      <c r="H78" s="9">
        <f t="shared" si="4"/>
        <v>17769.594483344</v>
      </c>
      <c r="I78" s="9">
        <f t="shared" si="3"/>
        <v>270033.508166986</v>
      </c>
    </row>
    <row r="79" spans="5:9">
      <c r="E79">
        <v>60</v>
      </c>
      <c r="F79" s="9">
        <f t="shared" si="0"/>
        <v>21145.0133354313</v>
      </c>
      <c r="G79" s="9">
        <f t="shared" si="1"/>
        <v>3153.29892104552</v>
      </c>
      <c r="H79" s="9">
        <f t="shared" si="4"/>
        <v>17991.7144143858</v>
      </c>
      <c r="I79" s="9">
        <f t="shared" si="3"/>
        <v>252263.913683642</v>
      </c>
    </row>
    <row r="80" spans="5:9">
      <c r="E80">
        <v>61</v>
      </c>
      <c r="F80" s="9">
        <f t="shared" si="0"/>
        <v>21145.0133354313</v>
      </c>
      <c r="G80" s="9">
        <f t="shared" si="1"/>
        <v>2928.4024908657</v>
      </c>
      <c r="H80" s="9">
        <f t="shared" si="4"/>
        <v>18216.6108445656</v>
      </c>
      <c r="I80" s="9">
        <f t="shared" si="3"/>
        <v>234272.199269256</v>
      </c>
    </row>
    <row r="81" spans="5:9">
      <c r="E81">
        <v>62</v>
      </c>
      <c r="F81" s="9">
        <f t="shared" si="0"/>
        <v>21145.0133354313</v>
      </c>
      <c r="G81" s="9">
        <f t="shared" si="1"/>
        <v>2700.69485530863</v>
      </c>
      <c r="H81" s="9">
        <f t="shared" si="4"/>
        <v>18444.3184801227</v>
      </c>
      <c r="I81" s="9">
        <f t="shared" si="3"/>
        <v>216055.58842469</v>
      </c>
    </row>
    <row r="82" spans="5:9">
      <c r="E82">
        <v>63</v>
      </c>
      <c r="F82" s="9">
        <f t="shared" si="0"/>
        <v>21145.0133354313</v>
      </c>
      <c r="G82" s="9">
        <f t="shared" si="1"/>
        <v>2470.14087430709</v>
      </c>
      <c r="H82" s="9">
        <f t="shared" si="4"/>
        <v>18674.8724611242</v>
      </c>
      <c r="I82" s="9">
        <f t="shared" si="3"/>
        <v>197611.269944567</v>
      </c>
    </row>
    <row r="83" spans="5:9">
      <c r="E83">
        <v>64</v>
      </c>
      <c r="F83" s="9">
        <f t="shared" si="0"/>
        <v>21145.0133354313</v>
      </c>
      <c r="G83" s="9">
        <f t="shared" si="1"/>
        <v>2236.70496854304</v>
      </c>
      <c r="H83" s="9">
        <f t="shared" si="4"/>
        <v>18908.3083668883</v>
      </c>
      <c r="I83" s="9">
        <f t="shared" si="3"/>
        <v>178936.397483443</v>
      </c>
    </row>
    <row r="84" spans="5:9">
      <c r="E84">
        <v>65</v>
      </c>
      <c r="F84" s="9">
        <f t="shared" si="0"/>
        <v>21145.0133354313</v>
      </c>
      <c r="G84" s="9">
        <f t="shared" si="1"/>
        <v>2000.35111395694</v>
      </c>
      <c r="H84" s="9">
        <f t="shared" si="4"/>
        <v>19144.6622214744</v>
      </c>
      <c r="I84" s="9">
        <f t="shared" si="3"/>
        <v>160028.089116555</v>
      </c>
    </row>
    <row r="85" spans="5:9">
      <c r="E85">
        <v>66</v>
      </c>
      <c r="F85" s="9">
        <f t="shared" ref="F85:F91" si="5">-PMT($C$3/12,$C$4*12,$C$2)</f>
        <v>21145.0133354313</v>
      </c>
      <c r="G85" s="9">
        <f t="shared" ref="G85:G91" si="6">-IPMT($C$3/12,E85,$C$4*12,$C$2)</f>
        <v>1761.04283618851</v>
      </c>
      <c r="H85" s="9">
        <f t="shared" si="4"/>
        <v>19383.9704992428</v>
      </c>
      <c r="I85" s="9">
        <f t="shared" ref="I85:I91" si="7">SUM(H85:H108)</f>
        <v>140883.42689508</v>
      </c>
    </row>
    <row r="86" spans="5:9">
      <c r="E86">
        <v>67</v>
      </c>
      <c r="F86" s="9">
        <f t="shared" si="5"/>
        <v>21145.0133354313</v>
      </c>
      <c r="G86" s="9">
        <f t="shared" si="6"/>
        <v>1518.74320494797</v>
      </c>
      <c r="H86" s="9">
        <f t="shared" si="4"/>
        <v>19626.2701304834</v>
      </c>
      <c r="I86" s="9">
        <f t="shared" si="7"/>
        <v>121499.456395838</v>
      </c>
    </row>
    <row r="87" spans="5:9">
      <c r="E87">
        <v>68</v>
      </c>
      <c r="F87" s="9">
        <f t="shared" si="5"/>
        <v>21145.0133354313</v>
      </c>
      <c r="G87" s="9">
        <f t="shared" si="6"/>
        <v>1273.41482831693</v>
      </c>
      <c r="H87" s="9">
        <f t="shared" si="4"/>
        <v>19871.5985071144</v>
      </c>
      <c r="I87" s="9">
        <f t="shared" si="7"/>
        <v>101873.186265354</v>
      </c>
    </row>
    <row r="88" spans="5:9">
      <c r="E88">
        <v>69</v>
      </c>
      <c r="F88" s="9">
        <f t="shared" si="5"/>
        <v>21145.0133354313</v>
      </c>
      <c r="G88" s="9">
        <f t="shared" si="6"/>
        <v>1025.019846978</v>
      </c>
      <c r="H88" s="9">
        <f t="shared" si="4"/>
        <v>20119.9934884533</v>
      </c>
      <c r="I88" s="9">
        <f t="shared" si="7"/>
        <v>82001.5877582399</v>
      </c>
    </row>
    <row r="89" spans="5:9">
      <c r="E89">
        <v>70</v>
      </c>
      <c r="F89" s="9">
        <f t="shared" si="5"/>
        <v>21145.0133354313</v>
      </c>
      <c r="G89" s="9">
        <f t="shared" si="6"/>
        <v>773.519928372332</v>
      </c>
      <c r="H89" s="9">
        <f t="shared" si="4"/>
        <v>20371.493407059</v>
      </c>
      <c r="I89" s="9">
        <f t="shared" si="7"/>
        <v>61881.5942697866</v>
      </c>
    </row>
    <row r="90" spans="5:9">
      <c r="E90">
        <v>71</v>
      </c>
      <c r="F90" s="9">
        <f t="shared" si="5"/>
        <v>21145.0133354313</v>
      </c>
      <c r="G90" s="9">
        <f t="shared" si="6"/>
        <v>518.876260784094</v>
      </c>
      <c r="H90" s="9">
        <f t="shared" si="4"/>
        <v>20626.1370746472</v>
      </c>
      <c r="I90" s="9">
        <f t="shared" si="7"/>
        <v>41510.1008627276</v>
      </c>
    </row>
    <row r="91" spans="5:9">
      <c r="E91">
        <v>72</v>
      </c>
      <c r="F91" s="9">
        <f t="shared" si="5"/>
        <v>21145.0133354313</v>
      </c>
      <c r="G91" s="9">
        <f t="shared" si="6"/>
        <v>261.049547351004</v>
      </c>
      <c r="H91" s="9">
        <f t="shared" si="4"/>
        <v>20883.9637880803</v>
      </c>
      <c r="I91" s="9">
        <f t="shared" si="7"/>
        <v>20883.9637880803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2"/>
  <sheetViews>
    <sheetView topLeftCell="B304" workbookViewId="0">
      <selection activeCell="K324" sqref="K324"/>
    </sheetView>
  </sheetViews>
  <sheetFormatPr defaultColWidth="11" defaultRowHeight="15.6"/>
  <cols>
    <col min="2" max="2" width="12" customWidth="1"/>
    <col min="3" max="3" width="19.625" customWidth="1"/>
    <col min="5" max="5" width="13.125" customWidth="1"/>
    <col min="6" max="6" width="20.125" customWidth="1"/>
    <col min="7" max="7" width="16.875" customWidth="1"/>
    <col min="8" max="8" width="14" customWidth="1"/>
    <col min="9" max="9" width="13" customWidth="1"/>
    <col min="10" max="10" width="22" customWidth="1"/>
    <col min="11" max="11" width="16.875" customWidth="1"/>
    <col min="17" max="17" width="13" customWidth="1"/>
    <col min="18" max="18" width="16.875" customWidth="1"/>
    <col min="19" max="19" width="15" customWidth="1"/>
    <col min="20" max="20" width="19.625" customWidth="1"/>
  </cols>
  <sheetData>
    <row r="1" spans="6:6">
      <c r="F1" t="s">
        <v>35</v>
      </c>
    </row>
    <row r="2" spans="2:6">
      <c r="B2" s="1" t="s">
        <v>20</v>
      </c>
      <c r="C2" s="2">
        <v>5000000</v>
      </c>
      <c r="F2" t="s">
        <v>36</v>
      </c>
    </row>
    <row r="3" spans="2:6">
      <c r="B3" s="1" t="s">
        <v>22</v>
      </c>
      <c r="C3" s="3">
        <v>0.07</v>
      </c>
      <c r="E3" t="s">
        <v>18</v>
      </c>
      <c r="F3" t="s">
        <v>37</v>
      </c>
    </row>
    <row r="4" spans="2:6">
      <c r="B4" s="1" t="s">
        <v>23</v>
      </c>
      <c r="C4" s="4">
        <v>25</v>
      </c>
      <c r="F4" t="s">
        <v>38</v>
      </c>
    </row>
    <row r="5" spans="2:3">
      <c r="B5" s="1" t="s">
        <v>6</v>
      </c>
      <c r="C5" s="5">
        <f>-PMT(C3/12,C4*12,C2)</f>
        <v>35338.9598637546</v>
      </c>
    </row>
    <row r="7" spans="7:9">
      <c r="G7" s="6" t="s">
        <v>39</v>
      </c>
      <c r="H7" s="6"/>
      <c r="I7" s="6"/>
    </row>
    <row r="8" ht="36" spans="6:10">
      <c r="F8" s="7" t="s">
        <v>12</v>
      </c>
      <c r="G8" s="7" t="s">
        <v>40</v>
      </c>
      <c r="H8" s="7" t="s">
        <v>41</v>
      </c>
      <c r="I8" s="7" t="s">
        <v>42</v>
      </c>
      <c r="J8" s="7" t="s">
        <v>43</v>
      </c>
    </row>
    <row r="9" spans="6:10">
      <c r="F9" s="4">
        <v>1</v>
      </c>
      <c r="G9" s="5">
        <f>-PMT($C$3/12,$C$4*12,$C$2)</f>
        <v>35338.9598637546</v>
      </c>
      <c r="H9" s="5">
        <f>-IPMT($C$3/12,F9,$C$4*12,$C$2)</f>
        <v>29166.6666666667</v>
      </c>
      <c r="I9" s="5">
        <f>-PPMT($C$3/12,F9,$C$4*12,$C$2)</f>
        <v>6172.29319708792</v>
      </c>
      <c r="J9" s="5"/>
    </row>
    <row r="10" spans="6:10">
      <c r="F10" s="4">
        <v>2</v>
      </c>
      <c r="G10" s="5">
        <f t="shared" ref="G10:G11" si="0">-PMT($C$3/12,$C$4*12,$C$2)</f>
        <v>35338.9598637546</v>
      </c>
      <c r="H10" s="5">
        <f t="shared" ref="H10:H11" si="1">-IPMT($C$3/12,F10,$C$4*12,$C$2)</f>
        <v>29130.661623017</v>
      </c>
      <c r="I10" s="5">
        <f t="shared" ref="I10:I11" si="2">-PPMT($C$3/12,F10,$C$4*12,$C$2)</f>
        <v>6208.2982407376</v>
      </c>
      <c r="J10" s="4"/>
    </row>
    <row r="11" spans="6:10">
      <c r="F11" s="4">
        <v>3</v>
      </c>
      <c r="G11" s="5">
        <f t="shared" si="0"/>
        <v>35338.9598637546</v>
      </c>
      <c r="H11" s="5">
        <f t="shared" si="1"/>
        <v>29094.446549946</v>
      </c>
      <c r="I11" s="5">
        <f t="shared" si="2"/>
        <v>6244.51331380857</v>
      </c>
      <c r="J11" s="4"/>
    </row>
    <row r="13" spans="5:6">
      <c r="E13" t="s">
        <v>24</v>
      </c>
      <c r="F13" t="s">
        <v>44</v>
      </c>
    </row>
    <row r="14" spans="6:6">
      <c r="F14" t="s">
        <v>45</v>
      </c>
    </row>
    <row r="15" spans="6:6">
      <c r="F15" t="s">
        <v>46</v>
      </c>
    </row>
    <row r="18" spans="8:9">
      <c r="H18" t="s">
        <v>47</v>
      </c>
      <c r="I18">
        <v>20000000</v>
      </c>
    </row>
    <row r="22" ht="72" spans="1:11">
      <c r="A22" s="7" t="s">
        <v>12</v>
      </c>
      <c r="B22" s="7" t="s">
        <v>40</v>
      </c>
      <c r="C22" s="7" t="s">
        <v>41</v>
      </c>
      <c r="D22" s="7" t="s">
        <v>42</v>
      </c>
      <c r="E22" s="7" t="s">
        <v>43</v>
      </c>
      <c r="G22" s="7" t="s">
        <v>12</v>
      </c>
      <c r="H22" s="7" t="s">
        <v>40</v>
      </c>
      <c r="I22" s="7" t="s">
        <v>41</v>
      </c>
      <c r="J22" s="7" t="s">
        <v>42</v>
      </c>
      <c r="K22" s="7" t="s">
        <v>43</v>
      </c>
    </row>
    <row r="23" spans="1:11">
      <c r="A23" s="4">
        <v>1</v>
      </c>
      <c r="B23" s="5">
        <f>-PMT($C$3/12,$C$4*12,$C$2)</f>
        <v>35338.9598637546</v>
      </c>
      <c r="C23" s="5">
        <f>-IPMT($C$3/12,A23,$C$4*12,$C$2)</f>
        <v>29166.6666666667</v>
      </c>
      <c r="D23" s="5">
        <f>-PPMT($C$3/12,A23,$C$4*12,$C$2)</f>
        <v>6172.29319708792</v>
      </c>
      <c r="E23" s="5">
        <f>SUM(D23:D322)</f>
        <v>5000000</v>
      </c>
      <c r="G23" s="4">
        <v>1</v>
      </c>
      <c r="H23" s="5">
        <f>-PMT($C$3/12,$C$4*12,$C$2)</f>
        <v>35338.9598637546</v>
      </c>
      <c r="I23" s="5">
        <f>-IPMT($C$3/12,G23,$C$4*12,$C$2)</f>
        <v>29166.6666666667</v>
      </c>
      <c r="J23" s="5">
        <f>-PPMT($C$3/12,G23,$C$4*12,$C$2)</f>
        <v>6172.29319708792</v>
      </c>
      <c r="K23" s="5">
        <f>SUM(J23:J322)</f>
        <v>23232430.4807903</v>
      </c>
    </row>
    <row r="24" spans="1:11">
      <c r="A24" s="4">
        <v>2</v>
      </c>
      <c r="B24" s="5">
        <f t="shared" ref="B24:B87" si="3">-PMT($C$3/12,$C$4*12,$C$2)</f>
        <v>35338.9598637546</v>
      </c>
      <c r="C24" s="5">
        <f t="shared" ref="C24:C87" si="4">-IPMT($C$3/12,A24,$C$4*12,$C$2)</f>
        <v>29130.661623017</v>
      </c>
      <c r="D24" s="5">
        <f t="shared" ref="D24:D87" si="5">-PPMT($C$3/12,A24,$C$4*12,$C$2)</f>
        <v>6208.2982407376</v>
      </c>
      <c r="E24" s="5">
        <f t="shared" ref="E24:E87" si="6">SUM(D24:D323)</f>
        <v>4993827.70680291</v>
      </c>
      <c r="G24" s="4">
        <v>2</v>
      </c>
      <c r="H24" s="5">
        <f t="shared" ref="H24:H82" si="7">-PMT($C$3/12,$C$4*12,$C$2)</f>
        <v>35338.9598637546</v>
      </c>
      <c r="I24" s="5">
        <f t="shared" ref="I24:I82" si="8">-IPMT($C$3/12,G24,$C$4*12,$C$2)</f>
        <v>29130.661623017</v>
      </c>
      <c r="J24" s="5">
        <f t="shared" ref="J24:J82" si="9">-PPMT($C$3/12,G24,$C$4*12,$C$2)</f>
        <v>6208.2982407376</v>
      </c>
      <c r="K24" s="5">
        <f t="shared" ref="K24:K87" si="10">SUM(J24:J323)</f>
        <v>23226258.1875932</v>
      </c>
    </row>
    <row r="25" spans="1:11">
      <c r="A25" s="4">
        <v>3</v>
      </c>
      <c r="B25" s="5">
        <f t="shared" si="3"/>
        <v>35338.9598637546</v>
      </c>
      <c r="C25" s="5">
        <f t="shared" si="4"/>
        <v>29094.446549946</v>
      </c>
      <c r="D25" s="5">
        <f t="shared" si="5"/>
        <v>6244.51331380857</v>
      </c>
      <c r="E25" s="5">
        <f t="shared" si="6"/>
        <v>4987619.40856218</v>
      </c>
      <c r="G25" s="4">
        <v>3</v>
      </c>
      <c r="H25" s="5">
        <f t="shared" si="7"/>
        <v>35338.9598637546</v>
      </c>
      <c r="I25" s="5">
        <f t="shared" si="8"/>
        <v>29094.446549946</v>
      </c>
      <c r="J25" s="5">
        <f t="shared" si="9"/>
        <v>6244.51331380857</v>
      </c>
      <c r="K25" s="5">
        <f t="shared" si="10"/>
        <v>23220049.8893525</v>
      </c>
    </row>
    <row r="26" spans="1:11">
      <c r="A26" s="4">
        <v>4</v>
      </c>
      <c r="B26" s="5">
        <f t="shared" si="3"/>
        <v>35338.9598637546</v>
      </c>
      <c r="C26" s="5">
        <f t="shared" si="4"/>
        <v>29058.0202222821</v>
      </c>
      <c r="D26" s="5">
        <f t="shared" si="5"/>
        <v>6280.93964147245</v>
      </c>
      <c r="E26" s="5">
        <f t="shared" si="6"/>
        <v>4981374.89524837</v>
      </c>
      <c r="G26" s="4">
        <v>4</v>
      </c>
      <c r="H26" s="5">
        <f t="shared" si="7"/>
        <v>35338.9598637546</v>
      </c>
      <c r="I26" s="5">
        <f t="shared" si="8"/>
        <v>29058.0202222821</v>
      </c>
      <c r="J26" s="5">
        <f t="shared" si="9"/>
        <v>6280.93964147245</v>
      </c>
      <c r="K26" s="5">
        <f t="shared" si="10"/>
        <v>23213805.3760387</v>
      </c>
    </row>
    <row r="27" spans="1:11">
      <c r="A27" s="4">
        <v>5</v>
      </c>
      <c r="B27" s="5">
        <f t="shared" si="3"/>
        <v>35338.9598637546</v>
      </c>
      <c r="C27" s="5">
        <f t="shared" si="4"/>
        <v>29021.3814077069</v>
      </c>
      <c r="D27" s="5">
        <f t="shared" si="5"/>
        <v>6317.57845604771</v>
      </c>
      <c r="E27" s="5">
        <f t="shared" si="6"/>
        <v>4975093.95560689</v>
      </c>
      <c r="G27" s="4">
        <v>5</v>
      </c>
      <c r="H27" s="5">
        <f t="shared" si="7"/>
        <v>35338.9598637546</v>
      </c>
      <c r="I27" s="5">
        <f t="shared" si="8"/>
        <v>29021.3814077069</v>
      </c>
      <c r="J27" s="5">
        <f t="shared" si="9"/>
        <v>6317.57845604771</v>
      </c>
      <c r="K27" s="5">
        <f t="shared" si="10"/>
        <v>23207524.4363972</v>
      </c>
    </row>
    <row r="28" spans="1:11">
      <c r="A28" s="4">
        <v>6</v>
      </c>
      <c r="B28" s="5">
        <f t="shared" si="3"/>
        <v>35338.9598637546</v>
      </c>
      <c r="C28" s="5">
        <f t="shared" si="4"/>
        <v>28984.5288667133</v>
      </c>
      <c r="D28" s="5">
        <f t="shared" si="5"/>
        <v>6354.43099704132</v>
      </c>
      <c r="E28" s="5">
        <f t="shared" si="6"/>
        <v>4968776.37715085</v>
      </c>
      <c r="G28" s="4">
        <v>6</v>
      </c>
      <c r="H28" s="5">
        <f t="shared" si="7"/>
        <v>35338.9598637546</v>
      </c>
      <c r="I28" s="5">
        <f t="shared" si="8"/>
        <v>28984.5288667133</v>
      </c>
      <c r="J28" s="5">
        <f t="shared" si="9"/>
        <v>6354.43099704132</v>
      </c>
      <c r="K28" s="5">
        <f t="shared" si="10"/>
        <v>23201206.8579411</v>
      </c>
    </row>
    <row r="29" spans="1:11">
      <c r="A29" s="4">
        <v>7</v>
      </c>
      <c r="B29" s="5">
        <f t="shared" si="3"/>
        <v>35338.9598637546</v>
      </c>
      <c r="C29" s="5">
        <f t="shared" si="4"/>
        <v>28947.4613525639</v>
      </c>
      <c r="D29" s="5">
        <f t="shared" si="5"/>
        <v>6391.49851119073</v>
      </c>
      <c r="E29" s="5">
        <f t="shared" si="6"/>
        <v>4962421.94615381</v>
      </c>
      <c r="G29" s="4">
        <v>7</v>
      </c>
      <c r="H29" s="5">
        <f t="shared" si="7"/>
        <v>35338.9598637546</v>
      </c>
      <c r="I29" s="5">
        <f t="shared" si="8"/>
        <v>28947.4613525639</v>
      </c>
      <c r="J29" s="5">
        <f t="shared" si="9"/>
        <v>6391.49851119073</v>
      </c>
      <c r="K29" s="5">
        <f t="shared" si="10"/>
        <v>23194852.4269441</v>
      </c>
    </row>
    <row r="30" spans="1:11">
      <c r="A30" s="4">
        <v>8</v>
      </c>
      <c r="B30" s="5">
        <f t="shared" si="3"/>
        <v>35338.9598637546</v>
      </c>
      <c r="C30" s="5">
        <f t="shared" si="4"/>
        <v>28910.1776112486</v>
      </c>
      <c r="D30" s="5">
        <f t="shared" si="5"/>
        <v>6428.78225250601</v>
      </c>
      <c r="E30" s="5">
        <f t="shared" si="6"/>
        <v>4956030.44764262</v>
      </c>
      <c r="G30" s="4">
        <v>8</v>
      </c>
      <c r="H30" s="5">
        <f t="shared" si="7"/>
        <v>35338.9598637546</v>
      </c>
      <c r="I30" s="5">
        <f t="shared" si="8"/>
        <v>28910.1776112486</v>
      </c>
      <c r="J30" s="5">
        <f t="shared" si="9"/>
        <v>6428.78225250601</v>
      </c>
      <c r="K30" s="5">
        <f t="shared" si="10"/>
        <v>23188460.9284329</v>
      </c>
    </row>
    <row r="31" spans="1:11">
      <c r="A31" s="4">
        <v>9</v>
      </c>
      <c r="B31" s="5">
        <f t="shared" si="3"/>
        <v>35338.9598637546</v>
      </c>
      <c r="C31" s="5">
        <f t="shared" si="4"/>
        <v>28872.6763814423</v>
      </c>
      <c r="D31" s="5">
        <f t="shared" si="5"/>
        <v>6466.28348231229</v>
      </c>
      <c r="E31" s="5">
        <f t="shared" si="6"/>
        <v>4949601.66539011</v>
      </c>
      <c r="G31" s="4">
        <v>9</v>
      </c>
      <c r="H31" s="5">
        <f t="shared" si="7"/>
        <v>35338.9598637546</v>
      </c>
      <c r="I31" s="5">
        <f t="shared" si="8"/>
        <v>28872.6763814423</v>
      </c>
      <c r="J31" s="5">
        <f t="shared" si="9"/>
        <v>6466.28348231229</v>
      </c>
      <c r="K31" s="5">
        <f t="shared" si="10"/>
        <v>23182032.1461804</v>
      </c>
    </row>
    <row r="32" spans="1:11">
      <c r="A32" s="4">
        <v>10</v>
      </c>
      <c r="B32" s="5">
        <f t="shared" si="3"/>
        <v>35338.9598637546</v>
      </c>
      <c r="C32" s="5">
        <f t="shared" si="4"/>
        <v>28834.9563944621</v>
      </c>
      <c r="D32" s="5">
        <f t="shared" si="5"/>
        <v>6504.00346929245</v>
      </c>
      <c r="E32" s="5">
        <f t="shared" si="6"/>
        <v>4943135.3819078</v>
      </c>
      <c r="G32" s="4">
        <v>10</v>
      </c>
      <c r="H32" s="5">
        <f t="shared" si="7"/>
        <v>35338.9598637546</v>
      </c>
      <c r="I32" s="5">
        <f t="shared" si="8"/>
        <v>28834.9563944621</v>
      </c>
      <c r="J32" s="5">
        <f t="shared" si="9"/>
        <v>6504.00346929245</v>
      </c>
      <c r="K32" s="5">
        <f t="shared" si="10"/>
        <v>23175565.8626981</v>
      </c>
    </row>
    <row r="33" spans="1:11">
      <c r="A33" s="4">
        <v>11</v>
      </c>
      <c r="B33" s="5">
        <f t="shared" si="3"/>
        <v>35338.9598637546</v>
      </c>
      <c r="C33" s="5">
        <f t="shared" si="4"/>
        <v>28797.0163742246</v>
      </c>
      <c r="D33" s="5">
        <f t="shared" si="5"/>
        <v>6541.94348952999</v>
      </c>
      <c r="E33" s="5">
        <f t="shared" si="6"/>
        <v>4936631.37843851</v>
      </c>
      <c r="G33" s="4">
        <v>11</v>
      </c>
      <c r="H33" s="5">
        <f t="shared" si="7"/>
        <v>35338.9598637546</v>
      </c>
      <c r="I33" s="5">
        <f t="shared" si="8"/>
        <v>28797.0163742246</v>
      </c>
      <c r="J33" s="5">
        <f t="shared" si="9"/>
        <v>6541.94348952999</v>
      </c>
      <c r="K33" s="5">
        <f t="shared" si="10"/>
        <v>23169061.8592288</v>
      </c>
    </row>
    <row r="34" spans="1:11">
      <c r="A34" s="4">
        <v>12</v>
      </c>
      <c r="B34" s="5">
        <f t="shared" si="3"/>
        <v>35338.9598637546</v>
      </c>
      <c r="C34" s="5">
        <f t="shared" si="4"/>
        <v>28758.8550372023</v>
      </c>
      <c r="D34" s="5">
        <f t="shared" si="5"/>
        <v>6580.10482655224</v>
      </c>
      <c r="E34" s="5">
        <f t="shared" si="6"/>
        <v>4930089.43494898</v>
      </c>
      <c r="G34" s="4">
        <v>12</v>
      </c>
      <c r="H34" s="5">
        <f t="shared" si="7"/>
        <v>35338.9598637546</v>
      </c>
      <c r="I34" s="5">
        <f t="shared" si="8"/>
        <v>28758.8550372023</v>
      </c>
      <c r="J34" s="5">
        <f t="shared" si="9"/>
        <v>6580.10482655224</v>
      </c>
      <c r="K34" s="5">
        <f t="shared" si="10"/>
        <v>23162519.9157393</v>
      </c>
    </row>
    <row r="35" spans="1:11">
      <c r="A35" s="4">
        <v>13</v>
      </c>
      <c r="B35" s="5">
        <f t="shared" si="3"/>
        <v>35338.9598637546</v>
      </c>
      <c r="C35" s="5">
        <f t="shared" si="4"/>
        <v>28720.4710923808</v>
      </c>
      <c r="D35" s="5">
        <f t="shared" si="5"/>
        <v>6618.4887713738</v>
      </c>
      <c r="E35" s="5">
        <f t="shared" si="6"/>
        <v>4923509.33012242</v>
      </c>
      <c r="G35" s="4">
        <v>13</v>
      </c>
      <c r="H35" s="5">
        <f t="shared" si="7"/>
        <v>35338.9598637546</v>
      </c>
      <c r="I35" s="5">
        <f t="shared" si="8"/>
        <v>28720.4710923808</v>
      </c>
      <c r="J35" s="5">
        <f t="shared" si="9"/>
        <v>6618.4887713738</v>
      </c>
      <c r="K35" s="5">
        <f t="shared" si="10"/>
        <v>23155939.8109127</v>
      </c>
    </row>
    <row r="36" spans="1:11">
      <c r="A36" s="4">
        <v>14</v>
      </c>
      <c r="B36" s="5">
        <f t="shared" si="3"/>
        <v>35338.9598637546</v>
      </c>
      <c r="C36" s="5">
        <f t="shared" si="4"/>
        <v>28681.8632412144</v>
      </c>
      <c r="D36" s="5">
        <f t="shared" si="5"/>
        <v>6657.09662254015</v>
      </c>
      <c r="E36" s="5">
        <f t="shared" si="6"/>
        <v>4916890.84135105</v>
      </c>
      <c r="G36" s="4">
        <v>14</v>
      </c>
      <c r="H36" s="5">
        <f t="shared" si="7"/>
        <v>35338.9598637546</v>
      </c>
      <c r="I36" s="5">
        <f t="shared" si="8"/>
        <v>28681.8632412144</v>
      </c>
      <c r="J36" s="5">
        <f t="shared" si="9"/>
        <v>6657.09662254015</v>
      </c>
      <c r="K36" s="5">
        <f t="shared" si="10"/>
        <v>23149321.3221413</v>
      </c>
    </row>
    <row r="37" spans="1:11">
      <c r="A37" s="4">
        <v>15</v>
      </c>
      <c r="B37" s="5">
        <f t="shared" si="3"/>
        <v>35338.9598637546</v>
      </c>
      <c r="C37" s="5">
        <f t="shared" si="4"/>
        <v>28643.030177583</v>
      </c>
      <c r="D37" s="5">
        <f t="shared" si="5"/>
        <v>6695.92968617163</v>
      </c>
      <c r="E37" s="5">
        <f t="shared" si="6"/>
        <v>4910233.74472851</v>
      </c>
      <c r="G37" s="4">
        <v>15</v>
      </c>
      <c r="H37" s="5">
        <f t="shared" si="7"/>
        <v>35338.9598637546</v>
      </c>
      <c r="I37" s="5">
        <f t="shared" si="8"/>
        <v>28643.030177583</v>
      </c>
      <c r="J37" s="5">
        <f t="shared" si="9"/>
        <v>6695.92968617163</v>
      </c>
      <c r="K37" s="5">
        <f t="shared" si="10"/>
        <v>23142664.2255188</v>
      </c>
    </row>
    <row r="38" spans="1:11">
      <c r="A38" s="4">
        <v>16</v>
      </c>
      <c r="B38" s="5">
        <f t="shared" si="3"/>
        <v>35338.9598637546</v>
      </c>
      <c r="C38" s="5">
        <f t="shared" si="4"/>
        <v>28603.970587747</v>
      </c>
      <c r="D38" s="5">
        <f t="shared" si="5"/>
        <v>6734.98927600763</v>
      </c>
      <c r="E38" s="5">
        <f t="shared" si="6"/>
        <v>4903537.81504234</v>
      </c>
      <c r="G38" s="4">
        <v>16</v>
      </c>
      <c r="H38" s="5">
        <f t="shared" si="7"/>
        <v>35338.9598637546</v>
      </c>
      <c r="I38" s="5">
        <f t="shared" si="8"/>
        <v>28603.970587747</v>
      </c>
      <c r="J38" s="5">
        <f t="shared" si="9"/>
        <v>6734.98927600763</v>
      </c>
      <c r="K38" s="5">
        <f t="shared" si="10"/>
        <v>23135968.2958326</v>
      </c>
    </row>
    <row r="39" spans="1:11">
      <c r="A39" s="4">
        <v>17</v>
      </c>
      <c r="B39" s="5">
        <f t="shared" si="3"/>
        <v>35338.9598637546</v>
      </c>
      <c r="C39" s="5">
        <f t="shared" si="4"/>
        <v>28564.6831503036</v>
      </c>
      <c r="D39" s="5">
        <f t="shared" si="5"/>
        <v>6774.27671345101</v>
      </c>
      <c r="E39" s="5">
        <f t="shared" si="6"/>
        <v>4896802.82576633</v>
      </c>
      <c r="G39" s="4">
        <v>17</v>
      </c>
      <c r="H39" s="5">
        <f t="shared" si="7"/>
        <v>35338.9598637546</v>
      </c>
      <c r="I39" s="5">
        <f t="shared" si="8"/>
        <v>28564.6831503036</v>
      </c>
      <c r="J39" s="5">
        <f t="shared" si="9"/>
        <v>6774.27671345101</v>
      </c>
      <c r="K39" s="5">
        <f t="shared" si="10"/>
        <v>23129233.3065566</v>
      </c>
    </row>
    <row r="40" spans="1:11">
      <c r="A40" s="4">
        <v>18</v>
      </c>
      <c r="B40" s="5">
        <f t="shared" si="3"/>
        <v>35338.9598637546</v>
      </c>
      <c r="C40" s="5">
        <f t="shared" si="4"/>
        <v>28525.1665361418</v>
      </c>
      <c r="D40" s="5">
        <f t="shared" si="5"/>
        <v>6813.79332761281</v>
      </c>
      <c r="E40" s="5">
        <f t="shared" si="6"/>
        <v>4890028.54905288</v>
      </c>
      <c r="G40" s="4">
        <v>18</v>
      </c>
      <c r="H40" s="5">
        <f t="shared" si="7"/>
        <v>35338.9598637546</v>
      </c>
      <c r="I40" s="5">
        <f t="shared" si="8"/>
        <v>28525.1665361418</v>
      </c>
      <c r="J40" s="5">
        <f t="shared" si="9"/>
        <v>6813.79332761281</v>
      </c>
      <c r="K40" s="5">
        <f t="shared" si="10"/>
        <v>23122459.0298432</v>
      </c>
    </row>
    <row r="41" spans="1:11">
      <c r="A41" s="4">
        <v>19</v>
      </c>
      <c r="B41" s="5">
        <f t="shared" si="3"/>
        <v>35338.9598637546</v>
      </c>
      <c r="C41" s="5">
        <f t="shared" si="4"/>
        <v>28485.4194083974</v>
      </c>
      <c r="D41" s="5">
        <f t="shared" si="5"/>
        <v>6853.54045535722</v>
      </c>
      <c r="E41" s="5">
        <f t="shared" si="6"/>
        <v>4883214.75572527</v>
      </c>
      <c r="G41" s="4">
        <v>19</v>
      </c>
      <c r="H41" s="5">
        <f t="shared" si="7"/>
        <v>35338.9598637546</v>
      </c>
      <c r="I41" s="5">
        <f t="shared" si="8"/>
        <v>28485.4194083974</v>
      </c>
      <c r="J41" s="5">
        <f t="shared" si="9"/>
        <v>6853.54045535722</v>
      </c>
      <c r="K41" s="5">
        <f t="shared" si="10"/>
        <v>23115645.2365156</v>
      </c>
    </row>
    <row r="42" spans="1:11">
      <c r="A42" s="4">
        <v>20</v>
      </c>
      <c r="B42" s="5">
        <f t="shared" si="3"/>
        <v>35338.9598637546</v>
      </c>
      <c r="C42" s="5">
        <f t="shared" si="4"/>
        <v>28445.4404224078</v>
      </c>
      <c r="D42" s="5">
        <f t="shared" si="5"/>
        <v>6893.5194413468</v>
      </c>
      <c r="E42" s="5">
        <f t="shared" si="6"/>
        <v>4876361.21526991</v>
      </c>
      <c r="G42" s="4">
        <v>20</v>
      </c>
      <c r="H42" s="5">
        <f t="shared" si="7"/>
        <v>35338.9598637546</v>
      </c>
      <c r="I42" s="5">
        <f t="shared" si="8"/>
        <v>28445.4404224078</v>
      </c>
      <c r="J42" s="5">
        <f t="shared" si="9"/>
        <v>6893.5194413468</v>
      </c>
      <c r="K42" s="5">
        <f t="shared" si="10"/>
        <v>23108791.6960602</v>
      </c>
    </row>
    <row r="43" spans="1:11">
      <c r="A43" s="4">
        <v>21</v>
      </c>
      <c r="B43" s="5">
        <f t="shared" si="3"/>
        <v>35338.9598637546</v>
      </c>
      <c r="C43" s="5">
        <f t="shared" si="4"/>
        <v>28405.2282256666</v>
      </c>
      <c r="D43" s="5">
        <f t="shared" si="5"/>
        <v>6933.73163808799</v>
      </c>
      <c r="E43" s="5">
        <f t="shared" si="6"/>
        <v>4869467.69582856</v>
      </c>
      <c r="G43" s="4">
        <v>21</v>
      </c>
      <c r="H43" s="5">
        <f t="shared" si="7"/>
        <v>35338.9598637546</v>
      </c>
      <c r="I43" s="5">
        <f t="shared" si="8"/>
        <v>28405.2282256666</v>
      </c>
      <c r="J43" s="5">
        <f t="shared" si="9"/>
        <v>6933.73163808799</v>
      </c>
      <c r="K43" s="5">
        <f t="shared" si="10"/>
        <v>23101898.1766189</v>
      </c>
    </row>
    <row r="44" spans="1:11">
      <c r="A44" s="4">
        <v>22</v>
      </c>
      <c r="B44" s="5">
        <f t="shared" si="3"/>
        <v>35338.9598637546</v>
      </c>
      <c r="C44" s="5">
        <f t="shared" si="4"/>
        <v>28364.7814577777</v>
      </c>
      <c r="D44" s="5">
        <f t="shared" si="5"/>
        <v>6974.17840597684</v>
      </c>
      <c r="E44" s="5">
        <f t="shared" si="6"/>
        <v>4862533.96419047</v>
      </c>
      <c r="G44" s="4">
        <v>22</v>
      </c>
      <c r="H44" s="5">
        <f t="shared" si="7"/>
        <v>35338.9598637546</v>
      </c>
      <c r="I44" s="5">
        <f t="shared" si="8"/>
        <v>28364.7814577777</v>
      </c>
      <c r="J44" s="5">
        <f t="shared" si="9"/>
        <v>6974.17840597684</v>
      </c>
      <c r="K44" s="5">
        <f t="shared" si="10"/>
        <v>23094964.4449808</v>
      </c>
    </row>
    <row r="45" spans="1:11">
      <c r="A45" s="4">
        <v>23</v>
      </c>
      <c r="B45" s="5">
        <f t="shared" si="3"/>
        <v>35338.9598637546</v>
      </c>
      <c r="C45" s="5">
        <f t="shared" si="4"/>
        <v>28324.0987504096</v>
      </c>
      <c r="D45" s="5">
        <f t="shared" si="5"/>
        <v>7014.86111334503</v>
      </c>
      <c r="E45" s="5">
        <f t="shared" si="6"/>
        <v>4855559.7857845</v>
      </c>
      <c r="G45" s="4">
        <v>23</v>
      </c>
      <c r="H45" s="5">
        <f t="shared" si="7"/>
        <v>35338.9598637546</v>
      </c>
      <c r="I45" s="5">
        <f t="shared" si="8"/>
        <v>28324.0987504096</v>
      </c>
      <c r="J45" s="5">
        <f t="shared" si="9"/>
        <v>7014.86111334503</v>
      </c>
      <c r="K45" s="5">
        <f t="shared" si="10"/>
        <v>23087990.2665748</v>
      </c>
    </row>
    <row r="46" spans="1:11">
      <c r="A46" s="4">
        <v>24</v>
      </c>
      <c r="B46" s="5">
        <f t="shared" si="3"/>
        <v>35338.9598637546</v>
      </c>
      <c r="C46" s="5">
        <f t="shared" si="4"/>
        <v>28283.1787272484</v>
      </c>
      <c r="D46" s="5">
        <f t="shared" si="5"/>
        <v>7055.78113650621</v>
      </c>
      <c r="E46" s="5">
        <f t="shared" si="6"/>
        <v>4848544.92467115</v>
      </c>
      <c r="G46" s="4">
        <v>24</v>
      </c>
      <c r="H46" s="5">
        <f t="shared" si="7"/>
        <v>35338.9598637546</v>
      </c>
      <c r="I46" s="5">
        <f t="shared" si="8"/>
        <v>28283.1787272484</v>
      </c>
      <c r="J46" s="5">
        <f t="shared" si="9"/>
        <v>7055.78113650621</v>
      </c>
      <c r="K46" s="5">
        <f t="shared" si="10"/>
        <v>23080975.4054614</v>
      </c>
    </row>
    <row r="47" spans="1:11">
      <c r="A47" s="4">
        <v>25</v>
      </c>
      <c r="B47" s="5">
        <f t="shared" si="3"/>
        <v>35338.9598637546</v>
      </c>
      <c r="C47" s="5">
        <f t="shared" si="4"/>
        <v>28242.0200039521</v>
      </c>
      <c r="D47" s="5">
        <f t="shared" si="5"/>
        <v>7096.9398598025</v>
      </c>
      <c r="E47" s="5">
        <f t="shared" si="6"/>
        <v>4841489.14353465</v>
      </c>
      <c r="G47" s="4">
        <v>25</v>
      </c>
      <c r="H47" s="5">
        <f t="shared" si="7"/>
        <v>35338.9598637546</v>
      </c>
      <c r="I47" s="5">
        <f t="shared" si="8"/>
        <v>28242.0200039521</v>
      </c>
      <c r="J47" s="5">
        <f t="shared" si="9"/>
        <v>7096.9398598025</v>
      </c>
      <c r="K47" s="5">
        <f t="shared" si="10"/>
        <v>23073919.6243249</v>
      </c>
    </row>
    <row r="48" spans="1:11">
      <c r="A48" s="4">
        <v>26</v>
      </c>
      <c r="B48" s="5">
        <f t="shared" si="3"/>
        <v>35338.9598637546</v>
      </c>
      <c r="C48" s="5">
        <f t="shared" si="4"/>
        <v>28200.6211881032</v>
      </c>
      <c r="D48" s="5">
        <f t="shared" si="5"/>
        <v>7138.33867565135</v>
      </c>
      <c r="E48" s="5">
        <f t="shared" si="6"/>
        <v>4834392.20367484</v>
      </c>
      <c r="G48" s="4">
        <v>26</v>
      </c>
      <c r="H48" s="5">
        <f t="shared" si="7"/>
        <v>35338.9598637546</v>
      </c>
      <c r="I48" s="5">
        <f t="shared" si="8"/>
        <v>28200.6211881032</v>
      </c>
      <c r="J48" s="5">
        <f t="shared" si="9"/>
        <v>7138.33867565135</v>
      </c>
      <c r="K48" s="5">
        <f t="shared" si="10"/>
        <v>23066822.6844651</v>
      </c>
    </row>
    <row r="49" spans="1:11">
      <c r="A49" s="4">
        <v>27</v>
      </c>
      <c r="B49" s="5">
        <f t="shared" si="3"/>
        <v>35338.9598637546</v>
      </c>
      <c r="C49" s="5">
        <f t="shared" si="4"/>
        <v>28158.9808791619</v>
      </c>
      <c r="D49" s="5">
        <f t="shared" si="5"/>
        <v>7179.97898459265</v>
      </c>
      <c r="E49" s="5">
        <f t="shared" si="6"/>
        <v>4827253.86499919</v>
      </c>
      <c r="G49" s="4">
        <v>27</v>
      </c>
      <c r="H49" s="5">
        <f t="shared" si="7"/>
        <v>35338.9598637546</v>
      </c>
      <c r="I49" s="5">
        <f t="shared" si="8"/>
        <v>28158.9808791619</v>
      </c>
      <c r="J49" s="5">
        <f t="shared" si="9"/>
        <v>7179.97898459265</v>
      </c>
      <c r="K49" s="5">
        <f t="shared" si="10"/>
        <v>23059684.3457895</v>
      </c>
    </row>
    <row r="50" spans="1:11">
      <c r="A50" s="4">
        <v>28</v>
      </c>
      <c r="B50" s="5">
        <f t="shared" si="3"/>
        <v>35338.9598637546</v>
      </c>
      <c r="C50" s="5">
        <f t="shared" si="4"/>
        <v>28117.0976684185</v>
      </c>
      <c r="D50" s="5">
        <f t="shared" si="5"/>
        <v>7221.8621953361</v>
      </c>
      <c r="E50" s="5">
        <f t="shared" si="6"/>
        <v>4820073.8860146</v>
      </c>
      <c r="G50" s="4">
        <v>28</v>
      </c>
      <c r="H50" s="5">
        <f t="shared" si="7"/>
        <v>35338.9598637546</v>
      </c>
      <c r="I50" s="5">
        <f t="shared" si="8"/>
        <v>28117.0976684185</v>
      </c>
      <c r="J50" s="5">
        <f t="shared" si="9"/>
        <v>7221.8621953361</v>
      </c>
      <c r="K50" s="5">
        <f t="shared" si="10"/>
        <v>23052504.3668049</v>
      </c>
    </row>
    <row r="51" spans="1:11">
      <c r="A51" s="4">
        <v>29</v>
      </c>
      <c r="B51" s="5">
        <f t="shared" si="3"/>
        <v>35338.9598637546</v>
      </c>
      <c r="C51" s="5">
        <f t="shared" si="4"/>
        <v>28074.9701389457</v>
      </c>
      <c r="D51" s="5">
        <f t="shared" si="5"/>
        <v>7263.9897248089</v>
      </c>
      <c r="E51" s="5">
        <f t="shared" si="6"/>
        <v>4812852.02381926</v>
      </c>
      <c r="G51" s="4">
        <v>29</v>
      </c>
      <c r="H51" s="5">
        <f t="shared" si="7"/>
        <v>35338.9598637546</v>
      </c>
      <c r="I51" s="5">
        <f t="shared" si="8"/>
        <v>28074.9701389457</v>
      </c>
      <c r="J51" s="5">
        <f t="shared" si="9"/>
        <v>7263.9897248089</v>
      </c>
      <c r="K51" s="5">
        <f t="shared" si="10"/>
        <v>23045282.5046096</v>
      </c>
    </row>
    <row r="52" spans="1:11">
      <c r="A52" s="4">
        <v>30</v>
      </c>
      <c r="B52" s="5">
        <f t="shared" si="3"/>
        <v>35338.9598637546</v>
      </c>
      <c r="C52" s="5">
        <f t="shared" si="4"/>
        <v>28032.596865551</v>
      </c>
      <c r="D52" s="5">
        <f t="shared" si="5"/>
        <v>7306.36299820362</v>
      </c>
      <c r="E52" s="5">
        <f t="shared" si="6"/>
        <v>4805588.03409445</v>
      </c>
      <c r="G52" s="4">
        <v>30</v>
      </c>
      <c r="H52" s="5">
        <f t="shared" si="7"/>
        <v>35338.9598637546</v>
      </c>
      <c r="I52" s="5">
        <f t="shared" si="8"/>
        <v>28032.596865551</v>
      </c>
      <c r="J52" s="5">
        <f t="shared" si="9"/>
        <v>7306.36299820362</v>
      </c>
      <c r="K52" s="5">
        <f t="shared" si="10"/>
        <v>23038018.5148847</v>
      </c>
    </row>
    <row r="53" spans="1:11">
      <c r="A53" s="4">
        <v>31</v>
      </c>
      <c r="B53" s="5">
        <f t="shared" si="3"/>
        <v>35338.9598637546</v>
      </c>
      <c r="C53" s="5">
        <f t="shared" si="4"/>
        <v>27989.9764147281</v>
      </c>
      <c r="D53" s="5">
        <f t="shared" si="5"/>
        <v>7348.98344902647</v>
      </c>
      <c r="E53" s="5">
        <f t="shared" si="6"/>
        <v>4798281.67109625</v>
      </c>
      <c r="G53" s="4">
        <v>31</v>
      </c>
      <c r="H53" s="5">
        <f t="shared" si="7"/>
        <v>35338.9598637546</v>
      </c>
      <c r="I53" s="5">
        <f t="shared" si="8"/>
        <v>27989.9764147281</v>
      </c>
      <c r="J53" s="5">
        <f t="shared" si="9"/>
        <v>7348.98344902647</v>
      </c>
      <c r="K53" s="5">
        <f t="shared" si="10"/>
        <v>23030712.1518865</v>
      </c>
    </row>
    <row r="54" spans="1:11">
      <c r="A54" s="4">
        <v>32</v>
      </c>
      <c r="B54" s="5">
        <f t="shared" si="3"/>
        <v>35338.9598637546</v>
      </c>
      <c r="C54" s="5">
        <f t="shared" si="4"/>
        <v>27947.1073446088</v>
      </c>
      <c r="D54" s="5">
        <f t="shared" si="5"/>
        <v>7391.85251914579</v>
      </c>
      <c r="E54" s="5">
        <f t="shared" si="6"/>
        <v>4790932.68764722</v>
      </c>
      <c r="G54" s="4">
        <v>32</v>
      </c>
      <c r="H54" s="5">
        <f t="shared" si="7"/>
        <v>35338.9598637546</v>
      </c>
      <c r="I54" s="5">
        <f t="shared" si="8"/>
        <v>27947.1073446088</v>
      </c>
      <c r="J54" s="5">
        <f t="shared" si="9"/>
        <v>7391.85251914579</v>
      </c>
      <c r="K54" s="5">
        <f t="shared" si="10"/>
        <v>23023363.1684375</v>
      </c>
    </row>
    <row r="55" spans="1:11">
      <c r="A55" s="4">
        <v>33</v>
      </c>
      <c r="B55" s="5">
        <f t="shared" si="3"/>
        <v>35338.9598637546</v>
      </c>
      <c r="C55" s="5">
        <f t="shared" si="4"/>
        <v>27903.9882049138</v>
      </c>
      <c r="D55" s="5">
        <f t="shared" si="5"/>
        <v>7434.97165884081</v>
      </c>
      <c r="E55" s="5">
        <f t="shared" si="6"/>
        <v>4783540.83512808</v>
      </c>
      <c r="G55" s="4">
        <v>33</v>
      </c>
      <c r="H55" s="5">
        <f t="shared" si="7"/>
        <v>35338.9598637546</v>
      </c>
      <c r="I55" s="5">
        <f t="shared" si="8"/>
        <v>27903.9882049138</v>
      </c>
      <c r="J55" s="5">
        <f t="shared" si="9"/>
        <v>7434.97165884081</v>
      </c>
      <c r="K55" s="5">
        <f t="shared" si="10"/>
        <v>23015971.3159184</v>
      </c>
    </row>
    <row r="56" spans="1:11">
      <c r="A56" s="4">
        <v>34</v>
      </c>
      <c r="B56" s="5">
        <f t="shared" si="3"/>
        <v>35338.9598637546</v>
      </c>
      <c r="C56" s="5">
        <f t="shared" si="4"/>
        <v>27860.6175369039</v>
      </c>
      <c r="D56" s="5">
        <f t="shared" si="5"/>
        <v>7478.34232685071</v>
      </c>
      <c r="E56" s="5">
        <f t="shared" si="6"/>
        <v>4776105.86346924</v>
      </c>
      <c r="G56" s="4">
        <v>34</v>
      </c>
      <c r="H56" s="5">
        <f t="shared" si="7"/>
        <v>35338.9598637546</v>
      </c>
      <c r="I56" s="5">
        <f t="shared" si="8"/>
        <v>27860.6175369039</v>
      </c>
      <c r="J56" s="5">
        <f t="shared" si="9"/>
        <v>7478.34232685071</v>
      </c>
      <c r="K56" s="5">
        <f t="shared" si="10"/>
        <v>23008536.3442595</v>
      </c>
    </row>
    <row r="57" spans="1:11">
      <c r="A57" s="4">
        <v>35</v>
      </c>
      <c r="B57" s="5">
        <f t="shared" si="3"/>
        <v>35338.9598637546</v>
      </c>
      <c r="C57" s="5">
        <f t="shared" si="4"/>
        <v>27816.9938733306</v>
      </c>
      <c r="D57" s="5">
        <f t="shared" si="5"/>
        <v>7521.96599042401</v>
      </c>
      <c r="E57" s="5">
        <f t="shared" si="6"/>
        <v>4768627.52114239</v>
      </c>
      <c r="G57" s="4">
        <v>35</v>
      </c>
      <c r="H57" s="5">
        <f t="shared" si="7"/>
        <v>35338.9598637546</v>
      </c>
      <c r="I57" s="5">
        <f t="shared" si="8"/>
        <v>27816.9938733306</v>
      </c>
      <c r="J57" s="5">
        <f t="shared" si="9"/>
        <v>7521.96599042401</v>
      </c>
      <c r="K57" s="5">
        <f t="shared" si="10"/>
        <v>23001058.0019327</v>
      </c>
    </row>
    <row r="58" spans="1:11">
      <c r="A58" s="4">
        <v>36</v>
      </c>
      <c r="B58" s="5">
        <f t="shared" si="3"/>
        <v>35338.9598637546</v>
      </c>
      <c r="C58" s="5">
        <f t="shared" si="4"/>
        <v>27773.1157383864</v>
      </c>
      <c r="D58" s="5">
        <f t="shared" si="5"/>
        <v>7565.84412536815</v>
      </c>
      <c r="E58" s="5">
        <f t="shared" si="6"/>
        <v>4761105.55515196</v>
      </c>
      <c r="G58" s="4">
        <v>36</v>
      </c>
      <c r="H58" s="5">
        <f t="shared" si="7"/>
        <v>35338.9598637546</v>
      </c>
      <c r="I58" s="5">
        <f t="shared" si="8"/>
        <v>27773.1157383864</v>
      </c>
      <c r="J58" s="5">
        <f t="shared" si="9"/>
        <v>7565.84412536815</v>
      </c>
      <c r="K58" s="5">
        <f t="shared" si="10"/>
        <v>22993536.0359423</v>
      </c>
    </row>
    <row r="59" spans="1:11">
      <c r="A59" s="4">
        <v>37</v>
      </c>
      <c r="B59" s="5">
        <f t="shared" si="3"/>
        <v>35338.9598637546</v>
      </c>
      <c r="C59" s="5">
        <f t="shared" si="4"/>
        <v>27728.9816476551</v>
      </c>
      <c r="D59" s="5">
        <f t="shared" si="5"/>
        <v>7609.97821609946</v>
      </c>
      <c r="E59" s="5">
        <f t="shared" si="6"/>
        <v>4753539.71102659</v>
      </c>
      <c r="G59" s="4">
        <v>37</v>
      </c>
      <c r="H59" s="5">
        <f t="shared" si="7"/>
        <v>35338.9598637546</v>
      </c>
      <c r="I59" s="5">
        <f t="shared" si="8"/>
        <v>27728.9816476551</v>
      </c>
      <c r="J59" s="5">
        <f t="shared" si="9"/>
        <v>7609.97821609946</v>
      </c>
      <c r="K59" s="5">
        <f t="shared" si="10"/>
        <v>22985970.1918169</v>
      </c>
    </row>
    <row r="60" spans="1:11">
      <c r="A60" s="4">
        <v>38</v>
      </c>
      <c r="B60" s="5">
        <f t="shared" si="3"/>
        <v>35338.9598637546</v>
      </c>
      <c r="C60" s="5">
        <f t="shared" si="4"/>
        <v>27684.5901080612</v>
      </c>
      <c r="D60" s="5">
        <f t="shared" si="5"/>
        <v>7654.36975569338</v>
      </c>
      <c r="E60" s="5">
        <f t="shared" si="6"/>
        <v>4745929.73281049</v>
      </c>
      <c r="G60" s="4">
        <v>38</v>
      </c>
      <c r="H60" s="5">
        <f t="shared" si="7"/>
        <v>35338.9598637546</v>
      </c>
      <c r="I60" s="5">
        <f t="shared" si="8"/>
        <v>27684.5901080612</v>
      </c>
      <c r="J60" s="5">
        <f t="shared" si="9"/>
        <v>7654.36975569338</v>
      </c>
      <c r="K60" s="5">
        <f t="shared" si="10"/>
        <v>22978360.2136008</v>
      </c>
    </row>
    <row r="61" spans="1:11">
      <c r="A61" s="4">
        <v>39</v>
      </c>
      <c r="B61" s="5">
        <f t="shared" si="3"/>
        <v>35338.9598637546</v>
      </c>
      <c r="C61" s="5">
        <f t="shared" si="4"/>
        <v>27639.9396178197</v>
      </c>
      <c r="D61" s="5">
        <f t="shared" si="5"/>
        <v>7699.02024593492</v>
      </c>
      <c r="E61" s="5">
        <f t="shared" si="6"/>
        <v>4738275.3630548</v>
      </c>
      <c r="G61" s="4">
        <v>39</v>
      </c>
      <c r="H61" s="5">
        <f t="shared" si="7"/>
        <v>35338.9598637546</v>
      </c>
      <c r="I61" s="5">
        <f t="shared" si="8"/>
        <v>27639.9396178197</v>
      </c>
      <c r="J61" s="5">
        <f t="shared" si="9"/>
        <v>7699.02024593492</v>
      </c>
      <c r="K61" s="5">
        <f t="shared" si="10"/>
        <v>22970705.8438451</v>
      </c>
    </row>
    <row r="62" spans="1:11">
      <c r="A62" s="4">
        <v>40</v>
      </c>
      <c r="B62" s="5">
        <f t="shared" si="3"/>
        <v>35338.9598637546</v>
      </c>
      <c r="C62" s="5">
        <f t="shared" si="4"/>
        <v>27595.028666385</v>
      </c>
      <c r="D62" s="5">
        <f t="shared" si="5"/>
        <v>7743.93119736954</v>
      </c>
      <c r="E62" s="5">
        <f t="shared" si="6"/>
        <v>4730576.34280887</v>
      </c>
      <c r="G62" s="4">
        <v>40</v>
      </c>
      <c r="H62" s="5">
        <f t="shared" si="7"/>
        <v>35338.9598637546</v>
      </c>
      <c r="I62" s="5">
        <f t="shared" si="8"/>
        <v>27595.028666385</v>
      </c>
      <c r="J62" s="5">
        <f t="shared" si="9"/>
        <v>7743.93119736954</v>
      </c>
      <c r="K62" s="5">
        <f t="shared" si="10"/>
        <v>22963006.8235992</v>
      </c>
    </row>
    <row r="63" spans="1:11">
      <c r="A63" s="4">
        <v>41</v>
      </c>
      <c r="B63" s="5">
        <f t="shared" si="3"/>
        <v>35338.9598637546</v>
      </c>
      <c r="C63" s="5">
        <f t="shared" si="4"/>
        <v>27549.8557344004</v>
      </c>
      <c r="D63" s="5">
        <f t="shared" si="5"/>
        <v>7789.1041293542</v>
      </c>
      <c r="E63" s="5">
        <f t="shared" si="6"/>
        <v>4722832.4116115</v>
      </c>
      <c r="G63" s="4">
        <v>41</v>
      </c>
      <c r="H63" s="5">
        <f t="shared" si="7"/>
        <v>35338.9598637546</v>
      </c>
      <c r="I63" s="5">
        <f t="shared" si="8"/>
        <v>27549.8557344004</v>
      </c>
      <c r="J63" s="5">
        <f t="shared" si="9"/>
        <v>7789.1041293542</v>
      </c>
      <c r="K63" s="5">
        <f t="shared" si="10"/>
        <v>22955262.8924018</v>
      </c>
    </row>
    <row r="64" spans="1:11">
      <c r="A64" s="4">
        <v>42</v>
      </c>
      <c r="B64" s="5">
        <f t="shared" si="3"/>
        <v>35338.9598637546</v>
      </c>
      <c r="C64" s="5">
        <f t="shared" si="4"/>
        <v>27504.4192936458</v>
      </c>
      <c r="D64" s="5">
        <f t="shared" si="5"/>
        <v>7834.54057010876</v>
      </c>
      <c r="E64" s="5">
        <f t="shared" si="6"/>
        <v>4715043.30748214</v>
      </c>
      <c r="G64" s="4">
        <v>42</v>
      </c>
      <c r="H64" s="5">
        <f t="shared" si="7"/>
        <v>35338.9598637546</v>
      </c>
      <c r="I64" s="5">
        <f t="shared" si="8"/>
        <v>27504.4192936458</v>
      </c>
      <c r="J64" s="5">
        <f t="shared" si="9"/>
        <v>7834.54057010876</v>
      </c>
      <c r="K64" s="5">
        <f t="shared" si="10"/>
        <v>22947473.7882724</v>
      </c>
    </row>
    <row r="65" spans="1:11">
      <c r="A65" s="4">
        <v>43</v>
      </c>
      <c r="B65" s="5">
        <f t="shared" si="3"/>
        <v>35338.9598637546</v>
      </c>
      <c r="C65" s="5">
        <f t="shared" si="4"/>
        <v>27458.7178069869</v>
      </c>
      <c r="D65" s="5">
        <f t="shared" si="5"/>
        <v>7880.24205676773</v>
      </c>
      <c r="E65" s="5">
        <f t="shared" si="6"/>
        <v>4707208.76691203</v>
      </c>
      <c r="G65" s="4">
        <v>43</v>
      </c>
      <c r="H65" s="5">
        <f t="shared" si="7"/>
        <v>35338.9598637546</v>
      </c>
      <c r="I65" s="5">
        <f t="shared" si="8"/>
        <v>27458.7178069869</v>
      </c>
      <c r="J65" s="5">
        <f t="shared" si="9"/>
        <v>7880.24205676773</v>
      </c>
      <c r="K65" s="5">
        <f t="shared" si="10"/>
        <v>22939639.2477023</v>
      </c>
    </row>
    <row r="66" spans="1:11">
      <c r="A66" s="4">
        <v>44</v>
      </c>
      <c r="B66" s="5">
        <f t="shared" si="3"/>
        <v>35338.9598637546</v>
      </c>
      <c r="C66" s="5">
        <f t="shared" si="4"/>
        <v>27412.7497283224</v>
      </c>
      <c r="D66" s="5">
        <f t="shared" si="5"/>
        <v>7926.21013543221</v>
      </c>
      <c r="E66" s="5">
        <f t="shared" si="6"/>
        <v>4699328.52485527</v>
      </c>
      <c r="G66" s="4">
        <v>44</v>
      </c>
      <c r="H66" s="5">
        <f t="shared" si="7"/>
        <v>35338.9598637546</v>
      </c>
      <c r="I66" s="5">
        <f t="shared" si="8"/>
        <v>27412.7497283224</v>
      </c>
      <c r="J66" s="5">
        <f t="shared" si="9"/>
        <v>7926.21013543221</v>
      </c>
      <c r="K66" s="5">
        <f t="shared" si="10"/>
        <v>22931759.0056456</v>
      </c>
    </row>
    <row r="67" spans="1:11">
      <c r="A67" s="4">
        <v>45</v>
      </c>
      <c r="B67" s="5">
        <f t="shared" si="3"/>
        <v>35338.9598637546</v>
      </c>
      <c r="C67" s="5">
        <f t="shared" si="4"/>
        <v>27366.5135025324</v>
      </c>
      <c r="D67" s="5">
        <f t="shared" si="5"/>
        <v>7972.44636122223</v>
      </c>
      <c r="E67" s="5">
        <f t="shared" si="6"/>
        <v>4691402.31471983</v>
      </c>
      <c r="G67" s="4">
        <v>45</v>
      </c>
      <c r="H67" s="5">
        <f t="shared" si="7"/>
        <v>35338.9598637546</v>
      </c>
      <c r="I67" s="5">
        <f t="shared" si="8"/>
        <v>27366.5135025324</v>
      </c>
      <c r="J67" s="5">
        <f t="shared" si="9"/>
        <v>7972.44636122223</v>
      </c>
      <c r="K67" s="5">
        <f t="shared" si="10"/>
        <v>22923832.7955101</v>
      </c>
    </row>
    <row r="68" spans="1:11">
      <c r="A68" s="4">
        <v>46</v>
      </c>
      <c r="B68" s="5">
        <f t="shared" si="3"/>
        <v>35338.9598637546</v>
      </c>
      <c r="C68" s="5">
        <f t="shared" si="4"/>
        <v>27320.0075654252</v>
      </c>
      <c r="D68" s="5">
        <f t="shared" si="5"/>
        <v>8018.95229832936</v>
      </c>
      <c r="E68" s="5">
        <f t="shared" si="6"/>
        <v>4683429.86835861</v>
      </c>
      <c r="G68" s="4">
        <v>46</v>
      </c>
      <c r="H68" s="5">
        <f t="shared" si="7"/>
        <v>35338.9598637546</v>
      </c>
      <c r="I68" s="5">
        <f t="shared" si="8"/>
        <v>27320.0075654252</v>
      </c>
      <c r="J68" s="5">
        <f t="shared" si="9"/>
        <v>8018.95229832936</v>
      </c>
      <c r="K68" s="5">
        <f t="shared" si="10"/>
        <v>22915860.3491489</v>
      </c>
    </row>
    <row r="69" spans="1:11">
      <c r="A69" s="4">
        <v>47</v>
      </c>
      <c r="B69" s="5">
        <f t="shared" si="3"/>
        <v>35338.9598637546</v>
      </c>
      <c r="C69" s="5">
        <f t="shared" si="4"/>
        <v>27273.230343685</v>
      </c>
      <c r="D69" s="5">
        <f t="shared" si="5"/>
        <v>8065.72952006962</v>
      </c>
      <c r="E69" s="5">
        <f t="shared" si="6"/>
        <v>4675410.91606028</v>
      </c>
      <c r="G69" s="4">
        <v>47</v>
      </c>
      <c r="H69" s="5">
        <f t="shared" si="7"/>
        <v>35338.9598637546</v>
      </c>
      <c r="I69" s="5">
        <f t="shared" si="8"/>
        <v>27273.230343685</v>
      </c>
      <c r="J69" s="5">
        <f t="shared" si="9"/>
        <v>8065.72952006962</v>
      </c>
      <c r="K69" s="5">
        <f t="shared" si="10"/>
        <v>22907841.3968506</v>
      </c>
    </row>
    <row r="70" spans="1:11">
      <c r="A70" s="4">
        <v>48</v>
      </c>
      <c r="B70" s="5">
        <f t="shared" si="3"/>
        <v>35338.9598637546</v>
      </c>
      <c r="C70" s="5">
        <f t="shared" si="4"/>
        <v>27226.1802548179</v>
      </c>
      <c r="D70" s="5">
        <f t="shared" si="5"/>
        <v>8112.77960893669</v>
      </c>
      <c r="E70" s="5">
        <f t="shared" si="6"/>
        <v>4667345.18654021</v>
      </c>
      <c r="G70" s="4">
        <v>48</v>
      </c>
      <c r="H70" s="5">
        <f t="shared" si="7"/>
        <v>35338.9598637546</v>
      </c>
      <c r="I70" s="5">
        <f t="shared" si="8"/>
        <v>27226.1802548179</v>
      </c>
      <c r="J70" s="5">
        <f t="shared" si="9"/>
        <v>8112.77960893669</v>
      </c>
      <c r="K70" s="5">
        <f t="shared" si="10"/>
        <v>22899775.6673305</v>
      </c>
    </row>
    <row r="71" spans="1:11">
      <c r="A71" s="4">
        <v>49</v>
      </c>
      <c r="B71" s="5">
        <f t="shared" si="3"/>
        <v>35338.9598637546</v>
      </c>
      <c r="C71" s="5">
        <f t="shared" si="4"/>
        <v>27178.8557070991</v>
      </c>
      <c r="D71" s="5">
        <f t="shared" si="5"/>
        <v>8160.10415665548</v>
      </c>
      <c r="E71" s="5">
        <f t="shared" si="6"/>
        <v>4659232.40693128</v>
      </c>
      <c r="G71" s="4">
        <v>49</v>
      </c>
      <c r="H71" s="5">
        <f t="shared" si="7"/>
        <v>35338.9598637546</v>
      </c>
      <c r="I71" s="5">
        <f t="shared" si="8"/>
        <v>27178.8557070991</v>
      </c>
      <c r="J71" s="5">
        <f t="shared" si="9"/>
        <v>8160.10415665548</v>
      </c>
      <c r="K71" s="5">
        <f t="shared" si="10"/>
        <v>22891662.8877216</v>
      </c>
    </row>
    <row r="72" spans="1:11">
      <c r="A72" s="4">
        <v>50</v>
      </c>
      <c r="B72" s="5">
        <f t="shared" si="3"/>
        <v>35338.9598637546</v>
      </c>
      <c r="C72" s="5">
        <f t="shared" si="4"/>
        <v>27131.2550995186</v>
      </c>
      <c r="D72" s="5">
        <f t="shared" si="5"/>
        <v>8207.70476423598</v>
      </c>
      <c r="E72" s="5">
        <f t="shared" si="6"/>
        <v>4651072.30277462</v>
      </c>
      <c r="G72" s="4">
        <v>50</v>
      </c>
      <c r="H72" s="5">
        <f t="shared" si="7"/>
        <v>35338.9598637546</v>
      </c>
      <c r="I72" s="5">
        <f t="shared" si="8"/>
        <v>27131.2550995186</v>
      </c>
      <c r="J72" s="5">
        <f t="shared" si="9"/>
        <v>8207.70476423598</v>
      </c>
      <c r="K72" s="5">
        <f t="shared" si="10"/>
        <v>22883502.7835649</v>
      </c>
    </row>
    <row r="73" spans="1:11">
      <c r="A73" s="4">
        <v>51</v>
      </c>
      <c r="B73" s="5">
        <f t="shared" si="3"/>
        <v>35338.9598637546</v>
      </c>
      <c r="C73" s="5">
        <f t="shared" si="4"/>
        <v>27083.3768217272</v>
      </c>
      <c r="D73" s="5">
        <f t="shared" si="5"/>
        <v>8255.58304202735</v>
      </c>
      <c r="E73" s="5">
        <f t="shared" si="6"/>
        <v>4642864.59801038</v>
      </c>
      <c r="G73" s="4">
        <v>51</v>
      </c>
      <c r="H73" s="5">
        <f t="shared" si="7"/>
        <v>35338.9598637546</v>
      </c>
      <c r="I73" s="5">
        <f t="shared" si="8"/>
        <v>27083.3768217272</v>
      </c>
      <c r="J73" s="5">
        <f t="shared" si="9"/>
        <v>8255.58304202735</v>
      </c>
      <c r="K73" s="5">
        <f t="shared" si="10"/>
        <v>22875295.0788007</v>
      </c>
    </row>
    <row r="74" spans="1:11">
      <c r="A74" s="4">
        <v>52</v>
      </c>
      <c r="B74" s="5">
        <f t="shared" si="3"/>
        <v>35338.9598637546</v>
      </c>
      <c r="C74" s="5">
        <f t="shared" si="4"/>
        <v>27035.2192539821</v>
      </c>
      <c r="D74" s="5">
        <f t="shared" si="5"/>
        <v>8303.74060977251</v>
      </c>
      <c r="E74" s="5">
        <f t="shared" si="6"/>
        <v>4634609.01496836</v>
      </c>
      <c r="G74" s="4">
        <v>52</v>
      </c>
      <c r="H74" s="5">
        <f t="shared" si="7"/>
        <v>35338.9598637546</v>
      </c>
      <c r="I74" s="5">
        <f t="shared" si="8"/>
        <v>27035.2192539821</v>
      </c>
      <c r="J74" s="5">
        <f t="shared" si="9"/>
        <v>8303.74060977251</v>
      </c>
      <c r="K74" s="5">
        <f t="shared" si="10"/>
        <v>22867039.4957587</v>
      </c>
    </row>
    <row r="75" spans="1:11">
      <c r="A75" s="4">
        <v>53</v>
      </c>
      <c r="B75" s="5">
        <f t="shared" si="3"/>
        <v>35338.9598637546</v>
      </c>
      <c r="C75" s="5">
        <f t="shared" si="4"/>
        <v>26986.7807670917</v>
      </c>
      <c r="D75" s="5">
        <f t="shared" si="5"/>
        <v>8352.17909666285</v>
      </c>
      <c r="E75" s="5">
        <f t="shared" si="6"/>
        <v>4626305.27435858</v>
      </c>
      <c r="G75" s="4">
        <v>53</v>
      </c>
      <c r="H75" s="5">
        <f t="shared" si="7"/>
        <v>35338.9598637546</v>
      </c>
      <c r="I75" s="5">
        <f t="shared" si="8"/>
        <v>26986.7807670917</v>
      </c>
      <c r="J75" s="5">
        <f t="shared" si="9"/>
        <v>8352.17909666285</v>
      </c>
      <c r="K75" s="5">
        <f t="shared" si="10"/>
        <v>22858735.7551489</v>
      </c>
    </row>
    <row r="76" spans="1:11">
      <c r="A76" s="4">
        <v>54</v>
      </c>
      <c r="B76" s="5">
        <f t="shared" si="3"/>
        <v>35338.9598637546</v>
      </c>
      <c r="C76" s="5">
        <f t="shared" si="4"/>
        <v>26938.0597223612</v>
      </c>
      <c r="D76" s="5">
        <f t="shared" si="5"/>
        <v>8400.90014139339</v>
      </c>
      <c r="E76" s="5">
        <f t="shared" si="6"/>
        <v>4617953.09526192</v>
      </c>
      <c r="G76" s="4">
        <v>54</v>
      </c>
      <c r="H76" s="5">
        <f t="shared" si="7"/>
        <v>35338.9598637546</v>
      </c>
      <c r="I76" s="5">
        <f t="shared" si="8"/>
        <v>26938.0597223612</v>
      </c>
      <c r="J76" s="5">
        <f t="shared" si="9"/>
        <v>8400.90014139339</v>
      </c>
      <c r="K76" s="5">
        <f t="shared" si="10"/>
        <v>22850383.5760522</v>
      </c>
    </row>
    <row r="77" spans="1:11">
      <c r="A77" s="4">
        <v>55</v>
      </c>
      <c r="B77" s="5">
        <f t="shared" si="3"/>
        <v>35338.9598637546</v>
      </c>
      <c r="C77" s="5">
        <f t="shared" si="4"/>
        <v>26889.0544715364</v>
      </c>
      <c r="D77" s="5">
        <f t="shared" si="5"/>
        <v>8449.90539221818</v>
      </c>
      <c r="E77" s="5">
        <f t="shared" si="6"/>
        <v>4609552.19512053</v>
      </c>
      <c r="G77" s="4">
        <v>55</v>
      </c>
      <c r="H77" s="5">
        <f t="shared" si="7"/>
        <v>35338.9598637546</v>
      </c>
      <c r="I77" s="5">
        <f t="shared" si="8"/>
        <v>26889.0544715364</v>
      </c>
      <c r="J77" s="5">
        <f t="shared" si="9"/>
        <v>8449.90539221818</v>
      </c>
      <c r="K77" s="5">
        <f t="shared" si="10"/>
        <v>22841982.6759108</v>
      </c>
    </row>
    <row r="78" spans="1:11">
      <c r="A78" s="4">
        <v>56</v>
      </c>
      <c r="B78" s="5">
        <f t="shared" si="3"/>
        <v>35338.9598637546</v>
      </c>
      <c r="C78" s="5">
        <f t="shared" si="4"/>
        <v>26839.7633567485</v>
      </c>
      <c r="D78" s="5">
        <f t="shared" si="5"/>
        <v>8499.19650700612</v>
      </c>
      <c r="E78" s="5">
        <f t="shared" si="6"/>
        <v>4601102.28972831</v>
      </c>
      <c r="G78" s="4">
        <v>56</v>
      </c>
      <c r="H78" s="5">
        <f t="shared" si="7"/>
        <v>35338.9598637546</v>
      </c>
      <c r="I78" s="5">
        <f t="shared" si="8"/>
        <v>26839.7633567485</v>
      </c>
      <c r="J78" s="5">
        <f t="shared" si="9"/>
        <v>8499.19650700612</v>
      </c>
      <c r="K78" s="5">
        <f t="shared" si="10"/>
        <v>22833532.7705186</v>
      </c>
    </row>
    <row r="79" spans="1:11">
      <c r="A79" s="4">
        <v>57</v>
      </c>
      <c r="B79" s="5">
        <f t="shared" si="3"/>
        <v>35338.9598637546</v>
      </c>
      <c r="C79" s="5">
        <f t="shared" si="4"/>
        <v>26790.1847104576</v>
      </c>
      <c r="D79" s="5">
        <f t="shared" si="5"/>
        <v>8548.77515329699</v>
      </c>
      <c r="E79" s="5">
        <f t="shared" si="6"/>
        <v>4592603.0932213</v>
      </c>
      <c r="G79" s="4">
        <v>57</v>
      </c>
      <c r="H79" s="5">
        <f t="shared" si="7"/>
        <v>35338.9598637546</v>
      </c>
      <c r="I79" s="5">
        <f t="shared" si="8"/>
        <v>26790.1847104576</v>
      </c>
      <c r="J79" s="5">
        <f t="shared" si="9"/>
        <v>8548.77515329699</v>
      </c>
      <c r="K79" s="5">
        <f t="shared" si="10"/>
        <v>22825033.5740116</v>
      </c>
    </row>
    <row r="80" spans="1:11">
      <c r="A80" s="4">
        <v>58</v>
      </c>
      <c r="B80" s="5">
        <f t="shared" si="3"/>
        <v>35338.9598637546</v>
      </c>
      <c r="C80" s="5">
        <f t="shared" si="4"/>
        <v>26740.3168553967</v>
      </c>
      <c r="D80" s="5">
        <f t="shared" si="5"/>
        <v>8598.64300835789</v>
      </c>
      <c r="E80" s="5">
        <f t="shared" si="6"/>
        <v>4584054.31806801</v>
      </c>
      <c r="G80" s="4">
        <v>58</v>
      </c>
      <c r="H80" s="5">
        <f t="shared" si="7"/>
        <v>35338.9598637546</v>
      </c>
      <c r="I80" s="5">
        <f t="shared" si="8"/>
        <v>26740.3168553967</v>
      </c>
      <c r="J80" s="5">
        <f t="shared" si="9"/>
        <v>8598.64300835789</v>
      </c>
      <c r="K80" s="5">
        <f t="shared" si="10"/>
        <v>22816484.7988583</v>
      </c>
    </row>
    <row r="81" spans="1:11">
      <c r="A81" s="4">
        <v>59</v>
      </c>
      <c r="B81" s="5">
        <f t="shared" si="3"/>
        <v>35338.9598637546</v>
      </c>
      <c r="C81" s="5">
        <f t="shared" si="4"/>
        <v>26690.1581045146</v>
      </c>
      <c r="D81" s="5">
        <f t="shared" si="5"/>
        <v>8648.80175923998</v>
      </c>
      <c r="E81" s="5">
        <f t="shared" si="6"/>
        <v>4575455.67505965</v>
      </c>
      <c r="G81" s="4">
        <v>59</v>
      </c>
      <c r="H81" s="5">
        <f t="shared" si="7"/>
        <v>35338.9598637546</v>
      </c>
      <c r="I81" s="5">
        <f t="shared" si="8"/>
        <v>26690.1581045146</v>
      </c>
      <c r="J81" s="5">
        <f t="shared" si="9"/>
        <v>8648.80175923998</v>
      </c>
      <c r="K81" s="5">
        <f t="shared" si="10"/>
        <v>22807886.1558499</v>
      </c>
    </row>
    <row r="82" spans="1:11">
      <c r="A82" s="4">
        <v>60</v>
      </c>
      <c r="B82" s="5">
        <f t="shared" si="3"/>
        <v>35338.9598637546</v>
      </c>
      <c r="C82" s="5">
        <f t="shared" si="4"/>
        <v>26639.706760919</v>
      </c>
      <c r="D82" s="5">
        <f t="shared" si="5"/>
        <v>8699.25310283554</v>
      </c>
      <c r="E82" s="5">
        <f t="shared" si="6"/>
        <v>4566806.87330041</v>
      </c>
      <c r="G82" s="4">
        <v>60</v>
      </c>
      <c r="H82" s="5">
        <f t="shared" si="7"/>
        <v>35338.9598637546</v>
      </c>
      <c r="I82" s="5">
        <f t="shared" si="8"/>
        <v>26639.706760919</v>
      </c>
      <c r="J82" s="5">
        <f t="shared" si="9"/>
        <v>8699.25310283554</v>
      </c>
      <c r="K82" s="5">
        <f t="shared" si="10"/>
        <v>22799237.3540907</v>
      </c>
    </row>
    <row r="83" spans="1:11">
      <c r="A83" s="4">
        <v>61</v>
      </c>
      <c r="B83" s="5">
        <f t="shared" si="3"/>
        <v>35338.9598637546</v>
      </c>
      <c r="C83" s="5">
        <f t="shared" si="4"/>
        <v>26588.9611178192</v>
      </c>
      <c r="D83" s="5">
        <f t="shared" si="5"/>
        <v>8749.99874593542</v>
      </c>
      <c r="E83" s="5">
        <f t="shared" si="6"/>
        <v>4558107.62019757</v>
      </c>
      <c r="G83" s="4">
        <v>61</v>
      </c>
      <c r="H83" s="5">
        <f>-PMT($C$3/12,$C$4*12,$C$2+$I$18)</f>
        <v>176694.799318773</v>
      </c>
      <c r="I83" s="5">
        <f>-IPMT($C$3/12,G83,$C$4*12,$C$2+$I$18)</f>
        <v>132944.805589096</v>
      </c>
      <c r="J83" s="5">
        <f>-PPMT($C$3/12,G83,$C$4*12,$C$2+$I$18)</f>
        <v>43749.9937296771</v>
      </c>
      <c r="K83" s="5">
        <f t="shared" si="10"/>
        <v>22790538.1009879</v>
      </c>
    </row>
    <row r="84" spans="1:11">
      <c r="A84" s="4">
        <v>62</v>
      </c>
      <c r="B84" s="5">
        <f t="shared" si="3"/>
        <v>35338.9598637546</v>
      </c>
      <c r="C84" s="5">
        <f t="shared" si="4"/>
        <v>26537.9194584679</v>
      </c>
      <c r="D84" s="5">
        <f t="shared" si="5"/>
        <v>8801.04040528671</v>
      </c>
      <c r="E84" s="5">
        <f t="shared" si="6"/>
        <v>4549357.62145164</v>
      </c>
      <c r="G84" s="4">
        <v>62</v>
      </c>
      <c r="H84" s="5">
        <f t="shared" ref="H84:H147" si="11">-PMT($C$3/12,$C$4*12,$C$2+$I$18)</f>
        <v>176694.799318773</v>
      </c>
      <c r="I84" s="5">
        <f t="shared" ref="I84:I147" si="12">-IPMT($C$3/12,G84,$C$4*12,$C$2+$I$18)</f>
        <v>132689.597292339</v>
      </c>
      <c r="J84" s="5">
        <f t="shared" ref="J84:J147" si="13">-PPMT($C$3/12,G84,$C$4*12,$C$2+$I$18)</f>
        <v>44005.2020264335</v>
      </c>
      <c r="K84" s="5">
        <f t="shared" si="10"/>
        <v>22746788.1072582</v>
      </c>
    </row>
    <row r="85" spans="1:11">
      <c r="A85" s="4">
        <v>63</v>
      </c>
      <c r="B85" s="5">
        <f t="shared" si="3"/>
        <v>35338.9598637546</v>
      </c>
      <c r="C85" s="5">
        <f t="shared" si="4"/>
        <v>26486.5800561037</v>
      </c>
      <c r="D85" s="5">
        <f t="shared" si="5"/>
        <v>8852.37980765088</v>
      </c>
      <c r="E85" s="5">
        <f t="shared" si="6"/>
        <v>4540556.58104635</v>
      </c>
      <c r="G85" s="4">
        <v>63</v>
      </c>
      <c r="H85" s="5">
        <f t="shared" si="11"/>
        <v>176694.799318773</v>
      </c>
      <c r="I85" s="5">
        <f t="shared" si="12"/>
        <v>132432.900280519</v>
      </c>
      <c r="J85" s="5">
        <f t="shared" si="13"/>
        <v>44261.8990382544</v>
      </c>
      <c r="K85" s="5">
        <f t="shared" si="10"/>
        <v>22702782.9052318</v>
      </c>
    </row>
    <row r="86" spans="1:11">
      <c r="A86" s="4">
        <v>64</v>
      </c>
      <c r="B86" s="5">
        <f t="shared" si="3"/>
        <v>35338.9598637546</v>
      </c>
      <c r="C86" s="5">
        <f t="shared" si="4"/>
        <v>26434.9411738924</v>
      </c>
      <c r="D86" s="5">
        <f t="shared" si="5"/>
        <v>8904.01868986218</v>
      </c>
      <c r="E86" s="5">
        <f t="shared" si="6"/>
        <v>4531704.2012387</v>
      </c>
      <c r="G86" s="4">
        <v>64</v>
      </c>
      <c r="H86" s="5">
        <f t="shared" si="11"/>
        <v>176694.799318773</v>
      </c>
      <c r="I86" s="5">
        <f t="shared" si="12"/>
        <v>132174.705869462</v>
      </c>
      <c r="J86" s="5">
        <f t="shared" si="13"/>
        <v>44520.0934493109</v>
      </c>
      <c r="K86" s="5">
        <f t="shared" si="10"/>
        <v>22658521.0061935</v>
      </c>
    </row>
    <row r="87" spans="1:11">
      <c r="A87" s="4">
        <v>65</v>
      </c>
      <c r="B87" s="5">
        <f t="shared" si="3"/>
        <v>35338.9598637546</v>
      </c>
      <c r="C87" s="5">
        <f t="shared" si="4"/>
        <v>26383.0010648682</v>
      </c>
      <c r="D87" s="5">
        <f t="shared" si="5"/>
        <v>8955.95879888637</v>
      </c>
      <c r="E87" s="5">
        <f t="shared" si="6"/>
        <v>4522800.18254884</v>
      </c>
      <c r="G87" s="4">
        <v>65</v>
      </c>
      <c r="H87" s="5">
        <f t="shared" si="11"/>
        <v>176694.799318773</v>
      </c>
      <c r="I87" s="5">
        <f t="shared" si="12"/>
        <v>131915.005324341</v>
      </c>
      <c r="J87" s="5">
        <f t="shared" si="13"/>
        <v>44779.7939944319</v>
      </c>
      <c r="K87" s="5">
        <f t="shared" si="10"/>
        <v>22614000.9127442</v>
      </c>
    </row>
    <row r="88" spans="1:11">
      <c r="A88" s="4">
        <v>66</v>
      </c>
      <c r="B88" s="5">
        <f t="shared" ref="B88:B151" si="14">-PMT($C$3/12,$C$4*12,$C$2)</f>
        <v>35338.9598637546</v>
      </c>
      <c r="C88" s="5">
        <f t="shared" ref="C88:C151" si="15">-IPMT($C$3/12,A88,$C$4*12,$C$2)</f>
        <v>26330.7579718747</v>
      </c>
      <c r="D88" s="5">
        <f t="shared" ref="D88:D151" si="16">-PPMT($C$3/12,A88,$C$4*12,$C$2)</f>
        <v>9008.20189187988</v>
      </c>
      <c r="E88" s="5">
        <f t="shared" ref="E88:E151" si="17">SUM(D88:D387)</f>
        <v>4513844.22374995</v>
      </c>
      <c r="G88" s="4">
        <v>66</v>
      </c>
      <c r="H88" s="5">
        <f t="shared" si="11"/>
        <v>176694.799318773</v>
      </c>
      <c r="I88" s="5">
        <f t="shared" si="12"/>
        <v>131653.789859374</v>
      </c>
      <c r="J88" s="5">
        <f t="shared" si="13"/>
        <v>45041.0094593994</v>
      </c>
      <c r="K88" s="5">
        <f t="shared" ref="K88:K151" si="18">SUM(J88:J387)</f>
        <v>22569221.1187498</v>
      </c>
    </row>
    <row r="89" spans="1:11">
      <c r="A89" s="4">
        <v>67</v>
      </c>
      <c r="B89" s="5">
        <f t="shared" si="14"/>
        <v>35338.9598637546</v>
      </c>
      <c r="C89" s="5">
        <f t="shared" si="15"/>
        <v>26278.2101275054</v>
      </c>
      <c r="D89" s="5">
        <f t="shared" si="16"/>
        <v>9060.74973624917</v>
      </c>
      <c r="E89" s="5">
        <f t="shared" si="17"/>
        <v>4504836.02185807</v>
      </c>
      <c r="G89" s="4">
        <v>67</v>
      </c>
      <c r="H89" s="5">
        <f t="shared" si="11"/>
        <v>176694.799318773</v>
      </c>
      <c r="I89" s="5">
        <f t="shared" si="12"/>
        <v>131391.050637527</v>
      </c>
      <c r="J89" s="5">
        <f t="shared" si="13"/>
        <v>45303.7486812459</v>
      </c>
      <c r="K89" s="5">
        <f t="shared" si="18"/>
        <v>22524180.1092904</v>
      </c>
    </row>
    <row r="90" spans="1:11">
      <c r="A90" s="4">
        <v>68</v>
      </c>
      <c r="B90" s="5">
        <f t="shared" si="14"/>
        <v>35338.9598637546</v>
      </c>
      <c r="C90" s="5">
        <f t="shared" si="15"/>
        <v>26225.355754044</v>
      </c>
      <c r="D90" s="5">
        <f t="shared" si="16"/>
        <v>9113.60410971063</v>
      </c>
      <c r="E90" s="5">
        <f t="shared" si="17"/>
        <v>4495775.27212182</v>
      </c>
      <c r="G90" s="4">
        <v>68</v>
      </c>
      <c r="H90" s="5">
        <f t="shared" si="11"/>
        <v>176694.799318773</v>
      </c>
      <c r="I90" s="5">
        <f t="shared" si="12"/>
        <v>131126.77877022</v>
      </c>
      <c r="J90" s="5">
        <f t="shared" si="13"/>
        <v>45568.0205485531</v>
      </c>
      <c r="K90" s="5">
        <f t="shared" si="18"/>
        <v>22478876.3606091</v>
      </c>
    </row>
    <row r="91" spans="1:11">
      <c r="A91" s="4">
        <v>69</v>
      </c>
      <c r="B91" s="5">
        <f t="shared" si="14"/>
        <v>35338.9598637546</v>
      </c>
      <c r="C91" s="5">
        <f t="shared" si="15"/>
        <v>26172.193063404</v>
      </c>
      <c r="D91" s="5">
        <f t="shared" si="16"/>
        <v>9166.76680035061</v>
      </c>
      <c r="E91" s="5">
        <f t="shared" si="17"/>
        <v>4486661.66801211</v>
      </c>
      <c r="G91" s="4">
        <v>69</v>
      </c>
      <c r="H91" s="5">
        <f t="shared" si="11"/>
        <v>176694.799318773</v>
      </c>
      <c r="I91" s="5">
        <f t="shared" si="12"/>
        <v>130860.96531702</v>
      </c>
      <c r="J91" s="5">
        <f t="shared" si="13"/>
        <v>45833.834001753</v>
      </c>
      <c r="K91" s="5">
        <f t="shared" si="18"/>
        <v>22433308.3400606</v>
      </c>
    </row>
    <row r="92" spans="1:11">
      <c r="A92" s="4">
        <v>70</v>
      </c>
      <c r="B92" s="5">
        <f t="shared" si="14"/>
        <v>35338.9598637546</v>
      </c>
      <c r="C92" s="5">
        <f t="shared" si="15"/>
        <v>26118.7202570686</v>
      </c>
      <c r="D92" s="5">
        <f t="shared" si="16"/>
        <v>9220.23960668599</v>
      </c>
      <c r="E92" s="5">
        <f t="shared" si="17"/>
        <v>4477494.90121176</v>
      </c>
      <c r="G92" s="4">
        <v>70</v>
      </c>
      <c r="H92" s="5">
        <f t="shared" si="11"/>
        <v>176694.799318773</v>
      </c>
      <c r="I92" s="5">
        <f t="shared" si="12"/>
        <v>130593.601285343</v>
      </c>
      <c r="J92" s="5">
        <f t="shared" si="13"/>
        <v>46101.1980334299</v>
      </c>
      <c r="K92" s="5">
        <f t="shared" si="18"/>
        <v>22387474.5060588</v>
      </c>
    </row>
    <row r="93" spans="1:11">
      <c r="A93" s="4">
        <v>71</v>
      </c>
      <c r="B93" s="5">
        <f t="shared" si="14"/>
        <v>35338.9598637546</v>
      </c>
      <c r="C93" s="5">
        <f t="shared" si="15"/>
        <v>26064.9355260296</v>
      </c>
      <c r="D93" s="5">
        <f t="shared" si="16"/>
        <v>9274.02433772499</v>
      </c>
      <c r="E93" s="5">
        <f t="shared" si="17"/>
        <v>4468274.66160508</v>
      </c>
      <c r="G93" s="4">
        <v>71</v>
      </c>
      <c r="H93" s="5">
        <f t="shared" si="11"/>
        <v>176694.799318773</v>
      </c>
      <c r="I93" s="5">
        <f t="shared" si="12"/>
        <v>130324.677630148</v>
      </c>
      <c r="J93" s="5">
        <f t="shared" si="13"/>
        <v>46370.1216886249</v>
      </c>
      <c r="K93" s="5">
        <f t="shared" si="18"/>
        <v>22341373.3080254</v>
      </c>
    </row>
    <row r="94" spans="1:11">
      <c r="A94" s="4">
        <v>72</v>
      </c>
      <c r="B94" s="5">
        <f t="shared" si="14"/>
        <v>35338.9598637546</v>
      </c>
      <c r="C94" s="5">
        <f t="shared" si="15"/>
        <v>26010.8370507262</v>
      </c>
      <c r="D94" s="5">
        <f t="shared" si="16"/>
        <v>9328.12281302838</v>
      </c>
      <c r="E94" s="5">
        <f t="shared" si="17"/>
        <v>4459000.63726735</v>
      </c>
      <c r="G94" s="4">
        <v>72</v>
      </c>
      <c r="H94" s="5">
        <f t="shared" si="11"/>
        <v>176694.799318773</v>
      </c>
      <c r="I94" s="5">
        <f t="shared" si="12"/>
        <v>130054.185253631</v>
      </c>
      <c r="J94" s="5">
        <f t="shared" si="13"/>
        <v>46640.6140651419</v>
      </c>
      <c r="K94" s="5">
        <f t="shared" si="18"/>
        <v>22295003.1863368</v>
      </c>
    </row>
    <row r="95" spans="1:11">
      <c r="A95" s="4">
        <v>73</v>
      </c>
      <c r="B95" s="5">
        <f t="shared" si="14"/>
        <v>35338.9598637546</v>
      </c>
      <c r="C95" s="5">
        <f t="shared" si="15"/>
        <v>25956.4230009835</v>
      </c>
      <c r="D95" s="5">
        <f t="shared" si="16"/>
        <v>9382.53686277105</v>
      </c>
      <c r="E95" s="5">
        <f t="shared" si="17"/>
        <v>4449672.51445432</v>
      </c>
      <c r="G95" s="4">
        <v>73</v>
      </c>
      <c r="H95" s="5">
        <f t="shared" si="11"/>
        <v>176694.799318773</v>
      </c>
      <c r="I95" s="5">
        <f t="shared" si="12"/>
        <v>129782.115004918</v>
      </c>
      <c r="J95" s="5">
        <f t="shared" si="13"/>
        <v>46912.6843138552</v>
      </c>
      <c r="K95" s="5">
        <f t="shared" si="18"/>
        <v>22248362.5722716</v>
      </c>
    </row>
    <row r="96" spans="1:11">
      <c r="A96" s="4">
        <v>74</v>
      </c>
      <c r="B96" s="5">
        <f t="shared" si="14"/>
        <v>35338.9598637546</v>
      </c>
      <c r="C96" s="5">
        <f t="shared" si="15"/>
        <v>25901.6915359507</v>
      </c>
      <c r="D96" s="5">
        <f t="shared" si="16"/>
        <v>9437.26832780388</v>
      </c>
      <c r="E96" s="5">
        <f t="shared" si="17"/>
        <v>4440289.97759155</v>
      </c>
      <c r="G96" s="4">
        <v>74</v>
      </c>
      <c r="H96" s="5">
        <f t="shared" si="11"/>
        <v>176694.799318773</v>
      </c>
      <c r="I96" s="5">
        <f t="shared" si="12"/>
        <v>129508.457679754</v>
      </c>
      <c r="J96" s="5">
        <f t="shared" si="13"/>
        <v>47186.3416390194</v>
      </c>
      <c r="K96" s="5">
        <f t="shared" si="18"/>
        <v>22201449.8879578</v>
      </c>
    </row>
    <row r="97" spans="1:11">
      <c r="A97" s="4">
        <v>75</v>
      </c>
      <c r="B97" s="5">
        <f t="shared" si="14"/>
        <v>35338.9598637546</v>
      </c>
      <c r="C97" s="5">
        <f t="shared" si="15"/>
        <v>25846.6408040385</v>
      </c>
      <c r="D97" s="5">
        <f t="shared" si="16"/>
        <v>9492.31905971607</v>
      </c>
      <c r="E97" s="5">
        <f t="shared" si="17"/>
        <v>4430852.70926375</v>
      </c>
      <c r="G97" s="4">
        <v>75</v>
      </c>
      <c r="H97" s="5">
        <f t="shared" si="11"/>
        <v>176694.799318773</v>
      </c>
      <c r="I97" s="5">
        <f t="shared" si="12"/>
        <v>129233.204020193</v>
      </c>
      <c r="J97" s="5">
        <f t="shared" si="13"/>
        <v>47461.5952985803</v>
      </c>
      <c r="K97" s="5">
        <f t="shared" si="18"/>
        <v>22154263.5463187</v>
      </c>
    </row>
    <row r="98" spans="1:11">
      <c r="A98" s="4">
        <v>76</v>
      </c>
      <c r="B98" s="5">
        <f t="shared" si="14"/>
        <v>35338.9598637546</v>
      </c>
      <c r="C98" s="5">
        <f t="shared" si="15"/>
        <v>25791.2689428568</v>
      </c>
      <c r="D98" s="5">
        <f t="shared" si="16"/>
        <v>9547.69092089775</v>
      </c>
      <c r="E98" s="5">
        <f t="shared" si="17"/>
        <v>4421360.39020403</v>
      </c>
      <c r="G98" s="4">
        <v>76</v>
      </c>
      <c r="H98" s="5">
        <f t="shared" si="11"/>
        <v>176694.799318773</v>
      </c>
      <c r="I98" s="5">
        <f t="shared" si="12"/>
        <v>128956.344714284</v>
      </c>
      <c r="J98" s="5">
        <f t="shared" si="13"/>
        <v>47738.4546044887</v>
      </c>
      <c r="K98" s="5">
        <f t="shared" si="18"/>
        <v>22106801.9510202</v>
      </c>
    </row>
    <row r="99" spans="1:11">
      <c r="A99" s="4">
        <v>77</v>
      </c>
      <c r="B99" s="5">
        <f t="shared" si="14"/>
        <v>35338.9598637546</v>
      </c>
      <c r="C99" s="5">
        <f t="shared" si="15"/>
        <v>25735.5740791516</v>
      </c>
      <c r="D99" s="5">
        <f t="shared" si="16"/>
        <v>9603.38578460298</v>
      </c>
      <c r="E99" s="5">
        <f t="shared" si="17"/>
        <v>4411812.69928313</v>
      </c>
      <c r="G99" s="4">
        <v>77</v>
      </c>
      <c r="H99" s="5">
        <f t="shared" si="11"/>
        <v>176694.799318773</v>
      </c>
      <c r="I99" s="5">
        <f t="shared" si="12"/>
        <v>128677.870395758</v>
      </c>
      <c r="J99" s="5">
        <f t="shared" si="13"/>
        <v>48016.9289230149</v>
      </c>
      <c r="K99" s="5">
        <f t="shared" si="18"/>
        <v>22059063.4964157</v>
      </c>
    </row>
    <row r="100" spans="1:11">
      <c r="A100" s="4">
        <v>78</v>
      </c>
      <c r="B100" s="5">
        <f t="shared" si="14"/>
        <v>35338.9598637546</v>
      </c>
      <c r="C100" s="5">
        <f t="shared" si="15"/>
        <v>25679.5543287414</v>
      </c>
      <c r="D100" s="5">
        <f t="shared" si="16"/>
        <v>9659.40553501317</v>
      </c>
      <c r="E100" s="5">
        <f t="shared" si="17"/>
        <v>4402209.31349853</v>
      </c>
      <c r="G100" s="4">
        <v>78</v>
      </c>
      <c r="H100" s="5">
        <f t="shared" si="11"/>
        <v>176694.799318773</v>
      </c>
      <c r="I100" s="5">
        <f t="shared" si="12"/>
        <v>128397.771643707</v>
      </c>
      <c r="J100" s="5">
        <f t="shared" si="13"/>
        <v>48297.0276750658</v>
      </c>
      <c r="K100" s="5">
        <f t="shared" si="18"/>
        <v>22011046.5674927</v>
      </c>
    </row>
    <row r="101" spans="1:11">
      <c r="A101" s="4">
        <v>79</v>
      </c>
      <c r="B101" s="5">
        <f t="shared" si="14"/>
        <v>35338.9598637546</v>
      </c>
      <c r="C101" s="5">
        <f t="shared" si="15"/>
        <v>25623.2077964538</v>
      </c>
      <c r="D101" s="5">
        <f t="shared" si="16"/>
        <v>9715.75206730074</v>
      </c>
      <c r="E101" s="5">
        <f t="shared" si="17"/>
        <v>4392549.90796352</v>
      </c>
      <c r="G101" s="4">
        <v>79</v>
      </c>
      <c r="H101" s="5">
        <f t="shared" si="11"/>
        <v>176694.799318773</v>
      </c>
      <c r="I101" s="5">
        <f t="shared" si="12"/>
        <v>128116.038982269</v>
      </c>
      <c r="J101" s="5">
        <f t="shared" si="13"/>
        <v>48578.7603365037</v>
      </c>
      <c r="K101" s="5">
        <f t="shared" si="18"/>
        <v>21962749.5398176</v>
      </c>
    </row>
    <row r="102" spans="1:11">
      <c r="A102" s="4">
        <v>80</v>
      </c>
      <c r="B102" s="5">
        <f t="shared" si="14"/>
        <v>35338.9598637546</v>
      </c>
      <c r="C102" s="5">
        <f t="shared" si="15"/>
        <v>25566.5325760613</v>
      </c>
      <c r="D102" s="5">
        <f t="shared" si="16"/>
        <v>9772.42728769333</v>
      </c>
      <c r="E102" s="5">
        <f t="shared" si="17"/>
        <v>4382834.15589622</v>
      </c>
      <c r="G102" s="4">
        <v>80</v>
      </c>
      <c r="H102" s="5">
        <f t="shared" si="11"/>
        <v>176694.799318773</v>
      </c>
      <c r="I102" s="5">
        <f t="shared" si="12"/>
        <v>127832.662880306</v>
      </c>
      <c r="J102" s="5">
        <f t="shared" si="13"/>
        <v>48862.1364384667</v>
      </c>
      <c r="K102" s="5">
        <f t="shared" si="18"/>
        <v>21914170.7794811</v>
      </c>
    </row>
    <row r="103" spans="1:11">
      <c r="A103" s="4">
        <v>81</v>
      </c>
      <c r="B103" s="5">
        <f t="shared" si="14"/>
        <v>35338.9598637546</v>
      </c>
      <c r="C103" s="5">
        <f t="shared" si="15"/>
        <v>25509.5267502164</v>
      </c>
      <c r="D103" s="5">
        <f t="shared" si="16"/>
        <v>9829.43311353821</v>
      </c>
      <c r="E103" s="5">
        <f t="shared" si="17"/>
        <v>4373061.72860852</v>
      </c>
      <c r="G103" s="4">
        <v>81</v>
      </c>
      <c r="H103" s="5">
        <f t="shared" si="11"/>
        <v>176694.799318773</v>
      </c>
      <c r="I103" s="5">
        <f t="shared" si="12"/>
        <v>127547.633751082</v>
      </c>
      <c r="J103" s="5">
        <f t="shared" si="13"/>
        <v>49147.1655676911</v>
      </c>
      <c r="K103" s="5">
        <f t="shared" si="18"/>
        <v>21865308.6430426</v>
      </c>
    </row>
    <row r="104" spans="1:11">
      <c r="A104" s="4">
        <v>82</v>
      </c>
      <c r="B104" s="5">
        <f t="shared" si="14"/>
        <v>35338.9598637546</v>
      </c>
      <c r="C104" s="5">
        <f t="shared" si="15"/>
        <v>25452.1883903874</v>
      </c>
      <c r="D104" s="5">
        <f t="shared" si="16"/>
        <v>9886.77147336718</v>
      </c>
      <c r="E104" s="5">
        <f t="shared" si="17"/>
        <v>4363232.29549499</v>
      </c>
      <c r="G104" s="4">
        <v>82</v>
      </c>
      <c r="H104" s="5">
        <f t="shared" si="11"/>
        <v>176694.799318773</v>
      </c>
      <c r="I104" s="5">
        <f t="shared" si="12"/>
        <v>127260.941951937</v>
      </c>
      <c r="J104" s="5">
        <f t="shared" si="13"/>
        <v>49433.8573668359</v>
      </c>
      <c r="K104" s="5">
        <f t="shared" si="18"/>
        <v>21816161.4774749</v>
      </c>
    </row>
    <row r="105" spans="1:11">
      <c r="A105" s="4">
        <v>83</v>
      </c>
      <c r="B105" s="5">
        <f t="shared" si="14"/>
        <v>35338.9598637546</v>
      </c>
      <c r="C105" s="5">
        <f t="shared" si="15"/>
        <v>25394.5155567928</v>
      </c>
      <c r="D105" s="5">
        <f t="shared" si="16"/>
        <v>9944.44430696182</v>
      </c>
      <c r="E105" s="5">
        <f t="shared" si="17"/>
        <v>4353345.52402162</v>
      </c>
      <c r="G105" s="4">
        <v>83</v>
      </c>
      <c r="H105" s="5">
        <f t="shared" si="11"/>
        <v>176694.799318773</v>
      </c>
      <c r="I105" s="5">
        <f t="shared" si="12"/>
        <v>126972.577783964</v>
      </c>
      <c r="J105" s="5">
        <f t="shared" si="13"/>
        <v>49722.2215348091</v>
      </c>
      <c r="K105" s="5">
        <f t="shared" si="18"/>
        <v>21766727.6201081</v>
      </c>
    </row>
    <row r="106" spans="1:11">
      <c r="A106" s="4">
        <v>84</v>
      </c>
      <c r="B106" s="5">
        <f t="shared" si="14"/>
        <v>35338.9598637546</v>
      </c>
      <c r="C106" s="5">
        <f t="shared" si="15"/>
        <v>25336.5062983355</v>
      </c>
      <c r="D106" s="5">
        <f t="shared" si="16"/>
        <v>10002.4535654191</v>
      </c>
      <c r="E106" s="5">
        <f t="shared" si="17"/>
        <v>4343401.07971466</v>
      </c>
      <c r="G106" s="4">
        <v>84</v>
      </c>
      <c r="H106" s="5">
        <f t="shared" si="11"/>
        <v>176694.799318773</v>
      </c>
      <c r="I106" s="5">
        <f t="shared" si="12"/>
        <v>126682.531491677</v>
      </c>
      <c r="J106" s="5">
        <f t="shared" si="13"/>
        <v>50012.2678270955</v>
      </c>
      <c r="K106" s="5">
        <f t="shared" si="18"/>
        <v>21717005.3985733</v>
      </c>
    </row>
    <row r="107" spans="1:11">
      <c r="A107" s="4">
        <v>85</v>
      </c>
      <c r="B107" s="5">
        <f t="shared" si="14"/>
        <v>35338.9598637546</v>
      </c>
      <c r="C107" s="5">
        <f t="shared" si="15"/>
        <v>25278.1586525372</v>
      </c>
      <c r="D107" s="5">
        <f t="shared" si="16"/>
        <v>10060.8012112174</v>
      </c>
      <c r="E107" s="5">
        <f t="shared" si="17"/>
        <v>4333398.62614924</v>
      </c>
      <c r="G107" s="4">
        <v>85</v>
      </c>
      <c r="H107" s="5">
        <f t="shared" si="11"/>
        <v>176694.799318773</v>
      </c>
      <c r="I107" s="5">
        <f t="shared" si="12"/>
        <v>126390.793262686</v>
      </c>
      <c r="J107" s="5">
        <f t="shared" si="13"/>
        <v>50304.0060560869</v>
      </c>
      <c r="K107" s="5">
        <f t="shared" si="18"/>
        <v>21666993.1307462</v>
      </c>
    </row>
    <row r="108" spans="1:11">
      <c r="A108" s="4">
        <v>86</v>
      </c>
      <c r="B108" s="5">
        <f t="shared" si="14"/>
        <v>35338.9598637546</v>
      </c>
      <c r="C108" s="5">
        <f t="shared" si="15"/>
        <v>25219.4706454718</v>
      </c>
      <c r="D108" s="5">
        <f t="shared" si="16"/>
        <v>10119.4892182828</v>
      </c>
      <c r="E108" s="5">
        <f t="shared" si="17"/>
        <v>4323337.82493802</v>
      </c>
      <c r="G108" s="4">
        <v>86</v>
      </c>
      <c r="H108" s="5">
        <f t="shared" si="11"/>
        <v>176694.799318773</v>
      </c>
      <c r="I108" s="5">
        <f t="shared" si="12"/>
        <v>126097.353227359</v>
      </c>
      <c r="J108" s="5">
        <f t="shared" si="13"/>
        <v>50597.4460914141</v>
      </c>
      <c r="K108" s="5">
        <f t="shared" si="18"/>
        <v>21616689.1246901</v>
      </c>
    </row>
    <row r="109" spans="1:11">
      <c r="A109" s="4">
        <v>87</v>
      </c>
      <c r="B109" s="5">
        <f t="shared" si="14"/>
        <v>35338.9598637546</v>
      </c>
      <c r="C109" s="5">
        <f t="shared" si="15"/>
        <v>25160.4402916985</v>
      </c>
      <c r="D109" s="5">
        <f t="shared" si="16"/>
        <v>10178.5195720561</v>
      </c>
      <c r="E109" s="5">
        <f t="shared" si="17"/>
        <v>4313218.33571974</v>
      </c>
      <c r="G109" s="4">
        <v>87</v>
      </c>
      <c r="H109" s="5">
        <f t="shared" si="11"/>
        <v>176694.799318773</v>
      </c>
      <c r="I109" s="5">
        <f t="shared" si="12"/>
        <v>125802.201458492</v>
      </c>
      <c r="J109" s="5">
        <f t="shared" si="13"/>
        <v>50892.5978602807</v>
      </c>
      <c r="K109" s="5">
        <f t="shared" si="18"/>
        <v>21566091.6785987</v>
      </c>
    </row>
    <row r="110" spans="1:11">
      <c r="A110" s="4">
        <v>88</v>
      </c>
      <c r="B110" s="5">
        <f t="shared" si="14"/>
        <v>35338.9598637546</v>
      </c>
      <c r="C110" s="5">
        <f t="shared" si="15"/>
        <v>25101.0655941948</v>
      </c>
      <c r="D110" s="5">
        <f t="shared" si="16"/>
        <v>10237.8942695598</v>
      </c>
      <c r="E110" s="5">
        <f t="shared" si="17"/>
        <v>4303039.81614768</v>
      </c>
      <c r="G110" s="4">
        <v>88</v>
      </c>
      <c r="H110" s="5">
        <f t="shared" si="11"/>
        <v>176694.799318773</v>
      </c>
      <c r="I110" s="5">
        <f t="shared" si="12"/>
        <v>125505.327970974</v>
      </c>
      <c r="J110" s="5">
        <f t="shared" si="13"/>
        <v>51189.471347799</v>
      </c>
      <c r="K110" s="5">
        <f t="shared" si="18"/>
        <v>21515199.0807384</v>
      </c>
    </row>
    <row r="111" spans="1:11">
      <c r="A111" s="4">
        <v>89</v>
      </c>
      <c r="B111" s="5">
        <f t="shared" si="14"/>
        <v>35338.9598637546</v>
      </c>
      <c r="C111" s="5">
        <f t="shared" si="15"/>
        <v>25041.344544289</v>
      </c>
      <c r="D111" s="5">
        <f t="shared" si="16"/>
        <v>10297.6153194656</v>
      </c>
      <c r="E111" s="5">
        <f t="shared" si="17"/>
        <v>4292801.92187812</v>
      </c>
      <c r="G111" s="4">
        <v>89</v>
      </c>
      <c r="H111" s="5">
        <f t="shared" si="11"/>
        <v>176694.799318773</v>
      </c>
      <c r="I111" s="5">
        <f t="shared" si="12"/>
        <v>125206.722721445</v>
      </c>
      <c r="J111" s="5">
        <f t="shared" si="13"/>
        <v>51488.0765973278</v>
      </c>
      <c r="K111" s="5">
        <f t="shared" si="18"/>
        <v>21464009.6093906</v>
      </c>
    </row>
    <row r="112" spans="1:11">
      <c r="A112" s="4">
        <v>90</v>
      </c>
      <c r="B112" s="5">
        <f t="shared" si="14"/>
        <v>35338.9598637546</v>
      </c>
      <c r="C112" s="5">
        <f t="shared" si="15"/>
        <v>24981.2751215921</v>
      </c>
      <c r="D112" s="5">
        <f t="shared" si="16"/>
        <v>10357.6847421624</v>
      </c>
      <c r="E112" s="5">
        <f t="shared" si="17"/>
        <v>4282504.30655866</v>
      </c>
      <c r="G112" s="4">
        <v>90</v>
      </c>
      <c r="H112" s="5">
        <f t="shared" si="11"/>
        <v>176694.799318773</v>
      </c>
      <c r="I112" s="5">
        <f t="shared" si="12"/>
        <v>124906.375607961</v>
      </c>
      <c r="J112" s="5">
        <f t="shared" si="13"/>
        <v>51788.4237108122</v>
      </c>
      <c r="K112" s="5">
        <f t="shared" si="18"/>
        <v>21412521.5327933</v>
      </c>
    </row>
    <row r="113" spans="1:11">
      <c r="A113" s="4">
        <v>91</v>
      </c>
      <c r="B113" s="5">
        <f t="shared" si="14"/>
        <v>35338.9598637546</v>
      </c>
      <c r="C113" s="5">
        <f t="shared" si="15"/>
        <v>24920.8552939295</v>
      </c>
      <c r="D113" s="5">
        <f t="shared" si="16"/>
        <v>10418.1045698251</v>
      </c>
      <c r="E113" s="5">
        <f t="shared" si="17"/>
        <v>4272146.62181649</v>
      </c>
      <c r="G113" s="4">
        <v>91</v>
      </c>
      <c r="H113" s="5">
        <f t="shared" si="11"/>
        <v>176694.799318773</v>
      </c>
      <c r="I113" s="5">
        <f t="shared" si="12"/>
        <v>124604.276469648</v>
      </c>
      <c r="J113" s="5">
        <f t="shared" si="13"/>
        <v>52090.5228491253</v>
      </c>
      <c r="K113" s="5">
        <f t="shared" si="18"/>
        <v>21360733.1090825</v>
      </c>
    </row>
    <row r="114" spans="1:11">
      <c r="A114" s="4">
        <v>92</v>
      </c>
      <c r="B114" s="5">
        <f t="shared" si="14"/>
        <v>35338.9598637546</v>
      </c>
      <c r="C114" s="5">
        <f t="shared" si="15"/>
        <v>24860.0830172722</v>
      </c>
      <c r="D114" s="5">
        <f t="shared" si="16"/>
        <v>10478.8768464824</v>
      </c>
      <c r="E114" s="5">
        <f t="shared" si="17"/>
        <v>4261728.51724667</v>
      </c>
      <c r="G114" s="4">
        <v>92</v>
      </c>
      <c r="H114" s="5">
        <f t="shared" si="11"/>
        <v>176694.799318773</v>
      </c>
      <c r="I114" s="5">
        <f t="shared" si="12"/>
        <v>124300.415086361</v>
      </c>
      <c r="J114" s="5">
        <f t="shared" si="13"/>
        <v>52394.3842324118</v>
      </c>
      <c r="K114" s="5">
        <f t="shared" si="18"/>
        <v>21308642.5862333</v>
      </c>
    </row>
    <row r="115" spans="1:11">
      <c r="A115" s="4">
        <v>93</v>
      </c>
      <c r="B115" s="5">
        <f t="shared" si="14"/>
        <v>35338.9598637546</v>
      </c>
      <c r="C115" s="5">
        <f t="shared" si="15"/>
        <v>24798.9562356677</v>
      </c>
      <c r="D115" s="5">
        <f t="shared" si="16"/>
        <v>10540.0036280868</v>
      </c>
      <c r="E115" s="5">
        <f t="shared" si="17"/>
        <v>4251249.64040019</v>
      </c>
      <c r="G115" s="4">
        <v>93</v>
      </c>
      <c r="H115" s="5">
        <f t="shared" si="11"/>
        <v>176694.799318773</v>
      </c>
      <c r="I115" s="5">
        <f t="shared" si="12"/>
        <v>123994.781178339</v>
      </c>
      <c r="J115" s="5">
        <f t="shared" si="13"/>
        <v>52700.0181404342</v>
      </c>
      <c r="K115" s="5">
        <f t="shared" si="18"/>
        <v>21256248.2020009</v>
      </c>
    </row>
    <row r="116" spans="1:11">
      <c r="A116" s="4">
        <v>94</v>
      </c>
      <c r="B116" s="5">
        <f t="shared" si="14"/>
        <v>35338.9598637546</v>
      </c>
      <c r="C116" s="5">
        <f t="shared" si="15"/>
        <v>24737.4728811706</v>
      </c>
      <c r="D116" s="5">
        <f t="shared" si="16"/>
        <v>10601.486982584</v>
      </c>
      <c r="E116" s="5">
        <f t="shared" si="17"/>
        <v>4240709.6367721</v>
      </c>
      <c r="G116" s="4">
        <v>94</v>
      </c>
      <c r="H116" s="5">
        <f t="shared" si="11"/>
        <v>176694.799318773</v>
      </c>
      <c r="I116" s="5">
        <f t="shared" si="12"/>
        <v>123687.364405853</v>
      </c>
      <c r="J116" s="5">
        <f t="shared" si="13"/>
        <v>53007.4349129201</v>
      </c>
      <c r="K116" s="5">
        <f t="shared" si="18"/>
        <v>21203548.1838605</v>
      </c>
    </row>
    <row r="117" spans="1:11">
      <c r="A117" s="4">
        <v>95</v>
      </c>
      <c r="B117" s="5">
        <f t="shared" si="14"/>
        <v>35338.9598637546</v>
      </c>
      <c r="C117" s="5">
        <f t="shared" si="15"/>
        <v>24675.6308737722</v>
      </c>
      <c r="D117" s="5">
        <f t="shared" si="16"/>
        <v>10663.3289899824</v>
      </c>
      <c r="E117" s="5">
        <f t="shared" si="17"/>
        <v>4230108.14978951</v>
      </c>
      <c r="G117" s="4">
        <v>95</v>
      </c>
      <c r="H117" s="5">
        <f t="shared" si="11"/>
        <v>176694.799318773</v>
      </c>
      <c r="I117" s="5">
        <f t="shared" si="12"/>
        <v>123378.154368861</v>
      </c>
      <c r="J117" s="5">
        <f t="shared" si="13"/>
        <v>53316.6449499121</v>
      </c>
      <c r="K117" s="5">
        <f t="shared" si="18"/>
        <v>21150540.7489476</v>
      </c>
    </row>
    <row r="118" spans="1:11">
      <c r="A118" s="4">
        <v>96</v>
      </c>
      <c r="B118" s="5">
        <f t="shared" si="14"/>
        <v>35338.9598637546</v>
      </c>
      <c r="C118" s="5">
        <f t="shared" si="15"/>
        <v>24613.4281213306</v>
      </c>
      <c r="D118" s="5">
        <f t="shared" si="16"/>
        <v>10725.531742424</v>
      </c>
      <c r="E118" s="5">
        <f t="shared" si="17"/>
        <v>4219444.82079953</v>
      </c>
      <c r="G118" s="4">
        <v>96</v>
      </c>
      <c r="H118" s="5">
        <f t="shared" si="11"/>
        <v>176694.799318773</v>
      </c>
      <c r="I118" s="5">
        <f t="shared" si="12"/>
        <v>123067.140606653</v>
      </c>
      <c r="J118" s="5">
        <f t="shared" si="13"/>
        <v>53627.65871212</v>
      </c>
      <c r="K118" s="5">
        <f t="shared" si="18"/>
        <v>21097224.1039977</v>
      </c>
    </row>
    <row r="119" spans="1:11">
      <c r="A119" s="4">
        <v>97</v>
      </c>
      <c r="B119" s="5">
        <f t="shared" si="14"/>
        <v>35338.9598637546</v>
      </c>
      <c r="C119" s="5">
        <f t="shared" si="15"/>
        <v>24550.8625194998</v>
      </c>
      <c r="D119" s="5">
        <f t="shared" si="16"/>
        <v>10788.0973442548</v>
      </c>
      <c r="E119" s="5">
        <f t="shared" si="17"/>
        <v>4208719.28905711</v>
      </c>
      <c r="G119" s="4">
        <v>97</v>
      </c>
      <c r="H119" s="5">
        <f t="shared" si="11"/>
        <v>176694.799318773</v>
      </c>
      <c r="I119" s="5">
        <f t="shared" si="12"/>
        <v>122754.312597499</v>
      </c>
      <c r="J119" s="5">
        <f t="shared" si="13"/>
        <v>53940.486721274</v>
      </c>
      <c r="K119" s="5">
        <f t="shared" si="18"/>
        <v>21043596.4452855</v>
      </c>
    </row>
    <row r="120" spans="1:11">
      <c r="A120" s="4">
        <v>98</v>
      </c>
      <c r="B120" s="5">
        <f t="shared" si="14"/>
        <v>35338.9598637546</v>
      </c>
      <c r="C120" s="5">
        <f t="shared" si="15"/>
        <v>24487.9319516583</v>
      </c>
      <c r="D120" s="5">
        <f t="shared" si="16"/>
        <v>10851.0279120963</v>
      </c>
      <c r="E120" s="5">
        <f t="shared" si="17"/>
        <v>4197931.19171285</v>
      </c>
      <c r="G120" s="4">
        <v>98</v>
      </c>
      <c r="H120" s="5">
        <f t="shared" si="11"/>
        <v>176694.799318773</v>
      </c>
      <c r="I120" s="5">
        <f t="shared" si="12"/>
        <v>122439.659758292</v>
      </c>
      <c r="J120" s="5">
        <f t="shared" si="13"/>
        <v>54255.1395604814</v>
      </c>
      <c r="K120" s="5">
        <f t="shared" si="18"/>
        <v>20989655.9585643</v>
      </c>
    </row>
    <row r="121" spans="1:11">
      <c r="A121" s="4">
        <v>99</v>
      </c>
      <c r="B121" s="5">
        <f t="shared" si="14"/>
        <v>35338.9598637546</v>
      </c>
      <c r="C121" s="5">
        <f t="shared" si="15"/>
        <v>24424.6342888377</v>
      </c>
      <c r="D121" s="5">
        <f t="shared" si="16"/>
        <v>10914.3255749168</v>
      </c>
      <c r="E121" s="5">
        <f t="shared" si="17"/>
        <v>4187080.16380076</v>
      </c>
      <c r="G121" s="4">
        <v>99</v>
      </c>
      <c r="H121" s="5">
        <f t="shared" si="11"/>
        <v>176694.799318773</v>
      </c>
      <c r="I121" s="5">
        <f t="shared" si="12"/>
        <v>122123.171444189</v>
      </c>
      <c r="J121" s="5">
        <f t="shared" si="13"/>
        <v>54571.6278745842</v>
      </c>
      <c r="K121" s="5">
        <f t="shared" si="18"/>
        <v>20935400.8190038</v>
      </c>
    </row>
    <row r="122" spans="1:11">
      <c r="A122" s="4">
        <v>100</v>
      </c>
      <c r="B122" s="5">
        <f t="shared" si="14"/>
        <v>35338.9598637546</v>
      </c>
      <c r="C122" s="5">
        <f t="shared" si="15"/>
        <v>24360.9673896507</v>
      </c>
      <c r="D122" s="5">
        <f t="shared" si="16"/>
        <v>10977.9924741039</v>
      </c>
      <c r="E122" s="5">
        <f t="shared" si="17"/>
        <v>4176165.83822584</v>
      </c>
      <c r="G122" s="4">
        <v>100</v>
      </c>
      <c r="H122" s="5">
        <f t="shared" si="11"/>
        <v>176694.799318773</v>
      </c>
      <c r="I122" s="5">
        <f t="shared" si="12"/>
        <v>121804.836948254</v>
      </c>
      <c r="J122" s="5">
        <f t="shared" si="13"/>
        <v>54889.9623705193</v>
      </c>
      <c r="K122" s="5">
        <f t="shared" si="18"/>
        <v>20880829.1911292</v>
      </c>
    </row>
    <row r="123" spans="1:11">
      <c r="A123" s="4">
        <v>101</v>
      </c>
      <c r="B123" s="5">
        <f t="shared" si="14"/>
        <v>35338.9598637546</v>
      </c>
      <c r="C123" s="5">
        <f t="shared" si="15"/>
        <v>24296.9291002185</v>
      </c>
      <c r="D123" s="5">
        <f t="shared" si="16"/>
        <v>11042.0307635361</v>
      </c>
      <c r="E123" s="5">
        <f t="shared" si="17"/>
        <v>4165187.84575174</v>
      </c>
      <c r="G123" s="4">
        <v>101</v>
      </c>
      <c r="H123" s="5">
        <f t="shared" si="11"/>
        <v>176694.799318773</v>
      </c>
      <c r="I123" s="5">
        <f t="shared" si="12"/>
        <v>121484.645501092</v>
      </c>
      <c r="J123" s="5">
        <f t="shared" si="13"/>
        <v>55210.1538176807</v>
      </c>
      <c r="K123" s="5">
        <f t="shared" si="18"/>
        <v>20825939.2287587</v>
      </c>
    </row>
    <row r="124" spans="1:11">
      <c r="A124" s="4">
        <v>102</v>
      </c>
      <c r="B124" s="5">
        <f t="shared" si="14"/>
        <v>35338.9598637546</v>
      </c>
      <c r="C124" s="5">
        <f t="shared" si="15"/>
        <v>24232.5172540978</v>
      </c>
      <c r="D124" s="5">
        <f t="shared" si="16"/>
        <v>11106.4426096568</v>
      </c>
      <c r="E124" s="5">
        <f t="shared" si="17"/>
        <v>4154145.8149882</v>
      </c>
      <c r="G124" s="4">
        <v>102</v>
      </c>
      <c r="H124" s="5">
        <f t="shared" si="11"/>
        <v>176694.799318773</v>
      </c>
      <c r="I124" s="5">
        <f t="shared" si="12"/>
        <v>121162.586270489</v>
      </c>
      <c r="J124" s="5">
        <f t="shared" si="13"/>
        <v>55532.2130482838</v>
      </c>
      <c r="K124" s="5">
        <f t="shared" si="18"/>
        <v>20770729.074941</v>
      </c>
    </row>
    <row r="125" spans="1:11">
      <c r="A125" s="4">
        <v>103</v>
      </c>
      <c r="B125" s="5">
        <f t="shared" si="14"/>
        <v>35338.9598637546</v>
      </c>
      <c r="C125" s="5">
        <f t="shared" si="15"/>
        <v>24167.7296722082</v>
      </c>
      <c r="D125" s="5">
        <f t="shared" si="16"/>
        <v>11171.2301915464</v>
      </c>
      <c r="E125" s="5">
        <f t="shared" si="17"/>
        <v>4143039.37237854</v>
      </c>
      <c r="G125" s="4">
        <v>103</v>
      </c>
      <c r="H125" s="5">
        <f t="shared" si="11"/>
        <v>176694.799318773</v>
      </c>
      <c r="I125" s="5">
        <f t="shared" si="12"/>
        <v>120838.648361041</v>
      </c>
      <c r="J125" s="5">
        <f t="shared" si="13"/>
        <v>55856.1509577321</v>
      </c>
      <c r="K125" s="5">
        <f t="shared" si="18"/>
        <v>20715196.8618927</v>
      </c>
    </row>
    <row r="126" spans="1:11">
      <c r="A126" s="4">
        <v>104</v>
      </c>
      <c r="B126" s="5">
        <f t="shared" si="14"/>
        <v>35338.9598637546</v>
      </c>
      <c r="C126" s="5">
        <f t="shared" si="15"/>
        <v>24102.5641627575</v>
      </c>
      <c r="D126" s="5">
        <f t="shared" si="16"/>
        <v>11236.3957009971</v>
      </c>
      <c r="E126" s="5">
        <f t="shared" si="17"/>
        <v>4131868.142187</v>
      </c>
      <c r="G126" s="4">
        <v>104</v>
      </c>
      <c r="H126" s="5">
        <f t="shared" si="11"/>
        <v>176694.799318773</v>
      </c>
      <c r="I126" s="5">
        <f t="shared" si="12"/>
        <v>120512.820813787</v>
      </c>
      <c r="J126" s="5">
        <f t="shared" si="13"/>
        <v>56181.9785049856</v>
      </c>
      <c r="K126" s="5">
        <f t="shared" si="18"/>
        <v>20659340.710935</v>
      </c>
    </row>
    <row r="127" spans="1:11">
      <c r="A127" s="4">
        <v>105</v>
      </c>
      <c r="B127" s="5">
        <f t="shared" si="14"/>
        <v>35338.9598637546</v>
      </c>
      <c r="C127" s="5">
        <f t="shared" si="15"/>
        <v>24037.0185211683</v>
      </c>
      <c r="D127" s="5">
        <f t="shared" si="16"/>
        <v>11301.9413425863</v>
      </c>
      <c r="E127" s="5">
        <f t="shared" si="17"/>
        <v>4120631.746486</v>
      </c>
      <c r="G127" s="4">
        <v>105</v>
      </c>
      <c r="H127" s="5">
        <f t="shared" si="11"/>
        <v>176694.799318773</v>
      </c>
      <c r="I127" s="5">
        <f t="shared" si="12"/>
        <v>120185.092605842</v>
      </c>
      <c r="J127" s="5">
        <f t="shared" si="13"/>
        <v>56509.7067129313</v>
      </c>
      <c r="K127" s="5">
        <f t="shared" si="18"/>
        <v>20603158.73243</v>
      </c>
    </row>
    <row r="128" spans="1:11">
      <c r="A128" s="4">
        <v>106</v>
      </c>
      <c r="B128" s="5">
        <f t="shared" si="14"/>
        <v>35338.9598637546</v>
      </c>
      <c r="C128" s="5">
        <f t="shared" si="15"/>
        <v>23971.0905300032</v>
      </c>
      <c r="D128" s="5">
        <f t="shared" si="16"/>
        <v>11367.8693337513</v>
      </c>
      <c r="E128" s="5">
        <f t="shared" si="17"/>
        <v>4109329.80514341</v>
      </c>
      <c r="G128" s="4">
        <v>106</v>
      </c>
      <c r="H128" s="5">
        <f t="shared" si="11"/>
        <v>176694.799318773</v>
      </c>
      <c r="I128" s="5">
        <f t="shared" si="12"/>
        <v>119855.452650016</v>
      </c>
      <c r="J128" s="5">
        <f t="shared" si="13"/>
        <v>56839.3466687567</v>
      </c>
      <c r="K128" s="5">
        <f t="shared" si="18"/>
        <v>20546649.0257171</v>
      </c>
    </row>
    <row r="129" spans="1:11">
      <c r="A129" s="4">
        <v>107</v>
      </c>
      <c r="B129" s="5">
        <f t="shared" si="14"/>
        <v>35338.9598637546</v>
      </c>
      <c r="C129" s="5">
        <f t="shared" si="15"/>
        <v>23904.7779588897</v>
      </c>
      <c r="D129" s="5">
        <f t="shared" si="16"/>
        <v>11434.1819048649</v>
      </c>
      <c r="E129" s="5">
        <f t="shared" si="17"/>
        <v>4097961.93580966</v>
      </c>
      <c r="G129" s="4">
        <v>107</v>
      </c>
      <c r="H129" s="5">
        <f t="shared" si="11"/>
        <v>176694.799318773</v>
      </c>
      <c r="I129" s="5">
        <f t="shared" si="12"/>
        <v>119523.889794448</v>
      </c>
      <c r="J129" s="5">
        <f t="shared" si="13"/>
        <v>57170.9095243245</v>
      </c>
      <c r="K129" s="5">
        <f t="shared" si="18"/>
        <v>20489809.6790483</v>
      </c>
    </row>
    <row r="130" spans="1:11">
      <c r="A130" s="4">
        <v>108</v>
      </c>
      <c r="B130" s="5">
        <f t="shared" si="14"/>
        <v>35338.9598637546</v>
      </c>
      <c r="C130" s="5">
        <f t="shared" si="15"/>
        <v>23838.0785644446</v>
      </c>
      <c r="D130" s="5">
        <f t="shared" si="16"/>
        <v>11500.8812993099</v>
      </c>
      <c r="E130" s="5">
        <f t="shared" si="17"/>
        <v>4086527.7539048</v>
      </c>
      <c r="G130" s="4">
        <v>108</v>
      </c>
      <c r="H130" s="5">
        <f t="shared" si="11"/>
        <v>176694.799318773</v>
      </c>
      <c r="I130" s="5">
        <f t="shared" si="12"/>
        <v>119190.392822223</v>
      </c>
      <c r="J130" s="5">
        <f t="shared" si="13"/>
        <v>57504.4064965497</v>
      </c>
      <c r="K130" s="5">
        <f t="shared" si="18"/>
        <v>20432638.769524</v>
      </c>
    </row>
    <row r="131" spans="1:11">
      <c r="A131" s="4">
        <v>109</v>
      </c>
      <c r="B131" s="5">
        <f t="shared" si="14"/>
        <v>35338.9598637546</v>
      </c>
      <c r="C131" s="5">
        <f t="shared" si="15"/>
        <v>23770.9900901987</v>
      </c>
      <c r="D131" s="5">
        <f t="shared" si="16"/>
        <v>11567.9697735559</v>
      </c>
      <c r="E131" s="5">
        <f t="shared" si="17"/>
        <v>4075026.87260549</v>
      </c>
      <c r="G131" s="4">
        <v>109</v>
      </c>
      <c r="H131" s="5">
        <f t="shared" si="11"/>
        <v>176694.799318773</v>
      </c>
      <c r="I131" s="5">
        <f t="shared" si="12"/>
        <v>118854.950450993</v>
      </c>
      <c r="J131" s="5">
        <f t="shared" si="13"/>
        <v>57839.8488677796</v>
      </c>
      <c r="K131" s="5">
        <f t="shared" si="18"/>
        <v>20375134.3630274</v>
      </c>
    </row>
    <row r="132" spans="1:11">
      <c r="A132" s="4">
        <v>110</v>
      </c>
      <c r="B132" s="5">
        <f t="shared" si="14"/>
        <v>35338.9598637546</v>
      </c>
      <c r="C132" s="5">
        <f t="shared" si="15"/>
        <v>23703.5102665196</v>
      </c>
      <c r="D132" s="5">
        <f t="shared" si="16"/>
        <v>11635.449597235</v>
      </c>
      <c r="E132" s="5">
        <f t="shared" si="17"/>
        <v>4063458.90283193</v>
      </c>
      <c r="G132" s="4">
        <v>110</v>
      </c>
      <c r="H132" s="5">
        <f t="shared" si="11"/>
        <v>176694.799318773</v>
      </c>
      <c r="I132" s="5">
        <f t="shared" si="12"/>
        <v>118517.551332598</v>
      </c>
      <c r="J132" s="5">
        <f t="shared" si="13"/>
        <v>58177.247986175</v>
      </c>
      <c r="K132" s="5">
        <f t="shared" si="18"/>
        <v>20317294.5141597</v>
      </c>
    </row>
    <row r="133" spans="1:11">
      <c r="A133" s="4">
        <v>111</v>
      </c>
      <c r="B133" s="5">
        <f t="shared" si="14"/>
        <v>35338.9598637546</v>
      </c>
      <c r="C133" s="5">
        <f t="shared" si="15"/>
        <v>23635.6368105357</v>
      </c>
      <c r="D133" s="5">
        <f t="shared" si="16"/>
        <v>11703.3230532189</v>
      </c>
      <c r="E133" s="5">
        <f t="shared" si="17"/>
        <v>4051823.4532347</v>
      </c>
      <c r="G133" s="4">
        <v>111</v>
      </c>
      <c r="H133" s="5">
        <f t="shared" si="11"/>
        <v>176694.799318773</v>
      </c>
      <c r="I133" s="5">
        <f t="shared" si="12"/>
        <v>118178.184052679</v>
      </c>
      <c r="J133" s="5">
        <f t="shared" si="13"/>
        <v>58516.6152660943</v>
      </c>
      <c r="K133" s="5">
        <f t="shared" si="18"/>
        <v>20259117.2661735</v>
      </c>
    </row>
    <row r="134" spans="1:11">
      <c r="A134" s="4">
        <v>112</v>
      </c>
      <c r="B134" s="5">
        <f t="shared" si="14"/>
        <v>35338.9598637546</v>
      </c>
      <c r="C134" s="5">
        <f t="shared" si="15"/>
        <v>23567.3674260586</v>
      </c>
      <c r="D134" s="5">
        <f t="shared" si="16"/>
        <v>11771.592437696</v>
      </c>
      <c r="E134" s="5">
        <f t="shared" si="17"/>
        <v>4040120.13018148</v>
      </c>
      <c r="G134" s="4">
        <v>112</v>
      </c>
      <c r="H134" s="5">
        <f t="shared" si="11"/>
        <v>176694.799318773</v>
      </c>
      <c r="I134" s="5">
        <f t="shared" si="12"/>
        <v>117836.837130293</v>
      </c>
      <c r="J134" s="5">
        <f t="shared" si="13"/>
        <v>58857.9621884799</v>
      </c>
      <c r="K134" s="5">
        <f t="shared" si="18"/>
        <v>20200600.6509074</v>
      </c>
    </row>
    <row r="135" spans="1:11">
      <c r="A135" s="4">
        <v>113</v>
      </c>
      <c r="B135" s="5">
        <f t="shared" si="14"/>
        <v>35338.9598637546</v>
      </c>
      <c r="C135" s="5">
        <f t="shared" si="15"/>
        <v>23498.6998035054</v>
      </c>
      <c r="D135" s="5">
        <f t="shared" si="16"/>
        <v>11840.2600602492</v>
      </c>
      <c r="E135" s="5">
        <f t="shared" si="17"/>
        <v>4028348.53774378</v>
      </c>
      <c r="G135" s="4">
        <v>113</v>
      </c>
      <c r="H135" s="5">
        <f t="shared" si="11"/>
        <v>176694.799318773</v>
      </c>
      <c r="I135" s="5">
        <f t="shared" si="12"/>
        <v>117493.499017527</v>
      </c>
      <c r="J135" s="5">
        <f t="shared" si="13"/>
        <v>59201.300301246</v>
      </c>
      <c r="K135" s="5">
        <f t="shared" si="18"/>
        <v>20141742.6887189</v>
      </c>
    </row>
    <row r="136" spans="1:11">
      <c r="A136" s="4">
        <v>114</v>
      </c>
      <c r="B136" s="5">
        <f t="shared" si="14"/>
        <v>35338.9598637546</v>
      </c>
      <c r="C136" s="5">
        <f t="shared" si="15"/>
        <v>23429.6316198206</v>
      </c>
      <c r="D136" s="5">
        <f t="shared" si="16"/>
        <v>11909.328243934</v>
      </c>
      <c r="E136" s="5">
        <f t="shared" si="17"/>
        <v>4016508.27768353</v>
      </c>
      <c r="G136" s="4">
        <v>114</v>
      </c>
      <c r="H136" s="5">
        <f t="shared" si="11"/>
        <v>176694.799318773</v>
      </c>
      <c r="I136" s="5">
        <f t="shared" si="12"/>
        <v>117148.158099103</v>
      </c>
      <c r="J136" s="5">
        <f t="shared" si="13"/>
        <v>59546.6412196699</v>
      </c>
      <c r="K136" s="5">
        <f t="shared" si="18"/>
        <v>20082541.3884177</v>
      </c>
    </row>
    <row r="137" spans="1:11">
      <c r="A137" s="4">
        <v>115</v>
      </c>
      <c r="B137" s="5">
        <f t="shared" si="14"/>
        <v>35338.9598637546</v>
      </c>
      <c r="C137" s="5">
        <f t="shared" si="15"/>
        <v>23360.1605383976</v>
      </c>
      <c r="D137" s="5">
        <f t="shared" si="16"/>
        <v>11978.7993253569</v>
      </c>
      <c r="E137" s="5">
        <f t="shared" si="17"/>
        <v>4004598.9494396</v>
      </c>
      <c r="G137" s="4">
        <v>115</v>
      </c>
      <c r="H137" s="5">
        <f t="shared" si="11"/>
        <v>176694.799318773</v>
      </c>
      <c r="I137" s="5">
        <f t="shared" si="12"/>
        <v>116800.802691988</v>
      </c>
      <c r="J137" s="5">
        <f t="shared" si="13"/>
        <v>59893.9966267847</v>
      </c>
      <c r="K137" s="5">
        <f t="shared" si="18"/>
        <v>20022994.747198</v>
      </c>
    </row>
    <row r="138" spans="1:11">
      <c r="A138" s="4">
        <v>116</v>
      </c>
      <c r="B138" s="5">
        <f t="shared" si="14"/>
        <v>35338.9598637546</v>
      </c>
      <c r="C138" s="5">
        <f t="shared" si="15"/>
        <v>23290.2842089997</v>
      </c>
      <c r="D138" s="5">
        <f t="shared" si="16"/>
        <v>12048.6756547549</v>
      </c>
      <c r="E138" s="5">
        <f t="shared" si="17"/>
        <v>3992620.15011424</v>
      </c>
      <c r="G138" s="4">
        <v>116</v>
      </c>
      <c r="H138" s="5">
        <f t="shared" si="11"/>
        <v>176694.799318773</v>
      </c>
      <c r="I138" s="5">
        <f t="shared" si="12"/>
        <v>116451.421044999</v>
      </c>
      <c r="J138" s="5">
        <f t="shared" si="13"/>
        <v>60243.3782737743</v>
      </c>
      <c r="K138" s="5">
        <f t="shared" si="18"/>
        <v>19963100.7505712</v>
      </c>
    </row>
    <row r="139" spans="1:11">
      <c r="A139" s="4">
        <v>117</v>
      </c>
      <c r="B139" s="5">
        <f t="shared" si="14"/>
        <v>35338.9598637546</v>
      </c>
      <c r="C139" s="5">
        <f t="shared" si="15"/>
        <v>23220.0002676803</v>
      </c>
      <c r="D139" s="5">
        <f t="shared" si="16"/>
        <v>12118.9595960743</v>
      </c>
      <c r="E139" s="5">
        <f t="shared" si="17"/>
        <v>3980571.47445949</v>
      </c>
      <c r="G139" s="4">
        <v>117</v>
      </c>
      <c r="H139" s="5">
        <f t="shared" si="11"/>
        <v>176694.799318773</v>
      </c>
      <c r="I139" s="5">
        <f t="shared" si="12"/>
        <v>116100.001338402</v>
      </c>
      <c r="J139" s="5">
        <f t="shared" si="13"/>
        <v>60594.7979803713</v>
      </c>
      <c r="K139" s="5">
        <f t="shared" si="18"/>
        <v>19902857.3722974</v>
      </c>
    </row>
    <row r="140" spans="1:11">
      <c r="A140" s="4">
        <v>118</v>
      </c>
      <c r="B140" s="5">
        <f t="shared" si="14"/>
        <v>35338.9598637546</v>
      </c>
      <c r="C140" s="5">
        <f t="shared" si="15"/>
        <v>23149.3063367032</v>
      </c>
      <c r="D140" s="5">
        <f t="shared" si="16"/>
        <v>12189.6535270514</v>
      </c>
      <c r="E140" s="5">
        <f t="shared" si="17"/>
        <v>3968452.51486341</v>
      </c>
      <c r="G140" s="4">
        <v>118</v>
      </c>
      <c r="H140" s="5">
        <f t="shared" si="11"/>
        <v>176694.799318773</v>
      </c>
      <c r="I140" s="5">
        <f t="shared" si="12"/>
        <v>115746.531683516</v>
      </c>
      <c r="J140" s="5">
        <f t="shared" si="13"/>
        <v>60948.2676352568</v>
      </c>
      <c r="K140" s="5">
        <f t="shared" si="18"/>
        <v>19842262.5743171</v>
      </c>
    </row>
    <row r="141" spans="1:11">
      <c r="A141" s="4">
        <v>119</v>
      </c>
      <c r="B141" s="5">
        <f t="shared" si="14"/>
        <v>35338.9598637546</v>
      </c>
      <c r="C141" s="5">
        <f t="shared" si="15"/>
        <v>23078.2000244621</v>
      </c>
      <c r="D141" s="5">
        <f t="shared" si="16"/>
        <v>12260.7598392925</v>
      </c>
      <c r="E141" s="5">
        <f t="shared" si="17"/>
        <v>3956262.86133636</v>
      </c>
      <c r="G141" s="4">
        <v>119</v>
      </c>
      <c r="H141" s="5">
        <f t="shared" si="11"/>
        <v>176694.799318773</v>
      </c>
      <c r="I141" s="5">
        <f t="shared" si="12"/>
        <v>115391.000122311</v>
      </c>
      <c r="J141" s="5">
        <f t="shared" si="13"/>
        <v>61303.7991964624</v>
      </c>
      <c r="K141" s="5">
        <f t="shared" si="18"/>
        <v>19781314.3066818</v>
      </c>
    </row>
    <row r="142" spans="1:11">
      <c r="A142" s="4">
        <v>120</v>
      </c>
      <c r="B142" s="5">
        <f t="shared" si="14"/>
        <v>35338.9598637546</v>
      </c>
      <c r="C142" s="5">
        <f t="shared" si="15"/>
        <v>23006.6789253996</v>
      </c>
      <c r="D142" s="5">
        <f t="shared" si="16"/>
        <v>12332.280938355</v>
      </c>
      <c r="E142" s="5">
        <f t="shared" si="17"/>
        <v>3944002.10149707</v>
      </c>
      <c r="G142" s="4">
        <v>120</v>
      </c>
      <c r="H142" s="5">
        <f t="shared" si="11"/>
        <v>176694.799318773</v>
      </c>
      <c r="I142" s="5">
        <f t="shared" si="12"/>
        <v>115033.394626998</v>
      </c>
      <c r="J142" s="5">
        <f t="shared" si="13"/>
        <v>61661.4046917751</v>
      </c>
      <c r="K142" s="5">
        <f t="shared" si="18"/>
        <v>19720010.5074853</v>
      </c>
    </row>
    <row r="143" spans="1:11">
      <c r="A143" s="4">
        <v>121</v>
      </c>
      <c r="B143" s="5">
        <f t="shared" si="14"/>
        <v>35338.9598637546</v>
      </c>
      <c r="C143" s="5">
        <f t="shared" si="15"/>
        <v>22934.7406199258</v>
      </c>
      <c r="D143" s="5">
        <f t="shared" si="16"/>
        <v>12404.2192438288</v>
      </c>
      <c r="E143" s="5">
        <f t="shared" si="17"/>
        <v>3931669.82055871</v>
      </c>
      <c r="G143" s="4">
        <v>121</v>
      </c>
      <c r="H143" s="5">
        <f t="shared" si="11"/>
        <v>176694.799318773</v>
      </c>
      <c r="I143" s="5">
        <f t="shared" si="12"/>
        <v>114673.703099629</v>
      </c>
      <c r="J143" s="5">
        <f t="shared" si="13"/>
        <v>62021.0962191438</v>
      </c>
      <c r="K143" s="5">
        <f t="shared" si="18"/>
        <v>19658349.1027936</v>
      </c>
    </row>
    <row r="144" spans="1:11">
      <c r="A144" s="4">
        <v>122</v>
      </c>
      <c r="B144" s="5">
        <f t="shared" si="14"/>
        <v>35338.9598637546</v>
      </c>
      <c r="C144" s="5">
        <f t="shared" si="15"/>
        <v>22862.3826743368</v>
      </c>
      <c r="D144" s="5">
        <f t="shared" si="16"/>
        <v>12476.5771894178</v>
      </c>
      <c r="E144" s="5">
        <f t="shared" si="17"/>
        <v>3919265.60131489</v>
      </c>
      <c r="G144" s="4">
        <v>122</v>
      </c>
      <c r="H144" s="5">
        <f t="shared" si="11"/>
        <v>176694.799318773</v>
      </c>
      <c r="I144" s="5">
        <f t="shared" si="12"/>
        <v>114311.913371684</v>
      </c>
      <c r="J144" s="5">
        <f t="shared" si="13"/>
        <v>62382.8859470888</v>
      </c>
      <c r="K144" s="5">
        <f t="shared" si="18"/>
        <v>19596328.0065744</v>
      </c>
    </row>
    <row r="145" spans="1:11">
      <c r="A145" s="4">
        <v>123</v>
      </c>
      <c r="B145" s="5">
        <f t="shared" si="14"/>
        <v>35338.9598637546</v>
      </c>
      <c r="C145" s="5">
        <f t="shared" si="15"/>
        <v>22789.6026407319</v>
      </c>
      <c r="D145" s="5">
        <f t="shared" si="16"/>
        <v>12549.3572230227</v>
      </c>
      <c r="E145" s="5">
        <f t="shared" si="17"/>
        <v>3906789.02412547</v>
      </c>
      <c r="G145" s="4">
        <v>123</v>
      </c>
      <c r="H145" s="5">
        <f t="shared" si="11"/>
        <v>176694.799318773</v>
      </c>
      <c r="I145" s="5">
        <f t="shared" si="12"/>
        <v>113948.013203659</v>
      </c>
      <c r="J145" s="5">
        <f t="shared" si="13"/>
        <v>62746.7861151135</v>
      </c>
      <c r="K145" s="5">
        <f t="shared" si="18"/>
        <v>19533945.1206273</v>
      </c>
    </row>
    <row r="146" spans="1:11">
      <c r="A146" s="4">
        <v>124</v>
      </c>
      <c r="B146" s="5">
        <f t="shared" si="14"/>
        <v>35338.9598637546</v>
      </c>
      <c r="C146" s="5">
        <f t="shared" si="15"/>
        <v>22716.3980569309</v>
      </c>
      <c r="D146" s="5">
        <f t="shared" si="16"/>
        <v>12622.5618068237</v>
      </c>
      <c r="E146" s="5">
        <f t="shared" si="17"/>
        <v>3894239.66690244</v>
      </c>
      <c r="G146" s="4">
        <v>124</v>
      </c>
      <c r="H146" s="5">
        <f t="shared" si="11"/>
        <v>176694.799318773</v>
      </c>
      <c r="I146" s="5">
        <f t="shared" si="12"/>
        <v>113581.990284655</v>
      </c>
      <c r="J146" s="5">
        <f t="shared" si="13"/>
        <v>63112.8090341183</v>
      </c>
      <c r="K146" s="5">
        <f t="shared" si="18"/>
        <v>19471198.3345122</v>
      </c>
    </row>
    <row r="147" spans="1:11">
      <c r="A147" s="4">
        <v>125</v>
      </c>
      <c r="B147" s="5">
        <f t="shared" si="14"/>
        <v>35338.9598637546</v>
      </c>
      <c r="C147" s="5">
        <f t="shared" si="15"/>
        <v>22642.7664463911</v>
      </c>
      <c r="D147" s="5">
        <f t="shared" si="16"/>
        <v>12696.1934173635</v>
      </c>
      <c r="E147" s="5">
        <f t="shared" si="17"/>
        <v>3881617.10509562</v>
      </c>
      <c r="G147" s="4">
        <v>125</v>
      </c>
      <c r="H147" s="5">
        <f t="shared" si="11"/>
        <v>176694.799318773</v>
      </c>
      <c r="I147" s="5">
        <f t="shared" si="12"/>
        <v>113213.832231956</v>
      </c>
      <c r="J147" s="5">
        <f t="shared" si="13"/>
        <v>63480.9670868174</v>
      </c>
      <c r="K147" s="5">
        <f t="shared" si="18"/>
        <v>19408085.5254781</v>
      </c>
    </row>
    <row r="148" spans="1:11">
      <c r="A148" s="4">
        <v>126</v>
      </c>
      <c r="B148" s="5">
        <f t="shared" si="14"/>
        <v>35338.9598637546</v>
      </c>
      <c r="C148" s="5">
        <f t="shared" si="15"/>
        <v>22568.7053181232</v>
      </c>
      <c r="D148" s="5">
        <f t="shared" si="16"/>
        <v>12770.2545456314</v>
      </c>
      <c r="E148" s="5">
        <f t="shared" si="17"/>
        <v>3868920.91167826</v>
      </c>
      <c r="G148" s="4">
        <v>126</v>
      </c>
      <c r="H148" s="5">
        <f t="shared" ref="H148:H211" si="19">-PMT($C$3/12,$C$4*12,$C$2+$I$18)</f>
        <v>176694.799318773</v>
      </c>
      <c r="I148" s="5">
        <f t="shared" ref="I148:I211" si="20">-IPMT($C$3/12,G148,$C$4*12,$C$2+$I$18)</f>
        <v>112843.526590616</v>
      </c>
      <c r="J148" s="5">
        <f t="shared" ref="J148:J211" si="21">-PPMT($C$3/12,G148,$C$4*12,$C$2+$I$18)</f>
        <v>63851.2727281571</v>
      </c>
      <c r="K148" s="5">
        <f t="shared" si="18"/>
        <v>19344604.5583913</v>
      </c>
    </row>
    <row r="149" spans="1:11">
      <c r="A149" s="4">
        <v>127</v>
      </c>
      <c r="B149" s="5">
        <f t="shared" si="14"/>
        <v>35338.9598637546</v>
      </c>
      <c r="C149" s="5">
        <f t="shared" si="15"/>
        <v>22494.212166607</v>
      </c>
      <c r="D149" s="5">
        <f t="shared" si="16"/>
        <v>12844.7476971476</v>
      </c>
      <c r="E149" s="5">
        <f t="shared" si="17"/>
        <v>3856150.65713263</v>
      </c>
      <c r="G149" s="4">
        <v>127</v>
      </c>
      <c r="H149" s="5">
        <f t="shared" si="19"/>
        <v>176694.799318773</v>
      </c>
      <c r="I149" s="5">
        <f t="shared" si="20"/>
        <v>112471.060833035</v>
      </c>
      <c r="J149" s="5">
        <f t="shared" si="21"/>
        <v>64223.7384857381</v>
      </c>
      <c r="K149" s="5">
        <f t="shared" si="18"/>
        <v>19280753.2856631</v>
      </c>
    </row>
    <row r="150" spans="1:11">
      <c r="A150" s="4">
        <v>128</v>
      </c>
      <c r="B150" s="5">
        <f t="shared" si="14"/>
        <v>35338.9598637546</v>
      </c>
      <c r="C150" s="5">
        <f t="shared" si="15"/>
        <v>22419.2844717069</v>
      </c>
      <c r="D150" s="5">
        <f t="shared" si="16"/>
        <v>12919.6753920476</v>
      </c>
      <c r="E150" s="5">
        <f t="shared" si="17"/>
        <v>3843305.90943548</v>
      </c>
      <c r="G150" s="4">
        <v>128</v>
      </c>
      <c r="H150" s="5">
        <f t="shared" si="19"/>
        <v>176694.799318773</v>
      </c>
      <c r="I150" s="5">
        <f t="shared" si="20"/>
        <v>112096.422358535</v>
      </c>
      <c r="J150" s="5">
        <f t="shared" si="21"/>
        <v>64598.3769602382</v>
      </c>
      <c r="K150" s="5">
        <f t="shared" si="18"/>
        <v>19216529.5471774</v>
      </c>
    </row>
    <row r="151" spans="1:11">
      <c r="A151" s="4">
        <v>129</v>
      </c>
      <c r="B151" s="5">
        <f t="shared" si="14"/>
        <v>35338.9598637546</v>
      </c>
      <c r="C151" s="5">
        <f t="shared" si="15"/>
        <v>22343.9196985867</v>
      </c>
      <c r="D151" s="5">
        <f t="shared" si="16"/>
        <v>12995.0401651679</v>
      </c>
      <c r="E151" s="5">
        <f t="shared" si="17"/>
        <v>3830386.23404343</v>
      </c>
      <c r="G151" s="4">
        <v>129</v>
      </c>
      <c r="H151" s="5">
        <f t="shared" si="19"/>
        <v>176694.799318773</v>
      </c>
      <c r="I151" s="5">
        <f t="shared" si="20"/>
        <v>111719.598492933</v>
      </c>
      <c r="J151" s="5">
        <f t="shared" si="21"/>
        <v>64975.2008258396</v>
      </c>
      <c r="K151" s="5">
        <f t="shared" si="18"/>
        <v>19151931.1702171</v>
      </c>
    </row>
    <row r="152" spans="1:11">
      <c r="A152" s="4">
        <v>130</v>
      </c>
      <c r="B152" s="5">
        <f t="shared" ref="B152:B215" si="22">-PMT($C$3/12,$C$4*12,$C$2)</f>
        <v>35338.9598637546</v>
      </c>
      <c r="C152" s="5">
        <f t="shared" ref="C152:C215" si="23">-IPMT($C$3/12,A152,$C$4*12,$C$2)</f>
        <v>22268.1152976232</v>
      </c>
      <c r="D152" s="5">
        <f t="shared" ref="D152:D215" si="24">-PPMT($C$3/12,A152,$C$4*12,$C$2)</f>
        <v>13070.8445661314</v>
      </c>
      <c r="E152" s="5">
        <f t="shared" ref="E152:E215" si="25">SUM(D152:D451)</f>
        <v>3817391.19387826</v>
      </c>
      <c r="G152" s="4">
        <v>130</v>
      </c>
      <c r="H152" s="5">
        <f t="shared" si="19"/>
        <v>176694.799318773</v>
      </c>
      <c r="I152" s="5">
        <f t="shared" si="20"/>
        <v>111340.576488116</v>
      </c>
      <c r="J152" s="5">
        <f t="shared" si="21"/>
        <v>65354.222830657</v>
      </c>
      <c r="K152" s="5">
        <f t="shared" ref="K152:K215" si="26">SUM(J152:J451)</f>
        <v>19086955.9693913</v>
      </c>
    </row>
    <row r="153" spans="1:11">
      <c r="A153" s="4">
        <v>131</v>
      </c>
      <c r="B153" s="5">
        <f t="shared" si="22"/>
        <v>35338.9598637546</v>
      </c>
      <c r="C153" s="5">
        <f t="shared" si="23"/>
        <v>22191.8687043208</v>
      </c>
      <c r="D153" s="5">
        <f t="shared" si="24"/>
        <v>13147.0911594338</v>
      </c>
      <c r="E153" s="5">
        <f t="shared" si="25"/>
        <v>3804320.34931213</v>
      </c>
      <c r="G153" s="4">
        <v>131</v>
      </c>
      <c r="H153" s="5">
        <f t="shared" si="19"/>
        <v>176694.799318773</v>
      </c>
      <c r="I153" s="5">
        <f t="shared" si="20"/>
        <v>110959.343521604</v>
      </c>
      <c r="J153" s="5">
        <f t="shared" si="21"/>
        <v>65735.4557971692</v>
      </c>
      <c r="K153" s="5">
        <f t="shared" si="26"/>
        <v>19021601.7465607</v>
      </c>
    </row>
    <row r="154" spans="1:11">
      <c r="A154" s="4">
        <v>132</v>
      </c>
      <c r="B154" s="5">
        <f t="shared" si="22"/>
        <v>35338.9598637546</v>
      </c>
      <c r="C154" s="5">
        <f t="shared" si="23"/>
        <v>22115.1773392241</v>
      </c>
      <c r="D154" s="5">
        <f t="shared" si="24"/>
        <v>13223.7825245305</v>
      </c>
      <c r="E154" s="5">
        <f t="shared" si="25"/>
        <v>3791173.2581527</v>
      </c>
      <c r="G154" s="4">
        <v>132</v>
      </c>
      <c r="H154" s="5">
        <f t="shared" si="19"/>
        <v>176694.799318773</v>
      </c>
      <c r="I154" s="5">
        <f t="shared" si="20"/>
        <v>110575.88669612</v>
      </c>
      <c r="J154" s="5">
        <f t="shared" si="21"/>
        <v>66118.9126226526</v>
      </c>
      <c r="K154" s="5">
        <f t="shared" si="26"/>
        <v>18955866.2907635</v>
      </c>
    </row>
    <row r="155" spans="1:11">
      <c r="A155" s="4">
        <v>133</v>
      </c>
      <c r="B155" s="5">
        <f t="shared" si="22"/>
        <v>35338.9598637546</v>
      </c>
      <c r="C155" s="5">
        <f t="shared" si="23"/>
        <v>22038.038607831</v>
      </c>
      <c r="D155" s="5">
        <f t="shared" si="24"/>
        <v>13300.9212559236</v>
      </c>
      <c r="E155" s="5">
        <f t="shared" si="25"/>
        <v>3777949.47562817</v>
      </c>
      <c r="G155" s="4">
        <v>133</v>
      </c>
      <c r="H155" s="5">
        <f t="shared" si="19"/>
        <v>176694.799318773</v>
      </c>
      <c r="I155" s="5">
        <f t="shared" si="20"/>
        <v>110190.193039155</v>
      </c>
      <c r="J155" s="5">
        <f t="shared" si="21"/>
        <v>66504.6062796181</v>
      </c>
      <c r="K155" s="5">
        <f t="shared" si="26"/>
        <v>18889747.3781408</v>
      </c>
    </row>
    <row r="156" spans="1:11">
      <c r="A156" s="4">
        <v>134</v>
      </c>
      <c r="B156" s="5">
        <f t="shared" si="22"/>
        <v>35338.9598637546</v>
      </c>
      <c r="C156" s="5">
        <f t="shared" si="23"/>
        <v>21960.4499005047</v>
      </c>
      <c r="D156" s="5">
        <f t="shared" si="24"/>
        <v>13378.5099632498</v>
      </c>
      <c r="E156" s="5">
        <f t="shared" si="25"/>
        <v>3764648.55437224</v>
      </c>
      <c r="G156" s="4">
        <v>134</v>
      </c>
      <c r="H156" s="5">
        <f t="shared" si="19"/>
        <v>176694.799318773</v>
      </c>
      <c r="I156" s="5">
        <f t="shared" si="20"/>
        <v>109802.249502524</v>
      </c>
      <c r="J156" s="5">
        <f t="shared" si="21"/>
        <v>66892.5498162492</v>
      </c>
      <c r="K156" s="5">
        <f t="shared" si="26"/>
        <v>18823242.7718612</v>
      </c>
    </row>
    <row r="157" spans="1:11">
      <c r="A157" s="4">
        <v>135</v>
      </c>
      <c r="B157" s="5">
        <f t="shared" si="22"/>
        <v>35338.9598637546</v>
      </c>
      <c r="C157" s="5">
        <f t="shared" si="23"/>
        <v>21882.4085923858</v>
      </c>
      <c r="D157" s="5">
        <f t="shared" si="24"/>
        <v>13456.5512713688</v>
      </c>
      <c r="E157" s="5">
        <f t="shared" si="25"/>
        <v>3751270.04440899</v>
      </c>
      <c r="G157" s="4">
        <v>135</v>
      </c>
      <c r="H157" s="5">
        <f t="shared" si="19"/>
        <v>176694.799318773</v>
      </c>
      <c r="I157" s="5">
        <f t="shared" si="20"/>
        <v>109412.042961929</v>
      </c>
      <c r="J157" s="5">
        <f t="shared" si="21"/>
        <v>67282.756356844</v>
      </c>
      <c r="K157" s="5">
        <f t="shared" si="26"/>
        <v>18756350.222045</v>
      </c>
    </row>
    <row r="158" spans="1:11">
      <c r="A158" s="4">
        <v>136</v>
      </c>
      <c r="B158" s="5">
        <f t="shared" si="22"/>
        <v>35338.9598637546</v>
      </c>
      <c r="C158" s="5">
        <f t="shared" si="23"/>
        <v>21803.9120433028</v>
      </c>
      <c r="D158" s="5">
        <f t="shared" si="24"/>
        <v>13535.0478204518</v>
      </c>
      <c r="E158" s="5">
        <f t="shared" si="25"/>
        <v>3737813.49313762</v>
      </c>
      <c r="G158" s="4">
        <v>136</v>
      </c>
      <c r="H158" s="5">
        <f t="shared" si="19"/>
        <v>176694.799318773</v>
      </c>
      <c r="I158" s="5">
        <f t="shared" si="20"/>
        <v>109019.560216514</v>
      </c>
      <c r="J158" s="5">
        <f t="shared" si="21"/>
        <v>67675.2391022589</v>
      </c>
      <c r="K158" s="5">
        <f t="shared" si="26"/>
        <v>18689067.4656881</v>
      </c>
    </row>
    <row r="159" spans="1:11">
      <c r="A159" s="4">
        <v>137</v>
      </c>
      <c r="B159" s="5">
        <f t="shared" si="22"/>
        <v>35338.9598637546</v>
      </c>
      <c r="C159" s="5">
        <f t="shared" si="23"/>
        <v>21724.9575976835</v>
      </c>
      <c r="D159" s="5">
        <f t="shared" si="24"/>
        <v>13614.0022660711</v>
      </c>
      <c r="E159" s="5">
        <f t="shared" si="25"/>
        <v>3724278.44531717</v>
      </c>
      <c r="G159" s="4">
        <v>137</v>
      </c>
      <c r="H159" s="5">
        <f t="shared" si="19"/>
        <v>176694.799318773</v>
      </c>
      <c r="I159" s="5">
        <f t="shared" si="20"/>
        <v>108624.787988417</v>
      </c>
      <c r="J159" s="5">
        <f t="shared" si="21"/>
        <v>68070.0113303554</v>
      </c>
      <c r="K159" s="5">
        <f t="shared" si="26"/>
        <v>18621392.2265859</v>
      </c>
    </row>
    <row r="160" spans="1:11">
      <c r="A160" s="4">
        <v>138</v>
      </c>
      <c r="B160" s="5">
        <f t="shared" si="22"/>
        <v>35338.9598637546</v>
      </c>
      <c r="C160" s="5">
        <f t="shared" si="23"/>
        <v>21645.5425844648</v>
      </c>
      <c r="D160" s="5">
        <f t="shared" si="24"/>
        <v>13693.4172792898</v>
      </c>
      <c r="E160" s="5">
        <f t="shared" si="25"/>
        <v>3710664.4430511</v>
      </c>
      <c r="G160" s="4">
        <v>138</v>
      </c>
      <c r="H160" s="5">
        <f t="shared" si="19"/>
        <v>176694.799318773</v>
      </c>
      <c r="I160" s="5">
        <f t="shared" si="20"/>
        <v>108227.712922324</v>
      </c>
      <c r="J160" s="5">
        <f t="shared" si="21"/>
        <v>68467.0863964492</v>
      </c>
      <c r="K160" s="5">
        <f t="shared" si="26"/>
        <v>18553322.2152555</v>
      </c>
    </row>
    <row r="161" spans="1:11">
      <c r="A161" s="4">
        <v>139</v>
      </c>
      <c r="B161" s="5">
        <f t="shared" si="22"/>
        <v>35338.9598637546</v>
      </c>
      <c r="C161" s="5">
        <f t="shared" si="23"/>
        <v>21565.6643170022</v>
      </c>
      <c r="D161" s="5">
        <f t="shared" si="24"/>
        <v>13773.2955467524</v>
      </c>
      <c r="E161" s="5">
        <f t="shared" si="25"/>
        <v>3696971.02577181</v>
      </c>
      <c r="G161" s="4">
        <v>139</v>
      </c>
      <c r="H161" s="5">
        <f t="shared" si="19"/>
        <v>176694.799318773</v>
      </c>
      <c r="I161" s="5">
        <f t="shared" si="20"/>
        <v>107828.321585011</v>
      </c>
      <c r="J161" s="5">
        <f t="shared" si="21"/>
        <v>68866.4777337618</v>
      </c>
      <c r="K161" s="5">
        <f t="shared" si="26"/>
        <v>18484855.1288591</v>
      </c>
    </row>
    <row r="162" spans="1:11">
      <c r="A162" s="4">
        <v>140</v>
      </c>
      <c r="B162" s="5">
        <f t="shared" si="22"/>
        <v>35338.9598637546</v>
      </c>
      <c r="C162" s="5">
        <f t="shared" si="23"/>
        <v>21485.3200929795</v>
      </c>
      <c r="D162" s="5">
        <f t="shared" si="24"/>
        <v>13853.6397707751</v>
      </c>
      <c r="E162" s="5">
        <f t="shared" si="25"/>
        <v>3683197.73022506</v>
      </c>
      <c r="G162" s="4">
        <v>140</v>
      </c>
      <c r="H162" s="5">
        <f t="shared" si="19"/>
        <v>176694.799318773</v>
      </c>
      <c r="I162" s="5">
        <f t="shared" si="20"/>
        <v>107426.600464898</v>
      </c>
      <c r="J162" s="5">
        <f t="shared" si="21"/>
        <v>69268.1988538754</v>
      </c>
      <c r="K162" s="5">
        <f t="shared" si="26"/>
        <v>18415988.6511253</v>
      </c>
    </row>
    <row r="163" spans="1:11">
      <c r="A163" s="4">
        <v>141</v>
      </c>
      <c r="B163" s="5">
        <f t="shared" si="22"/>
        <v>35338.9598637546</v>
      </c>
      <c r="C163" s="5">
        <f t="shared" si="23"/>
        <v>21404.5071943166</v>
      </c>
      <c r="D163" s="5">
        <f t="shared" si="24"/>
        <v>13934.4526694379</v>
      </c>
      <c r="E163" s="5">
        <f t="shared" si="25"/>
        <v>3669344.09045428</v>
      </c>
      <c r="G163" s="4">
        <v>141</v>
      </c>
      <c r="H163" s="5">
        <f t="shared" si="19"/>
        <v>176694.799318773</v>
      </c>
      <c r="I163" s="5">
        <f t="shared" si="20"/>
        <v>107022.535971583</v>
      </c>
      <c r="J163" s="5">
        <f t="shared" si="21"/>
        <v>69672.2633471897</v>
      </c>
      <c r="K163" s="5">
        <f t="shared" si="26"/>
        <v>18346720.4522714</v>
      </c>
    </row>
    <row r="164" spans="1:11">
      <c r="A164" s="4">
        <v>142</v>
      </c>
      <c r="B164" s="5">
        <f t="shared" si="22"/>
        <v>35338.9598637546</v>
      </c>
      <c r="C164" s="5">
        <f t="shared" si="23"/>
        <v>21323.2228870783</v>
      </c>
      <c r="D164" s="5">
        <f t="shared" si="24"/>
        <v>14015.7369766763</v>
      </c>
      <c r="E164" s="5">
        <f t="shared" si="25"/>
        <v>3655409.63778485</v>
      </c>
      <c r="G164" s="4">
        <v>142</v>
      </c>
      <c r="H164" s="5">
        <f t="shared" si="19"/>
        <v>176694.799318773</v>
      </c>
      <c r="I164" s="5">
        <f t="shared" si="20"/>
        <v>106616.114435391</v>
      </c>
      <c r="J164" s="5">
        <f t="shared" si="21"/>
        <v>70078.6848833816</v>
      </c>
      <c r="K164" s="5">
        <f t="shared" si="26"/>
        <v>18277048.1889242</v>
      </c>
    </row>
    <row r="165" spans="1:11">
      <c r="A165" s="4">
        <v>143</v>
      </c>
      <c r="B165" s="5">
        <f t="shared" si="22"/>
        <v>35338.9598637546</v>
      </c>
      <c r="C165" s="5">
        <f t="shared" si="23"/>
        <v>21241.464421381</v>
      </c>
      <c r="D165" s="5">
        <f t="shared" si="24"/>
        <v>14097.4954423736</v>
      </c>
      <c r="E165" s="5">
        <f t="shared" si="25"/>
        <v>3641393.90080817</v>
      </c>
      <c r="G165" s="4">
        <v>143</v>
      </c>
      <c r="H165" s="5">
        <f t="shared" si="19"/>
        <v>176694.799318773</v>
      </c>
      <c r="I165" s="5">
        <f t="shared" si="20"/>
        <v>106207.322106905</v>
      </c>
      <c r="J165" s="5">
        <f t="shared" si="21"/>
        <v>70487.477211868</v>
      </c>
      <c r="K165" s="5">
        <f t="shared" si="26"/>
        <v>18206969.5040408</v>
      </c>
    </row>
    <row r="166" spans="1:11">
      <c r="A166" s="4">
        <v>144</v>
      </c>
      <c r="B166" s="5">
        <f t="shared" si="22"/>
        <v>35338.9598637546</v>
      </c>
      <c r="C166" s="5">
        <f t="shared" si="23"/>
        <v>21159.2290313005</v>
      </c>
      <c r="D166" s="5">
        <f t="shared" si="24"/>
        <v>14179.7308324541</v>
      </c>
      <c r="E166" s="5">
        <f t="shared" si="25"/>
        <v>3627296.4053658</v>
      </c>
      <c r="G166" s="4">
        <v>144</v>
      </c>
      <c r="H166" s="5">
        <f t="shared" si="19"/>
        <v>176694.799318773</v>
      </c>
      <c r="I166" s="5">
        <f t="shared" si="20"/>
        <v>105796.145156502</v>
      </c>
      <c r="J166" s="5">
        <f t="shared" si="21"/>
        <v>70898.6541622706</v>
      </c>
      <c r="K166" s="5">
        <f t="shared" si="26"/>
        <v>18136482.026829</v>
      </c>
    </row>
    <row r="167" spans="1:11">
      <c r="A167" s="4">
        <v>145</v>
      </c>
      <c r="B167" s="5">
        <f t="shared" si="22"/>
        <v>35338.9598637546</v>
      </c>
      <c r="C167" s="5">
        <f t="shared" si="23"/>
        <v>21076.5139347778</v>
      </c>
      <c r="D167" s="5">
        <f t="shared" si="24"/>
        <v>14262.4459289768</v>
      </c>
      <c r="E167" s="5">
        <f t="shared" si="25"/>
        <v>3613116.67453334</v>
      </c>
      <c r="G167" s="4">
        <v>145</v>
      </c>
      <c r="H167" s="5">
        <f t="shared" si="19"/>
        <v>176694.799318773</v>
      </c>
      <c r="I167" s="5">
        <f t="shared" si="20"/>
        <v>105382.569673889</v>
      </c>
      <c r="J167" s="5">
        <f t="shared" si="21"/>
        <v>71312.2296448838</v>
      </c>
      <c r="K167" s="5">
        <f t="shared" si="26"/>
        <v>18065583.3726667</v>
      </c>
    </row>
    <row r="168" spans="1:11">
      <c r="A168" s="4">
        <v>146</v>
      </c>
      <c r="B168" s="5">
        <f t="shared" si="22"/>
        <v>35338.9598637546</v>
      </c>
      <c r="C168" s="5">
        <f t="shared" si="23"/>
        <v>20993.3163335255</v>
      </c>
      <c r="D168" s="5">
        <f t="shared" si="24"/>
        <v>14345.6435302291</v>
      </c>
      <c r="E168" s="5">
        <f t="shared" si="25"/>
        <v>3598854.22860436</v>
      </c>
      <c r="G168" s="4">
        <v>146</v>
      </c>
      <c r="H168" s="5">
        <f t="shared" si="19"/>
        <v>176694.799318773</v>
      </c>
      <c r="I168" s="5">
        <f t="shared" si="20"/>
        <v>104966.581667627</v>
      </c>
      <c r="J168" s="5">
        <f t="shared" si="21"/>
        <v>71728.2176511456</v>
      </c>
      <c r="K168" s="5">
        <f t="shared" si="26"/>
        <v>17994271.1430218</v>
      </c>
    </row>
    <row r="169" spans="1:11">
      <c r="A169" s="4">
        <v>147</v>
      </c>
      <c r="B169" s="5">
        <f t="shared" si="22"/>
        <v>35338.9598637546</v>
      </c>
      <c r="C169" s="5">
        <f t="shared" si="23"/>
        <v>20909.6334129324</v>
      </c>
      <c r="D169" s="5">
        <f t="shared" si="24"/>
        <v>14429.3264508221</v>
      </c>
      <c r="E169" s="5">
        <f t="shared" si="25"/>
        <v>3584508.58507414</v>
      </c>
      <c r="G169" s="4">
        <v>147</v>
      </c>
      <c r="H169" s="5">
        <f t="shared" si="19"/>
        <v>176694.799318773</v>
      </c>
      <c r="I169" s="5">
        <f t="shared" si="20"/>
        <v>104548.167064662</v>
      </c>
      <c r="J169" s="5">
        <f t="shared" si="21"/>
        <v>72146.6322541107</v>
      </c>
      <c r="K169" s="5">
        <f t="shared" si="26"/>
        <v>17922542.9253707</v>
      </c>
    </row>
    <row r="170" spans="1:11">
      <c r="A170" s="4">
        <v>148</v>
      </c>
      <c r="B170" s="5">
        <f t="shared" si="22"/>
        <v>35338.9598637546</v>
      </c>
      <c r="C170" s="5">
        <f t="shared" si="23"/>
        <v>20825.4623419693</v>
      </c>
      <c r="D170" s="5">
        <f t="shared" si="24"/>
        <v>14513.4975217853</v>
      </c>
      <c r="E170" s="5">
        <f t="shared" si="25"/>
        <v>3570079.25862331</v>
      </c>
      <c r="G170" s="4">
        <v>148</v>
      </c>
      <c r="H170" s="5">
        <f t="shared" si="19"/>
        <v>176694.799318773</v>
      </c>
      <c r="I170" s="5">
        <f t="shared" si="20"/>
        <v>104127.311709847</v>
      </c>
      <c r="J170" s="5">
        <f t="shared" si="21"/>
        <v>72567.4876089263</v>
      </c>
      <c r="K170" s="5">
        <f t="shared" si="26"/>
        <v>17850396.2931166</v>
      </c>
    </row>
    <row r="171" spans="1:11">
      <c r="A171" s="4">
        <v>149</v>
      </c>
      <c r="B171" s="5">
        <f t="shared" si="22"/>
        <v>35338.9598637546</v>
      </c>
      <c r="C171" s="5">
        <f t="shared" si="23"/>
        <v>20740.8002730922</v>
      </c>
      <c r="D171" s="5">
        <f t="shared" si="24"/>
        <v>14598.1595906623</v>
      </c>
      <c r="E171" s="5">
        <f t="shared" si="25"/>
        <v>3555565.76110153</v>
      </c>
      <c r="G171" s="4">
        <v>149</v>
      </c>
      <c r="H171" s="5">
        <f t="shared" si="19"/>
        <v>176694.799318773</v>
      </c>
      <c r="I171" s="5">
        <f t="shared" si="20"/>
        <v>103704.001365461</v>
      </c>
      <c r="J171" s="5">
        <f t="shared" si="21"/>
        <v>72990.7979533117</v>
      </c>
      <c r="K171" s="5">
        <f t="shared" si="26"/>
        <v>17777828.8055076</v>
      </c>
    </row>
    <row r="172" spans="1:11">
      <c r="A172" s="4">
        <v>150</v>
      </c>
      <c r="B172" s="5">
        <f t="shared" si="22"/>
        <v>35338.9598637546</v>
      </c>
      <c r="C172" s="5">
        <f t="shared" si="23"/>
        <v>20655.6443421467</v>
      </c>
      <c r="D172" s="5">
        <f t="shared" si="24"/>
        <v>14683.3155216079</v>
      </c>
      <c r="E172" s="5">
        <f t="shared" si="25"/>
        <v>3540967.60151087</v>
      </c>
      <c r="G172" s="4">
        <v>150</v>
      </c>
      <c r="H172" s="5">
        <f t="shared" si="19"/>
        <v>176694.799318773</v>
      </c>
      <c r="I172" s="5">
        <f t="shared" si="20"/>
        <v>103278.221710734</v>
      </c>
      <c r="J172" s="5">
        <f t="shared" si="21"/>
        <v>73416.5776080394</v>
      </c>
      <c r="K172" s="5">
        <f t="shared" si="26"/>
        <v>17704838.0075543</v>
      </c>
    </row>
    <row r="173" spans="1:11">
      <c r="A173" s="4">
        <v>151</v>
      </c>
      <c r="B173" s="5">
        <f t="shared" si="22"/>
        <v>35338.9598637546</v>
      </c>
      <c r="C173" s="5">
        <f t="shared" si="23"/>
        <v>20569.9916682707</v>
      </c>
      <c r="D173" s="5">
        <f t="shared" si="24"/>
        <v>14768.9681954839</v>
      </c>
      <c r="E173" s="5">
        <f t="shared" si="25"/>
        <v>3526284.28598926</v>
      </c>
      <c r="G173" s="4">
        <v>151</v>
      </c>
      <c r="H173" s="5">
        <f t="shared" si="19"/>
        <v>176694.799318773</v>
      </c>
      <c r="I173" s="5">
        <f t="shared" si="20"/>
        <v>102849.958341353</v>
      </c>
      <c r="J173" s="5">
        <f t="shared" si="21"/>
        <v>73844.8409774196</v>
      </c>
      <c r="K173" s="5">
        <f t="shared" si="26"/>
        <v>17631421.4299463</v>
      </c>
    </row>
    <row r="174" spans="1:11">
      <c r="A174" s="4">
        <v>152</v>
      </c>
      <c r="B174" s="5">
        <f t="shared" si="22"/>
        <v>35338.9598637546</v>
      </c>
      <c r="C174" s="5">
        <f t="shared" si="23"/>
        <v>20483.839353797</v>
      </c>
      <c r="D174" s="5">
        <f t="shared" si="24"/>
        <v>14855.1205099576</v>
      </c>
      <c r="E174" s="5">
        <f t="shared" si="25"/>
        <v>3511515.31779377</v>
      </c>
      <c r="G174" s="4">
        <v>152</v>
      </c>
      <c r="H174" s="5">
        <f t="shared" si="19"/>
        <v>176694.799318773</v>
      </c>
      <c r="I174" s="5">
        <f t="shared" si="20"/>
        <v>102419.196768985</v>
      </c>
      <c r="J174" s="5">
        <f t="shared" si="21"/>
        <v>74275.6025497879</v>
      </c>
      <c r="K174" s="5">
        <f t="shared" si="26"/>
        <v>17557576.5889689</v>
      </c>
    </row>
    <row r="175" spans="1:11">
      <c r="A175" s="4">
        <v>153</v>
      </c>
      <c r="B175" s="5">
        <f t="shared" si="22"/>
        <v>35338.9598637546</v>
      </c>
      <c r="C175" s="5">
        <f t="shared" si="23"/>
        <v>20397.1844841556</v>
      </c>
      <c r="D175" s="5">
        <f t="shared" si="24"/>
        <v>14941.775379599</v>
      </c>
      <c r="E175" s="5">
        <f t="shared" si="25"/>
        <v>3496660.19728382</v>
      </c>
      <c r="G175" s="4">
        <v>153</v>
      </c>
      <c r="H175" s="5">
        <f t="shared" si="19"/>
        <v>176694.799318773</v>
      </c>
      <c r="I175" s="5">
        <f t="shared" si="20"/>
        <v>101985.922420778</v>
      </c>
      <c r="J175" s="5">
        <f t="shared" si="21"/>
        <v>74708.876897995</v>
      </c>
      <c r="K175" s="5">
        <f t="shared" si="26"/>
        <v>17483300.9864191</v>
      </c>
    </row>
    <row r="176" spans="1:11">
      <c r="A176" s="4">
        <v>154</v>
      </c>
      <c r="B176" s="5">
        <f t="shared" si="22"/>
        <v>35338.9598637546</v>
      </c>
      <c r="C176" s="5">
        <f t="shared" si="23"/>
        <v>20310.0241277746</v>
      </c>
      <c r="D176" s="5">
        <f t="shared" si="24"/>
        <v>15028.93573598</v>
      </c>
      <c r="E176" s="5">
        <f t="shared" si="25"/>
        <v>3481718.42190422</v>
      </c>
      <c r="G176" s="4">
        <v>154</v>
      </c>
      <c r="H176" s="5">
        <f t="shared" si="19"/>
        <v>176694.799318773</v>
      </c>
      <c r="I176" s="5">
        <f t="shared" si="20"/>
        <v>101550.120638873</v>
      </c>
      <c r="J176" s="5">
        <f t="shared" si="21"/>
        <v>75144.6786799</v>
      </c>
      <c r="K176" s="5">
        <f t="shared" si="26"/>
        <v>17408592.1095211</v>
      </c>
    </row>
    <row r="177" spans="1:11">
      <c r="A177" s="4">
        <v>155</v>
      </c>
      <c r="B177" s="5">
        <f t="shared" si="22"/>
        <v>35338.9598637546</v>
      </c>
      <c r="C177" s="5">
        <f t="shared" si="23"/>
        <v>20222.3553359814</v>
      </c>
      <c r="D177" s="5">
        <f t="shared" si="24"/>
        <v>15116.6045277732</v>
      </c>
      <c r="E177" s="5">
        <f t="shared" si="25"/>
        <v>3466689.48616824</v>
      </c>
      <c r="G177" s="4">
        <v>155</v>
      </c>
      <c r="H177" s="5">
        <f t="shared" si="19"/>
        <v>176694.799318773</v>
      </c>
      <c r="I177" s="5">
        <f t="shared" si="20"/>
        <v>101111.776679907</v>
      </c>
      <c r="J177" s="5">
        <f t="shared" si="21"/>
        <v>75583.022638866</v>
      </c>
      <c r="K177" s="5">
        <f t="shared" si="26"/>
        <v>17333447.4308412</v>
      </c>
    </row>
    <row r="178" spans="1:11">
      <c r="A178" s="4">
        <v>156</v>
      </c>
      <c r="B178" s="5">
        <f t="shared" si="22"/>
        <v>35338.9598637546</v>
      </c>
      <c r="C178" s="5">
        <f t="shared" si="23"/>
        <v>20134.1751429027</v>
      </c>
      <c r="D178" s="5">
        <f t="shared" si="24"/>
        <v>15204.7847208519</v>
      </c>
      <c r="E178" s="5">
        <f t="shared" si="25"/>
        <v>3451572.88164046</v>
      </c>
      <c r="G178" s="4">
        <v>156</v>
      </c>
      <c r="H178" s="5">
        <f t="shared" si="19"/>
        <v>176694.799318773</v>
      </c>
      <c r="I178" s="5">
        <f t="shared" si="20"/>
        <v>100670.875714514</v>
      </c>
      <c r="J178" s="5">
        <f t="shared" si="21"/>
        <v>76023.9236042594</v>
      </c>
      <c r="K178" s="5">
        <f t="shared" si="26"/>
        <v>17257864.4082023</v>
      </c>
    </row>
    <row r="179" spans="1:11">
      <c r="A179" s="4">
        <v>157</v>
      </c>
      <c r="B179" s="5">
        <f t="shared" si="22"/>
        <v>35338.9598637546</v>
      </c>
      <c r="C179" s="5">
        <f t="shared" si="23"/>
        <v>20045.4805653644</v>
      </c>
      <c r="D179" s="5">
        <f t="shared" si="24"/>
        <v>15293.4792983902</v>
      </c>
      <c r="E179" s="5">
        <f t="shared" si="25"/>
        <v>3436368.09691961</v>
      </c>
      <c r="G179" s="4">
        <v>157</v>
      </c>
      <c r="H179" s="5">
        <f t="shared" si="19"/>
        <v>176694.799318773</v>
      </c>
      <c r="I179" s="5">
        <f t="shared" si="20"/>
        <v>100227.402826822</v>
      </c>
      <c r="J179" s="5">
        <f t="shared" si="21"/>
        <v>76467.3964919509</v>
      </c>
      <c r="K179" s="5">
        <f t="shared" si="26"/>
        <v>17181840.4845981</v>
      </c>
    </row>
    <row r="180" spans="1:11">
      <c r="A180" s="4">
        <v>158</v>
      </c>
      <c r="B180" s="5">
        <f t="shared" si="22"/>
        <v>35338.9598637546</v>
      </c>
      <c r="C180" s="5">
        <f t="shared" si="23"/>
        <v>19956.2686027905</v>
      </c>
      <c r="D180" s="5">
        <f t="shared" si="24"/>
        <v>15382.6912609641</v>
      </c>
      <c r="E180" s="5">
        <f t="shared" si="25"/>
        <v>3421074.61762122</v>
      </c>
      <c r="G180" s="4">
        <v>158</v>
      </c>
      <c r="H180" s="5">
        <f t="shared" si="19"/>
        <v>176694.799318773</v>
      </c>
      <c r="I180" s="5">
        <f t="shared" si="20"/>
        <v>99781.3430139523</v>
      </c>
      <c r="J180" s="5">
        <f t="shared" si="21"/>
        <v>76913.4563048206</v>
      </c>
      <c r="K180" s="5">
        <f t="shared" si="26"/>
        <v>17105373.0881061</v>
      </c>
    </row>
    <row r="181" spans="1:11">
      <c r="A181" s="4">
        <v>159</v>
      </c>
      <c r="B181" s="5">
        <f t="shared" si="22"/>
        <v>35338.9598637546</v>
      </c>
      <c r="C181" s="5">
        <f t="shared" si="23"/>
        <v>19866.5362371015</v>
      </c>
      <c r="D181" s="5">
        <f t="shared" si="24"/>
        <v>15472.4236266531</v>
      </c>
      <c r="E181" s="5">
        <f t="shared" si="25"/>
        <v>3405691.92636026</v>
      </c>
      <c r="G181" s="4">
        <v>159</v>
      </c>
      <c r="H181" s="5">
        <f t="shared" si="19"/>
        <v>176694.799318773</v>
      </c>
      <c r="I181" s="5">
        <f t="shared" si="20"/>
        <v>99332.6811855075</v>
      </c>
      <c r="J181" s="5">
        <f t="shared" si="21"/>
        <v>77362.1181332654</v>
      </c>
      <c r="K181" s="5">
        <f t="shared" si="26"/>
        <v>17028459.6318013</v>
      </c>
    </row>
    <row r="182" spans="1:11">
      <c r="A182" s="4">
        <v>160</v>
      </c>
      <c r="B182" s="5">
        <f t="shared" si="22"/>
        <v>35338.9598637546</v>
      </c>
      <c r="C182" s="5">
        <f t="shared" si="23"/>
        <v>19776.2804326127</v>
      </c>
      <c r="D182" s="5">
        <f t="shared" si="24"/>
        <v>15562.6794311419</v>
      </c>
      <c r="E182" s="5">
        <f t="shared" si="25"/>
        <v>3390219.50273361</v>
      </c>
      <c r="G182" s="4">
        <v>160</v>
      </c>
      <c r="H182" s="5">
        <f t="shared" si="19"/>
        <v>176694.799318773</v>
      </c>
      <c r="I182" s="5">
        <f t="shared" si="20"/>
        <v>98881.4021630635</v>
      </c>
      <c r="J182" s="5">
        <f t="shared" si="21"/>
        <v>77813.3971557095</v>
      </c>
      <c r="K182" s="5">
        <f t="shared" si="26"/>
        <v>16951097.513668</v>
      </c>
    </row>
    <row r="183" spans="1:11">
      <c r="A183" s="4">
        <v>161</v>
      </c>
      <c r="B183" s="5">
        <f t="shared" si="22"/>
        <v>35338.9598637546</v>
      </c>
      <c r="C183" s="5">
        <f t="shared" si="23"/>
        <v>19685.498135931</v>
      </c>
      <c r="D183" s="5">
        <f t="shared" si="24"/>
        <v>15653.4617278236</v>
      </c>
      <c r="E183" s="5">
        <f t="shared" si="25"/>
        <v>3374656.82330246</v>
      </c>
      <c r="G183" s="4">
        <v>161</v>
      </c>
      <c r="H183" s="5">
        <f t="shared" si="19"/>
        <v>176694.799318773</v>
      </c>
      <c r="I183" s="5">
        <f t="shared" si="20"/>
        <v>98427.4906796552</v>
      </c>
      <c r="J183" s="5">
        <f t="shared" si="21"/>
        <v>78267.3086391178</v>
      </c>
      <c r="K183" s="5">
        <f t="shared" si="26"/>
        <v>16873284.1165123</v>
      </c>
    </row>
    <row r="184" spans="1:11">
      <c r="A184" s="4">
        <v>162</v>
      </c>
      <c r="B184" s="5">
        <f t="shared" si="22"/>
        <v>35338.9598637546</v>
      </c>
      <c r="C184" s="5">
        <f t="shared" si="23"/>
        <v>19594.1862758521</v>
      </c>
      <c r="D184" s="5">
        <f t="shared" si="24"/>
        <v>15744.7735879025</v>
      </c>
      <c r="E184" s="5">
        <f t="shared" si="25"/>
        <v>3359003.36157464</v>
      </c>
      <c r="G184" s="4">
        <v>162</v>
      </c>
      <c r="H184" s="5">
        <f t="shared" si="19"/>
        <v>176694.799318773</v>
      </c>
      <c r="I184" s="5">
        <f t="shared" si="20"/>
        <v>97970.9313792603</v>
      </c>
      <c r="J184" s="5">
        <f t="shared" si="21"/>
        <v>78723.8679395126</v>
      </c>
      <c r="K184" s="5">
        <f t="shared" si="26"/>
        <v>16795016.8078732</v>
      </c>
    </row>
    <row r="185" spans="1:11">
      <c r="A185" s="4">
        <v>163</v>
      </c>
      <c r="B185" s="5">
        <f t="shared" si="22"/>
        <v>35338.9598637546</v>
      </c>
      <c r="C185" s="5">
        <f t="shared" si="23"/>
        <v>19502.341763256</v>
      </c>
      <c r="D185" s="5">
        <f t="shared" si="24"/>
        <v>15836.6181004986</v>
      </c>
      <c r="E185" s="5">
        <f t="shared" si="25"/>
        <v>3343258.58798674</v>
      </c>
      <c r="G185" s="4">
        <v>163</v>
      </c>
      <c r="H185" s="5">
        <f t="shared" si="19"/>
        <v>176694.799318773</v>
      </c>
      <c r="I185" s="5">
        <f t="shared" si="20"/>
        <v>97511.7088162798</v>
      </c>
      <c r="J185" s="5">
        <f t="shared" si="21"/>
        <v>79183.0905024931</v>
      </c>
      <c r="K185" s="5">
        <f t="shared" si="26"/>
        <v>16716292.9399337</v>
      </c>
    </row>
    <row r="186" spans="1:11">
      <c r="A186" s="4">
        <v>164</v>
      </c>
      <c r="B186" s="5">
        <f t="shared" si="22"/>
        <v>35338.9598637546</v>
      </c>
      <c r="C186" s="5">
        <f t="shared" si="23"/>
        <v>19409.9614910031</v>
      </c>
      <c r="D186" s="5">
        <f t="shared" si="24"/>
        <v>15928.9983727515</v>
      </c>
      <c r="E186" s="5">
        <f t="shared" si="25"/>
        <v>3327421.96988624</v>
      </c>
      <c r="G186" s="4">
        <v>164</v>
      </c>
      <c r="H186" s="5">
        <f t="shared" si="19"/>
        <v>176694.799318773</v>
      </c>
      <c r="I186" s="5">
        <f t="shared" si="20"/>
        <v>97049.8074550153</v>
      </c>
      <c r="J186" s="5">
        <f t="shared" si="21"/>
        <v>79644.9918637577</v>
      </c>
      <c r="K186" s="5">
        <f t="shared" si="26"/>
        <v>16637109.8494312</v>
      </c>
    </row>
    <row r="187" spans="1:11">
      <c r="A187" s="4">
        <v>165</v>
      </c>
      <c r="B187" s="5">
        <f t="shared" si="22"/>
        <v>35338.9598637546</v>
      </c>
      <c r="C187" s="5">
        <f t="shared" si="23"/>
        <v>19317.0423338287</v>
      </c>
      <c r="D187" s="5">
        <f t="shared" si="24"/>
        <v>16021.9175299259</v>
      </c>
      <c r="E187" s="5">
        <f t="shared" si="25"/>
        <v>3311492.97151349</v>
      </c>
      <c r="G187" s="4">
        <v>165</v>
      </c>
      <c r="H187" s="5">
        <f t="shared" si="19"/>
        <v>176694.799318773</v>
      </c>
      <c r="I187" s="5">
        <f t="shared" si="20"/>
        <v>96585.2116691434</v>
      </c>
      <c r="J187" s="5">
        <f t="shared" si="21"/>
        <v>80109.5876496296</v>
      </c>
      <c r="K187" s="5">
        <f t="shared" si="26"/>
        <v>16557464.8575674</v>
      </c>
    </row>
    <row r="188" spans="1:11">
      <c r="A188" s="4">
        <v>166</v>
      </c>
      <c r="B188" s="5">
        <f t="shared" si="22"/>
        <v>35338.9598637546</v>
      </c>
      <c r="C188" s="5">
        <f t="shared" si="23"/>
        <v>19223.5811482374</v>
      </c>
      <c r="D188" s="5">
        <f t="shared" si="24"/>
        <v>16115.3787155172</v>
      </c>
      <c r="E188" s="5">
        <f t="shared" si="25"/>
        <v>3295471.05398356</v>
      </c>
      <c r="G188" s="4">
        <v>166</v>
      </c>
      <c r="H188" s="5">
        <f t="shared" si="19"/>
        <v>176694.799318773</v>
      </c>
      <c r="I188" s="5">
        <f t="shared" si="20"/>
        <v>96117.9057411872</v>
      </c>
      <c r="J188" s="5">
        <f t="shared" si="21"/>
        <v>80576.8935775858</v>
      </c>
      <c r="K188" s="5">
        <f t="shared" si="26"/>
        <v>16477355.2699178</v>
      </c>
    </row>
    <row r="189" spans="1:11">
      <c r="A189" s="4">
        <v>167</v>
      </c>
      <c r="B189" s="5">
        <f t="shared" si="22"/>
        <v>35338.9598637546</v>
      </c>
      <c r="C189" s="5">
        <f t="shared" si="23"/>
        <v>19129.5747723969</v>
      </c>
      <c r="D189" s="5">
        <f t="shared" si="24"/>
        <v>16209.3850913577</v>
      </c>
      <c r="E189" s="5">
        <f t="shared" si="25"/>
        <v>3279355.67526804</v>
      </c>
      <c r="G189" s="4">
        <v>167</v>
      </c>
      <c r="H189" s="5">
        <f t="shared" si="19"/>
        <v>176694.799318773</v>
      </c>
      <c r="I189" s="5">
        <f t="shared" si="20"/>
        <v>95647.8738619846</v>
      </c>
      <c r="J189" s="5">
        <f t="shared" si="21"/>
        <v>81046.9254567883</v>
      </c>
      <c r="K189" s="5">
        <f t="shared" si="26"/>
        <v>16396778.3763402</v>
      </c>
    </row>
    <row r="190" spans="1:11">
      <c r="A190" s="4">
        <v>168</v>
      </c>
      <c r="B190" s="5">
        <f t="shared" si="22"/>
        <v>35338.9598637546</v>
      </c>
      <c r="C190" s="5">
        <f t="shared" si="23"/>
        <v>19035.0200260307</v>
      </c>
      <c r="D190" s="5">
        <f t="shared" si="24"/>
        <v>16303.9398377239</v>
      </c>
      <c r="E190" s="5">
        <f t="shared" si="25"/>
        <v>3263146.29017669</v>
      </c>
      <c r="G190" s="4">
        <v>168</v>
      </c>
      <c r="H190" s="5">
        <f t="shared" si="19"/>
        <v>176694.799318773</v>
      </c>
      <c r="I190" s="5">
        <f t="shared" si="20"/>
        <v>95175.1001301533</v>
      </c>
      <c r="J190" s="5">
        <f t="shared" si="21"/>
        <v>81519.6991886196</v>
      </c>
      <c r="K190" s="5">
        <f t="shared" si="26"/>
        <v>16315731.4508834</v>
      </c>
    </row>
    <row r="191" spans="1:11">
      <c r="A191" s="4">
        <v>169</v>
      </c>
      <c r="B191" s="5">
        <f t="shared" si="22"/>
        <v>35338.9598637546</v>
      </c>
      <c r="C191" s="5">
        <f t="shared" si="23"/>
        <v>18939.9137103106</v>
      </c>
      <c r="D191" s="5">
        <f t="shared" si="24"/>
        <v>16399.046153444</v>
      </c>
      <c r="E191" s="5">
        <f t="shared" si="25"/>
        <v>3246842.35033896</v>
      </c>
      <c r="G191" s="4">
        <v>169</v>
      </c>
      <c r="H191" s="5">
        <f t="shared" si="19"/>
        <v>176694.799318773</v>
      </c>
      <c r="I191" s="5">
        <f t="shared" si="20"/>
        <v>94699.568551553</v>
      </c>
      <c r="J191" s="5">
        <f t="shared" si="21"/>
        <v>81995.2307672199</v>
      </c>
      <c r="K191" s="5">
        <f t="shared" si="26"/>
        <v>16234211.7516948</v>
      </c>
    </row>
    <row r="192" spans="1:11">
      <c r="A192" s="4">
        <v>170</v>
      </c>
      <c r="B192" s="5">
        <f t="shared" si="22"/>
        <v>35338.9598637546</v>
      </c>
      <c r="C192" s="5">
        <f t="shared" si="23"/>
        <v>18844.2526077489</v>
      </c>
      <c r="D192" s="5">
        <f t="shared" si="24"/>
        <v>16494.7072560057</v>
      </c>
      <c r="E192" s="5">
        <f t="shared" si="25"/>
        <v>3230443.30418552</v>
      </c>
      <c r="G192" s="4">
        <v>170</v>
      </c>
      <c r="H192" s="5">
        <f t="shared" si="19"/>
        <v>176694.799318773</v>
      </c>
      <c r="I192" s="5">
        <f t="shared" si="20"/>
        <v>94221.2630387443</v>
      </c>
      <c r="J192" s="5">
        <f t="shared" si="21"/>
        <v>82473.5362800287</v>
      </c>
      <c r="K192" s="5">
        <f t="shared" si="26"/>
        <v>16152216.5209276</v>
      </c>
    </row>
    <row r="193" spans="1:11">
      <c r="A193" s="4">
        <v>171</v>
      </c>
      <c r="B193" s="5">
        <f t="shared" si="22"/>
        <v>35338.9598637546</v>
      </c>
      <c r="C193" s="5">
        <f t="shared" si="23"/>
        <v>18748.0334820888</v>
      </c>
      <c r="D193" s="5">
        <f t="shared" si="24"/>
        <v>16590.9263816658</v>
      </c>
      <c r="E193" s="5">
        <f t="shared" si="25"/>
        <v>3213948.59692951</v>
      </c>
      <c r="G193" s="4">
        <v>171</v>
      </c>
      <c r="H193" s="5">
        <f t="shared" si="19"/>
        <v>176694.799318773</v>
      </c>
      <c r="I193" s="5">
        <f t="shared" si="20"/>
        <v>93740.1674104441</v>
      </c>
      <c r="J193" s="5">
        <f t="shared" si="21"/>
        <v>82954.6319083288</v>
      </c>
      <c r="K193" s="5">
        <f t="shared" si="26"/>
        <v>16069742.9846476</v>
      </c>
    </row>
    <row r="194" spans="1:11">
      <c r="A194" s="4">
        <v>172</v>
      </c>
      <c r="B194" s="5">
        <f t="shared" si="22"/>
        <v>35338.9598637546</v>
      </c>
      <c r="C194" s="5">
        <f t="shared" si="23"/>
        <v>18651.2530781958</v>
      </c>
      <c r="D194" s="5">
        <f t="shared" si="24"/>
        <v>16687.7067855588</v>
      </c>
      <c r="E194" s="5">
        <f t="shared" si="25"/>
        <v>3197357.67054785</v>
      </c>
      <c r="G194" s="4">
        <v>172</v>
      </c>
      <c r="H194" s="5">
        <f t="shared" si="19"/>
        <v>176694.799318773</v>
      </c>
      <c r="I194" s="5">
        <f t="shared" si="20"/>
        <v>93256.2653909788</v>
      </c>
      <c r="J194" s="5">
        <f t="shared" si="21"/>
        <v>83438.5339277941</v>
      </c>
      <c r="K194" s="5">
        <f t="shared" si="26"/>
        <v>15986788.3527392</v>
      </c>
    </row>
    <row r="195" spans="1:11">
      <c r="A195" s="4">
        <v>173</v>
      </c>
      <c r="B195" s="5">
        <f t="shared" si="22"/>
        <v>35338.9598637546</v>
      </c>
      <c r="C195" s="5">
        <f t="shared" si="23"/>
        <v>18553.9081219467</v>
      </c>
      <c r="D195" s="5">
        <f t="shared" si="24"/>
        <v>16785.0517418079</v>
      </c>
      <c r="E195" s="5">
        <f t="shared" si="25"/>
        <v>3180669.96376229</v>
      </c>
      <c r="G195" s="4">
        <v>173</v>
      </c>
      <c r="H195" s="5">
        <f t="shared" si="19"/>
        <v>176694.799318773</v>
      </c>
      <c r="I195" s="5">
        <f t="shared" si="20"/>
        <v>92769.5406097334</v>
      </c>
      <c r="J195" s="5">
        <f t="shared" si="21"/>
        <v>83925.2587090396</v>
      </c>
      <c r="K195" s="5">
        <f t="shared" si="26"/>
        <v>15903349.8188114</v>
      </c>
    </row>
    <row r="196" spans="1:11">
      <c r="A196" s="4">
        <v>174</v>
      </c>
      <c r="B196" s="5">
        <f t="shared" si="22"/>
        <v>35338.9598637546</v>
      </c>
      <c r="C196" s="5">
        <f t="shared" si="23"/>
        <v>18455.9953201195</v>
      </c>
      <c r="D196" s="5">
        <f t="shared" si="24"/>
        <v>16882.9645436351</v>
      </c>
      <c r="E196" s="5">
        <f t="shared" si="25"/>
        <v>3163884.91202048</v>
      </c>
      <c r="G196" s="4">
        <v>174</v>
      </c>
      <c r="H196" s="5">
        <f t="shared" si="19"/>
        <v>176694.799318773</v>
      </c>
      <c r="I196" s="5">
        <f t="shared" si="20"/>
        <v>92279.9766005973</v>
      </c>
      <c r="J196" s="5">
        <f t="shared" si="21"/>
        <v>84414.8227181756</v>
      </c>
      <c r="K196" s="5">
        <f t="shared" si="26"/>
        <v>15819424.5601024</v>
      </c>
    </row>
    <row r="197" spans="1:11">
      <c r="A197" s="4">
        <v>175</v>
      </c>
      <c r="B197" s="5">
        <f t="shared" si="22"/>
        <v>35338.9598637546</v>
      </c>
      <c r="C197" s="5">
        <f t="shared" si="23"/>
        <v>18357.5113602816</v>
      </c>
      <c r="D197" s="5">
        <f t="shared" si="24"/>
        <v>16981.448503473</v>
      </c>
      <c r="E197" s="5">
        <f t="shared" si="25"/>
        <v>3147001.94747684</v>
      </c>
      <c r="G197" s="4">
        <v>175</v>
      </c>
      <c r="H197" s="5">
        <f t="shared" si="19"/>
        <v>176694.799318773</v>
      </c>
      <c r="I197" s="5">
        <f t="shared" si="20"/>
        <v>91787.556801408</v>
      </c>
      <c r="J197" s="5">
        <f t="shared" si="21"/>
        <v>84907.242517365</v>
      </c>
      <c r="K197" s="5">
        <f t="shared" si="26"/>
        <v>15735009.7373842</v>
      </c>
    </row>
    <row r="198" spans="1:11">
      <c r="A198" s="4">
        <v>176</v>
      </c>
      <c r="B198" s="5">
        <f t="shared" si="22"/>
        <v>35338.9598637546</v>
      </c>
      <c r="C198" s="5">
        <f t="shared" si="23"/>
        <v>18258.452910678</v>
      </c>
      <c r="D198" s="5">
        <f t="shared" si="24"/>
        <v>17080.5069530766</v>
      </c>
      <c r="E198" s="5">
        <f t="shared" si="25"/>
        <v>3130020.49897337</v>
      </c>
      <c r="G198" s="4">
        <v>176</v>
      </c>
      <c r="H198" s="5">
        <f t="shared" si="19"/>
        <v>176694.799318773</v>
      </c>
      <c r="I198" s="5">
        <f t="shared" si="20"/>
        <v>91292.26455339</v>
      </c>
      <c r="J198" s="5">
        <f t="shared" si="21"/>
        <v>85402.5347653829</v>
      </c>
      <c r="K198" s="5">
        <f t="shared" si="26"/>
        <v>15650102.4948669</v>
      </c>
    </row>
    <row r="199" spans="1:11">
      <c r="A199" s="4">
        <v>177</v>
      </c>
      <c r="B199" s="5">
        <f t="shared" si="22"/>
        <v>35338.9598637546</v>
      </c>
      <c r="C199" s="5">
        <f t="shared" si="23"/>
        <v>18158.8166201184</v>
      </c>
      <c r="D199" s="5">
        <f t="shared" si="24"/>
        <v>17180.1432436362</v>
      </c>
      <c r="E199" s="5">
        <f t="shared" si="25"/>
        <v>3112939.9920203</v>
      </c>
      <c r="G199" s="4">
        <v>177</v>
      </c>
      <c r="H199" s="5">
        <f t="shared" si="19"/>
        <v>176694.799318773</v>
      </c>
      <c r="I199" s="5">
        <f t="shared" si="20"/>
        <v>90794.0831005919</v>
      </c>
      <c r="J199" s="5">
        <f t="shared" si="21"/>
        <v>85900.716218181</v>
      </c>
      <c r="K199" s="5">
        <f t="shared" si="26"/>
        <v>15564699.9601015</v>
      </c>
    </row>
    <row r="200" spans="1:11">
      <c r="A200" s="4">
        <v>178</v>
      </c>
      <c r="B200" s="5">
        <f t="shared" si="22"/>
        <v>35338.9598637546</v>
      </c>
      <c r="C200" s="5">
        <f t="shared" si="23"/>
        <v>18058.5991178638</v>
      </c>
      <c r="D200" s="5">
        <f t="shared" si="24"/>
        <v>17280.3607458907</v>
      </c>
      <c r="E200" s="5">
        <f t="shared" si="25"/>
        <v>3095759.84877666</v>
      </c>
      <c r="G200" s="4">
        <v>178</v>
      </c>
      <c r="H200" s="5">
        <f t="shared" si="19"/>
        <v>176694.799318773</v>
      </c>
      <c r="I200" s="5">
        <f t="shared" si="20"/>
        <v>90292.9955893192</v>
      </c>
      <c r="J200" s="5">
        <f t="shared" si="21"/>
        <v>86401.8037294537</v>
      </c>
      <c r="K200" s="5">
        <f t="shared" si="26"/>
        <v>15478799.2438833</v>
      </c>
    </row>
    <row r="201" spans="1:11">
      <c r="A201" s="4">
        <v>179</v>
      </c>
      <c r="B201" s="5">
        <f t="shared" si="22"/>
        <v>35338.9598637546</v>
      </c>
      <c r="C201" s="5">
        <f t="shared" si="23"/>
        <v>17957.7970135128</v>
      </c>
      <c r="D201" s="5">
        <f t="shared" si="24"/>
        <v>17381.1628502418</v>
      </c>
      <c r="E201" s="5">
        <f t="shared" si="25"/>
        <v>3078479.48803077</v>
      </c>
      <c r="G201" s="4">
        <v>179</v>
      </c>
      <c r="H201" s="5">
        <f t="shared" si="19"/>
        <v>176694.799318773</v>
      </c>
      <c r="I201" s="5">
        <f t="shared" si="20"/>
        <v>89788.9850675641</v>
      </c>
      <c r="J201" s="5">
        <f t="shared" si="21"/>
        <v>86905.8142512089</v>
      </c>
      <c r="K201" s="5">
        <f t="shared" si="26"/>
        <v>15392397.4401538</v>
      </c>
    </row>
    <row r="202" spans="1:11">
      <c r="A202" s="4">
        <v>180</v>
      </c>
      <c r="B202" s="5">
        <f t="shared" si="22"/>
        <v>35338.9598637546</v>
      </c>
      <c r="C202" s="5">
        <f t="shared" si="23"/>
        <v>17856.4068968864</v>
      </c>
      <c r="D202" s="5">
        <f t="shared" si="24"/>
        <v>17482.5529668682</v>
      </c>
      <c r="E202" s="5">
        <f t="shared" si="25"/>
        <v>3061098.32518053</v>
      </c>
      <c r="G202" s="4">
        <v>180</v>
      </c>
      <c r="H202" s="5">
        <f t="shared" si="19"/>
        <v>176694.799318773</v>
      </c>
      <c r="I202" s="5">
        <f t="shared" si="20"/>
        <v>89282.034484432</v>
      </c>
      <c r="J202" s="5">
        <f t="shared" si="21"/>
        <v>87412.7648343409</v>
      </c>
      <c r="K202" s="5">
        <f t="shared" si="26"/>
        <v>15305491.6259026</v>
      </c>
    </row>
    <row r="203" spans="1:11">
      <c r="A203" s="4">
        <v>181</v>
      </c>
      <c r="B203" s="5">
        <f t="shared" si="22"/>
        <v>35338.9598637546</v>
      </c>
      <c r="C203" s="5">
        <f t="shared" si="23"/>
        <v>17754.425337913</v>
      </c>
      <c r="D203" s="5">
        <f t="shared" si="24"/>
        <v>17584.5345258416</v>
      </c>
      <c r="E203" s="5">
        <f t="shared" si="25"/>
        <v>3043615.77221366</v>
      </c>
      <c r="G203" s="4">
        <v>181</v>
      </c>
      <c r="H203" s="5">
        <f t="shared" si="19"/>
        <v>176694.799318773</v>
      </c>
      <c r="I203" s="5">
        <f t="shared" si="20"/>
        <v>88772.126689565</v>
      </c>
      <c r="J203" s="5">
        <f t="shared" si="21"/>
        <v>87922.6726292079</v>
      </c>
      <c r="K203" s="5">
        <f t="shared" si="26"/>
        <v>15218078.8610683</v>
      </c>
    </row>
    <row r="204" spans="1:11">
      <c r="A204" s="4">
        <v>182</v>
      </c>
      <c r="B204" s="5">
        <f t="shared" si="22"/>
        <v>35338.9598637546</v>
      </c>
      <c r="C204" s="5">
        <f t="shared" si="23"/>
        <v>17651.8488865123</v>
      </c>
      <c r="D204" s="5">
        <f t="shared" si="24"/>
        <v>17687.1109772423</v>
      </c>
      <c r="E204" s="5">
        <f t="shared" si="25"/>
        <v>3026031.23768782</v>
      </c>
      <c r="G204" s="4">
        <v>182</v>
      </c>
      <c r="H204" s="5">
        <f t="shared" si="19"/>
        <v>176694.799318773</v>
      </c>
      <c r="I204" s="5">
        <f t="shared" si="20"/>
        <v>88259.2444325613</v>
      </c>
      <c r="J204" s="5">
        <f t="shared" si="21"/>
        <v>88435.5548862116</v>
      </c>
      <c r="K204" s="5">
        <f t="shared" si="26"/>
        <v>15130156.1884391</v>
      </c>
    </row>
    <row r="205" spans="1:11">
      <c r="A205" s="4">
        <v>183</v>
      </c>
      <c r="B205" s="5">
        <f t="shared" si="22"/>
        <v>35338.9598637546</v>
      </c>
      <c r="C205" s="5">
        <f t="shared" si="23"/>
        <v>17548.6740724783</v>
      </c>
      <c r="D205" s="5">
        <f t="shared" si="24"/>
        <v>17790.2857912762</v>
      </c>
      <c r="E205" s="5">
        <f t="shared" si="25"/>
        <v>3008344.12671057</v>
      </c>
      <c r="G205" s="4">
        <v>183</v>
      </c>
      <c r="H205" s="5">
        <f t="shared" si="19"/>
        <v>176694.799318773</v>
      </c>
      <c r="I205" s="5">
        <f t="shared" si="20"/>
        <v>87743.3703623917</v>
      </c>
      <c r="J205" s="5">
        <f t="shared" si="21"/>
        <v>88951.4289563812</v>
      </c>
      <c r="K205" s="5">
        <f t="shared" si="26"/>
        <v>15041720.6335529</v>
      </c>
    </row>
    <row r="206" spans="1:11">
      <c r="A206" s="4">
        <v>184</v>
      </c>
      <c r="B206" s="5">
        <f t="shared" si="22"/>
        <v>35338.9598637546</v>
      </c>
      <c r="C206" s="5">
        <f t="shared" si="23"/>
        <v>17444.8974053626</v>
      </c>
      <c r="D206" s="5">
        <f t="shared" si="24"/>
        <v>17894.062458392</v>
      </c>
      <c r="E206" s="5">
        <f t="shared" si="25"/>
        <v>2990553.8409193</v>
      </c>
      <c r="G206" s="4">
        <v>184</v>
      </c>
      <c r="H206" s="5">
        <f t="shared" si="19"/>
        <v>176694.799318773</v>
      </c>
      <c r="I206" s="5">
        <f t="shared" si="20"/>
        <v>87224.4870268128</v>
      </c>
      <c r="J206" s="5">
        <f t="shared" si="21"/>
        <v>89470.3122919601</v>
      </c>
      <c r="K206" s="5">
        <f t="shared" si="26"/>
        <v>14952769.2045965</v>
      </c>
    </row>
    <row r="207" spans="1:11">
      <c r="A207" s="4">
        <v>185</v>
      </c>
      <c r="B207" s="5">
        <f t="shared" si="22"/>
        <v>35338.9598637546</v>
      </c>
      <c r="C207" s="5">
        <f t="shared" si="23"/>
        <v>17340.5153743553</v>
      </c>
      <c r="D207" s="5">
        <f t="shared" si="24"/>
        <v>17998.4444893993</v>
      </c>
      <c r="E207" s="5">
        <f t="shared" si="25"/>
        <v>2972659.77846091</v>
      </c>
      <c r="G207" s="4">
        <v>185</v>
      </c>
      <c r="H207" s="5">
        <f t="shared" si="19"/>
        <v>176694.799318773</v>
      </c>
      <c r="I207" s="5">
        <f t="shared" si="20"/>
        <v>86702.5768717764</v>
      </c>
      <c r="J207" s="5">
        <f t="shared" si="21"/>
        <v>89992.2224469965</v>
      </c>
      <c r="K207" s="5">
        <f t="shared" si="26"/>
        <v>14863298.8923045</v>
      </c>
    </row>
    <row r="208" spans="1:11">
      <c r="A208" s="4">
        <v>186</v>
      </c>
      <c r="B208" s="5">
        <f t="shared" si="22"/>
        <v>35338.9598637546</v>
      </c>
      <c r="C208" s="5">
        <f t="shared" si="23"/>
        <v>17235.5244481671</v>
      </c>
      <c r="D208" s="5">
        <f t="shared" si="24"/>
        <v>18103.4354155875</v>
      </c>
      <c r="E208" s="5">
        <f t="shared" si="25"/>
        <v>2954661.33397151</v>
      </c>
      <c r="G208" s="4">
        <v>186</v>
      </c>
      <c r="H208" s="5">
        <f t="shared" si="19"/>
        <v>176694.799318773</v>
      </c>
      <c r="I208" s="5">
        <f t="shared" si="20"/>
        <v>86177.6222408356</v>
      </c>
      <c r="J208" s="5">
        <f t="shared" si="21"/>
        <v>90517.1770779373</v>
      </c>
      <c r="K208" s="5">
        <f t="shared" si="26"/>
        <v>14773306.6698575</v>
      </c>
    </row>
    <row r="209" spans="1:11">
      <c r="A209" s="4">
        <v>187</v>
      </c>
      <c r="B209" s="5">
        <f t="shared" si="22"/>
        <v>35338.9598637546</v>
      </c>
      <c r="C209" s="5">
        <f t="shared" si="23"/>
        <v>17129.9210749095</v>
      </c>
      <c r="D209" s="5">
        <f t="shared" si="24"/>
        <v>18209.0387888451</v>
      </c>
      <c r="E209" s="5">
        <f t="shared" si="25"/>
        <v>2936557.89855592</v>
      </c>
      <c r="G209" s="4">
        <v>187</v>
      </c>
      <c r="H209" s="5">
        <f t="shared" si="19"/>
        <v>176694.799318773</v>
      </c>
      <c r="I209" s="5">
        <f t="shared" si="20"/>
        <v>85649.6053745477</v>
      </c>
      <c r="J209" s="5">
        <f t="shared" si="21"/>
        <v>91045.1939442253</v>
      </c>
      <c r="K209" s="5">
        <f t="shared" si="26"/>
        <v>14682789.4927796</v>
      </c>
    </row>
    <row r="210" spans="1:11">
      <c r="A210" s="4">
        <v>188</v>
      </c>
      <c r="B210" s="5">
        <f t="shared" si="22"/>
        <v>35338.9598637546</v>
      </c>
      <c r="C210" s="5">
        <f t="shared" si="23"/>
        <v>17023.7016819746</v>
      </c>
      <c r="D210" s="5">
        <f t="shared" si="24"/>
        <v>18315.25818178</v>
      </c>
      <c r="E210" s="5">
        <f t="shared" si="25"/>
        <v>2918348.85976707</v>
      </c>
      <c r="G210" s="4">
        <v>188</v>
      </c>
      <c r="H210" s="5">
        <f t="shared" si="19"/>
        <v>176694.799318773</v>
      </c>
      <c r="I210" s="5">
        <f t="shared" si="20"/>
        <v>85118.508409873</v>
      </c>
      <c r="J210" s="5">
        <f t="shared" si="21"/>
        <v>91576.2909088999</v>
      </c>
      <c r="K210" s="5">
        <f t="shared" si="26"/>
        <v>14591744.2988354</v>
      </c>
    </row>
    <row r="211" spans="1:11">
      <c r="A211" s="4">
        <v>189</v>
      </c>
      <c r="B211" s="5">
        <f t="shared" si="22"/>
        <v>35338.9598637546</v>
      </c>
      <c r="C211" s="5">
        <f t="shared" si="23"/>
        <v>16916.8626759142</v>
      </c>
      <c r="D211" s="5">
        <f t="shared" si="24"/>
        <v>18422.0971878404</v>
      </c>
      <c r="E211" s="5">
        <f t="shared" si="25"/>
        <v>2900033.60158529</v>
      </c>
      <c r="G211" s="4">
        <v>189</v>
      </c>
      <c r="H211" s="5">
        <f t="shared" si="19"/>
        <v>176694.799318773</v>
      </c>
      <c r="I211" s="5">
        <f t="shared" si="20"/>
        <v>84584.3133795711</v>
      </c>
      <c r="J211" s="5">
        <f t="shared" si="21"/>
        <v>92110.4859392019</v>
      </c>
      <c r="K211" s="5">
        <f t="shared" si="26"/>
        <v>14500168.0079265</v>
      </c>
    </row>
    <row r="212" spans="1:11">
      <c r="A212" s="4">
        <v>190</v>
      </c>
      <c r="B212" s="5">
        <f t="shared" si="22"/>
        <v>35338.9598637546</v>
      </c>
      <c r="C212" s="5">
        <f t="shared" si="23"/>
        <v>16809.4004423185</v>
      </c>
      <c r="D212" s="5">
        <f t="shared" si="24"/>
        <v>18529.5594214361</v>
      </c>
      <c r="E212" s="5">
        <f t="shared" si="25"/>
        <v>2881611.50439745</v>
      </c>
      <c r="G212" s="4">
        <v>190</v>
      </c>
      <c r="H212" s="5">
        <f t="shared" ref="H212:H275" si="27">-PMT($C$3/12,$C$4*12,$C$2+$I$18)</f>
        <v>176694.799318773</v>
      </c>
      <c r="I212" s="5">
        <f t="shared" ref="I212:I275" si="28">-IPMT($C$3/12,G212,$C$4*12,$C$2+$I$18)</f>
        <v>84047.0022115924</v>
      </c>
      <c r="J212" s="5">
        <f t="shared" ref="J212:J275" si="29">-PPMT($C$3/12,G212,$C$4*12,$C$2+$I$18)</f>
        <v>92647.7971071806</v>
      </c>
      <c r="K212" s="5">
        <f t="shared" si="26"/>
        <v>14408057.5219873</v>
      </c>
    </row>
    <row r="213" spans="1:11">
      <c r="A213" s="4">
        <v>191</v>
      </c>
      <c r="B213" s="5">
        <f t="shared" si="22"/>
        <v>35338.9598637546</v>
      </c>
      <c r="C213" s="5">
        <f t="shared" si="23"/>
        <v>16701.3113456934</v>
      </c>
      <c r="D213" s="5">
        <f t="shared" si="24"/>
        <v>18637.6485180612</v>
      </c>
      <c r="E213" s="5">
        <f t="shared" si="25"/>
        <v>2863081.94497602</v>
      </c>
      <c r="G213" s="4">
        <v>191</v>
      </c>
      <c r="H213" s="5">
        <f t="shared" si="27"/>
        <v>176694.799318773</v>
      </c>
      <c r="I213" s="5">
        <f t="shared" si="28"/>
        <v>83506.5567284672</v>
      </c>
      <c r="J213" s="5">
        <f t="shared" si="29"/>
        <v>93188.2425903058</v>
      </c>
      <c r="K213" s="5">
        <f t="shared" si="26"/>
        <v>14315409.7248801</v>
      </c>
    </row>
    <row r="214" spans="1:11">
      <c r="A214" s="4">
        <v>192</v>
      </c>
      <c r="B214" s="5">
        <f t="shared" si="22"/>
        <v>35338.9598637546</v>
      </c>
      <c r="C214" s="5">
        <f t="shared" si="23"/>
        <v>16592.5917293381</v>
      </c>
      <c r="D214" s="5">
        <f t="shared" si="24"/>
        <v>18746.3681344165</v>
      </c>
      <c r="E214" s="5">
        <f t="shared" si="25"/>
        <v>2844444.29645796</v>
      </c>
      <c r="G214" s="4">
        <v>192</v>
      </c>
      <c r="H214" s="5">
        <f t="shared" si="27"/>
        <v>176694.799318773</v>
      </c>
      <c r="I214" s="5">
        <f t="shared" si="28"/>
        <v>82962.9586466904</v>
      </c>
      <c r="J214" s="5">
        <f t="shared" si="29"/>
        <v>93731.8406720825</v>
      </c>
      <c r="K214" s="5">
        <f t="shared" si="26"/>
        <v>14222221.4822898</v>
      </c>
    </row>
    <row r="215" spans="1:11">
      <c r="A215" s="4">
        <v>193</v>
      </c>
      <c r="B215" s="5">
        <f t="shared" si="22"/>
        <v>35338.9598637546</v>
      </c>
      <c r="C215" s="5">
        <f t="shared" si="23"/>
        <v>16483.2379152206</v>
      </c>
      <c r="D215" s="5">
        <f t="shared" si="24"/>
        <v>18855.7219485339</v>
      </c>
      <c r="E215" s="5">
        <f t="shared" si="25"/>
        <v>2825697.92832354</v>
      </c>
      <c r="G215" s="4">
        <v>193</v>
      </c>
      <c r="H215" s="5">
        <f t="shared" si="27"/>
        <v>176694.799318773</v>
      </c>
      <c r="I215" s="5">
        <f t="shared" si="28"/>
        <v>82416.1895761033</v>
      </c>
      <c r="J215" s="5">
        <f t="shared" si="29"/>
        <v>94278.6097426697</v>
      </c>
      <c r="K215" s="5">
        <f t="shared" si="26"/>
        <v>14128489.6416177</v>
      </c>
    </row>
    <row r="216" spans="1:11">
      <c r="A216" s="4">
        <v>194</v>
      </c>
      <c r="B216" s="5">
        <f t="shared" ref="B216:B279" si="30">-PMT($C$3/12,$C$4*12,$C$2)</f>
        <v>35338.9598637546</v>
      </c>
      <c r="C216" s="5">
        <f t="shared" ref="C216:C279" si="31">-IPMT($C$3/12,A216,$C$4*12,$C$2)</f>
        <v>16373.2462038542</v>
      </c>
      <c r="D216" s="5">
        <f t="shared" ref="D216:D279" si="32">-PPMT($C$3/12,A216,$C$4*12,$C$2)</f>
        <v>18965.7136599004</v>
      </c>
      <c r="E216" s="5">
        <f t="shared" ref="E216:E279" si="33">SUM(D216:D515)</f>
        <v>2806842.20637501</v>
      </c>
      <c r="G216" s="4">
        <v>194</v>
      </c>
      <c r="H216" s="5">
        <f t="shared" si="27"/>
        <v>176694.799318773</v>
      </c>
      <c r="I216" s="5">
        <f t="shared" si="28"/>
        <v>81866.231019271</v>
      </c>
      <c r="J216" s="5">
        <f t="shared" si="29"/>
        <v>94828.5682995019</v>
      </c>
      <c r="K216" s="5">
        <f t="shared" ref="K216:K279" si="34">SUM(J216:J515)</f>
        <v>14034211.031875</v>
      </c>
    </row>
    <row r="217" spans="1:11">
      <c r="A217" s="4">
        <v>195</v>
      </c>
      <c r="B217" s="5">
        <f t="shared" si="30"/>
        <v>35338.9598637546</v>
      </c>
      <c r="C217" s="5">
        <f t="shared" si="31"/>
        <v>16262.6128741714</v>
      </c>
      <c r="D217" s="5">
        <f t="shared" si="32"/>
        <v>19076.3469895831</v>
      </c>
      <c r="E217" s="5">
        <f t="shared" si="33"/>
        <v>2787876.49271511</v>
      </c>
      <c r="G217" s="4">
        <v>195</v>
      </c>
      <c r="H217" s="5">
        <f t="shared" si="27"/>
        <v>176694.799318773</v>
      </c>
      <c r="I217" s="5">
        <f t="shared" si="28"/>
        <v>81313.0643708572</v>
      </c>
      <c r="J217" s="5">
        <f t="shared" si="29"/>
        <v>95381.7349479157</v>
      </c>
      <c r="K217" s="5">
        <f t="shared" si="34"/>
        <v>13939382.4635755</v>
      </c>
    </row>
    <row r="218" spans="1:11">
      <c r="A218" s="4">
        <v>196</v>
      </c>
      <c r="B218" s="5">
        <f t="shared" si="30"/>
        <v>35338.9598637546</v>
      </c>
      <c r="C218" s="5">
        <f t="shared" si="31"/>
        <v>16151.3341833989</v>
      </c>
      <c r="D218" s="5">
        <f t="shared" si="32"/>
        <v>19187.6256803557</v>
      </c>
      <c r="E218" s="5">
        <f t="shared" si="33"/>
        <v>2768800.14572552</v>
      </c>
      <c r="G218" s="4">
        <v>196</v>
      </c>
      <c r="H218" s="5">
        <f t="shared" si="27"/>
        <v>176694.799318773</v>
      </c>
      <c r="I218" s="5">
        <f t="shared" si="28"/>
        <v>80756.6709169944</v>
      </c>
      <c r="J218" s="5">
        <f t="shared" si="29"/>
        <v>95938.1284017785</v>
      </c>
      <c r="K218" s="5">
        <f t="shared" si="34"/>
        <v>13844000.7286276</v>
      </c>
    </row>
    <row r="219" spans="1:11">
      <c r="A219" s="4">
        <v>197</v>
      </c>
      <c r="B219" s="5">
        <f t="shared" si="30"/>
        <v>35338.9598637546</v>
      </c>
      <c r="C219" s="5">
        <f t="shared" si="31"/>
        <v>16039.4063669301</v>
      </c>
      <c r="D219" s="5">
        <f t="shared" si="32"/>
        <v>19299.5534968244</v>
      </c>
      <c r="E219" s="5">
        <f t="shared" si="33"/>
        <v>2749612.52004517</v>
      </c>
      <c r="G219" s="4">
        <v>197</v>
      </c>
      <c r="H219" s="5">
        <f t="shared" si="27"/>
        <v>176694.799318773</v>
      </c>
      <c r="I219" s="5">
        <f t="shared" si="28"/>
        <v>80197.0318346507</v>
      </c>
      <c r="J219" s="5">
        <f t="shared" si="29"/>
        <v>96497.7674841222</v>
      </c>
      <c r="K219" s="5">
        <f t="shared" si="34"/>
        <v>13748062.6002258</v>
      </c>
    </row>
    <row r="220" spans="1:11">
      <c r="A220" s="4">
        <v>198</v>
      </c>
      <c r="B220" s="5">
        <f t="shared" si="30"/>
        <v>35338.9598637546</v>
      </c>
      <c r="C220" s="5">
        <f t="shared" si="31"/>
        <v>15926.8256381987</v>
      </c>
      <c r="D220" s="5">
        <f t="shared" si="32"/>
        <v>19412.1342255559</v>
      </c>
      <c r="E220" s="5">
        <f t="shared" si="33"/>
        <v>2730312.96654834</v>
      </c>
      <c r="G220" s="4">
        <v>198</v>
      </c>
      <c r="H220" s="5">
        <f t="shared" si="27"/>
        <v>176694.799318773</v>
      </c>
      <c r="I220" s="5">
        <f t="shared" si="28"/>
        <v>79634.1281909933</v>
      </c>
      <c r="J220" s="5">
        <f t="shared" si="29"/>
        <v>97060.6711277796</v>
      </c>
      <c r="K220" s="5">
        <f t="shared" si="34"/>
        <v>13651564.8327417</v>
      </c>
    </row>
    <row r="221" spans="1:11">
      <c r="A221" s="4">
        <v>199</v>
      </c>
      <c r="B221" s="5">
        <f t="shared" si="30"/>
        <v>35338.9598637546</v>
      </c>
      <c r="C221" s="5">
        <f t="shared" si="31"/>
        <v>15813.5881885496</v>
      </c>
      <c r="D221" s="5">
        <f t="shared" si="32"/>
        <v>19525.371675205</v>
      </c>
      <c r="E221" s="5">
        <f t="shared" si="33"/>
        <v>2710900.83232279</v>
      </c>
      <c r="G221" s="4">
        <v>199</v>
      </c>
      <c r="H221" s="5">
        <f t="shared" si="27"/>
        <v>176694.799318773</v>
      </c>
      <c r="I221" s="5">
        <f t="shared" si="28"/>
        <v>79067.9409427479</v>
      </c>
      <c r="J221" s="5">
        <f t="shared" si="29"/>
        <v>97626.858376025</v>
      </c>
      <c r="K221" s="5">
        <f t="shared" si="34"/>
        <v>13554504.1616139</v>
      </c>
    </row>
    <row r="222" spans="1:11">
      <c r="A222" s="4">
        <v>200</v>
      </c>
      <c r="B222" s="5">
        <f t="shared" si="30"/>
        <v>35338.9598637546</v>
      </c>
      <c r="C222" s="5">
        <f t="shared" si="31"/>
        <v>15699.6901871109</v>
      </c>
      <c r="D222" s="5">
        <f t="shared" si="32"/>
        <v>19639.2696766437</v>
      </c>
      <c r="E222" s="5">
        <f t="shared" si="33"/>
        <v>2691375.46064758</v>
      </c>
      <c r="G222" s="4">
        <v>200</v>
      </c>
      <c r="H222" s="5">
        <f t="shared" si="27"/>
        <v>176694.799318773</v>
      </c>
      <c r="I222" s="5">
        <f t="shared" si="28"/>
        <v>78498.4509355545</v>
      </c>
      <c r="J222" s="5">
        <f t="shared" si="29"/>
        <v>98196.3483832185</v>
      </c>
      <c r="K222" s="5">
        <f t="shared" si="34"/>
        <v>13456877.3032379</v>
      </c>
    </row>
    <row r="223" spans="1:11">
      <c r="A223" s="4">
        <v>201</v>
      </c>
      <c r="B223" s="5">
        <f t="shared" si="30"/>
        <v>35338.9598637546</v>
      </c>
      <c r="C223" s="5">
        <f t="shared" si="31"/>
        <v>15585.1277806638</v>
      </c>
      <c r="D223" s="5">
        <f t="shared" si="32"/>
        <v>19753.8320830908</v>
      </c>
      <c r="E223" s="5">
        <f t="shared" si="33"/>
        <v>2671736.19097094</v>
      </c>
      <c r="G223" s="4">
        <v>201</v>
      </c>
      <c r="H223" s="5">
        <f t="shared" si="27"/>
        <v>176694.799318773</v>
      </c>
      <c r="I223" s="5">
        <f t="shared" si="28"/>
        <v>77925.638903319</v>
      </c>
      <c r="J223" s="5">
        <f t="shared" si="29"/>
        <v>98769.1604154539</v>
      </c>
      <c r="K223" s="5">
        <f t="shared" si="34"/>
        <v>13358680.9548547</v>
      </c>
    </row>
    <row r="224" spans="1:11">
      <c r="A224" s="4">
        <v>202</v>
      </c>
      <c r="B224" s="5">
        <f t="shared" si="30"/>
        <v>35338.9598637546</v>
      </c>
      <c r="C224" s="5">
        <f t="shared" si="31"/>
        <v>15469.8970935124</v>
      </c>
      <c r="D224" s="5">
        <f t="shared" si="32"/>
        <v>19869.0627702421</v>
      </c>
      <c r="E224" s="5">
        <f t="shared" si="33"/>
        <v>2651982.35888785</v>
      </c>
      <c r="G224" s="4">
        <v>202</v>
      </c>
      <c r="H224" s="5">
        <f t="shared" si="27"/>
        <v>176694.799318773</v>
      </c>
      <c r="I224" s="5">
        <f t="shared" si="28"/>
        <v>77349.4854675622</v>
      </c>
      <c r="J224" s="5">
        <f t="shared" si="29"/>
        <v>99345.3138512108</v>
      </c>
      <c r="K224" s="5">
        <f t="shared" si="34"/>
        <v>13259911.7944392</v>
      </c>
    </row>
    <row r="225" spans="1:11">
      <c r="A225" s="4">
        <v>203</v>
      </c>
      <c r="B225" s="5">
        <f t="shared" si="30"/>
        <v>35338.9598637546</v>
      </c>
      <c r="C225" s="5">
        <f t="shared" si="31"/>
        <v>15353.9942273527</v>
      </c>
      <c r="D225" s="5">
        <f t="shared" si="32"/>
        <v>19984.9656364019</v>
      </c>
      <c r="E225" s="5">
        <f t="shared" si="33"/>
        <v>2632113.29611761</v>
      </c>
      <c r="G225" s="4">
        <v>203</v>
      </c>
      <c r="H225" s="5">
        <f t="shared" si="27"/>
        <v>176694.799318773</v>
      </c>
      <c r="I225" s="5">
        <f t="shared" si="28"/>
        <v>76769.9711367635</v>
      </c>
      <c r="J225" s="5">
        <f t="shared" si="29"/>
        <v>99924.8281820095</v>
      </c>
      <c r="K225" s="5">
        <f t="shared" si="34"/>
        <v>13160566.480588</v>
      </c>
    </row>
    <row r="226" spans="1:11">
      <c r="A226" s="4">
        <v>204</v>
      </c>
      <c r="B226" s="5">
        <f t="shared" si="30"/>
        <v>35338.9598637546</v>
      </c>
      <c r="C226" s="5">
        <f t="shared" si="31"/>
        <v>15237.4152611403</v>
      </c>
      <c r="D226" s="5">
        <f t="shared" si="32"/>
        <v>20101.5446026142</v>
      </c>
      <c r="E226" s="5">
        <f t="shared" si="33"/>
        <v>2612128.3304812</v>
      </c>
      <c r="G226" s="4">
        <v>204</v>
      </c>
      <c r="H226" s="5">
        <f t="shared" si="27"/>
        <v>176694.799318773</v>
      </c>
      <c r="I226" s="5">
        <f t="shared" si="28"/>
        <v>76187.0763057017</v>
      </c>
      <c r="J226" s="5">
        <f t="shared" si="29"/>
        <v>100507.723013071</v>
      </c>
      <c r="K226" s="5">
        <f t="shared" si="34"/>
        <v>13060641.652406</v>
      </c>
    </row>
    <row r="227" spans="1:11">
      <c r="A227" s="4">
        <v>205</v>
      </c>
      <c r="B227" s="5">
        <f t="shared" si="30"/>
        <v>35338.9598637546</v>
      </c>
      <c r="C227" s="5">
        <f t="shared" si="31"/>
        <v>15120.1562509584</v>
      </c>
      <c r="D227" s="5">
        <f t="shared" si="32"/>
        <v>20218.8036127962</v>
      </c>
      <c r="E227" s="5">
        <f t="shared" si="33"/>
        <v>2592026.78587859</v>
      </c>
      <c r="G227" s="4">
        <v>205</v>
      </c>
      <c r="H227" s="5">
        <f t="shared" si="27"/>
        <v>176694.799318773</v>
      </c>
      <c r="I227" s="5">
        <f t="shared" si="28"/>
        <v>75600.7812547922</v>
      </c>
      <c r="J227" s="5">
        <f t="shared" si="29"/>
        <v>101094.018063981</v>
      </c>
      <c r="K227" s="5">
        <f t="shared" si="34"/>
        <v>12960133.9293929</v>
      </c>
    </row>
    <row r="228" spans="1:11">
      <c r="A228" s="4">
        <v>206</v>
      </c>
      <c r="B228" s="5">
        <f t="shared" si="30"/>
        <v>35338.9598637546</v>
      </c>
      <c r="C228" s="5">
        <f t="shared" si="31"/>
        <v>15002.2132298838</v>
      </c>
      <c r="D228" s="5">
        <f t="shared" si="32"/>
        <v>20336.7466338708</v>
      </c>
      <c r="E228" s="5">
        <f t="shared" si="33"/>
        <v>2571807.98226579</v>
      </c>
      <c r="G228" s="4">
        <v>206</v>
      </c>
      <c r="H228" s="5">
        <f t="shared" si="27"/>
        <v>176694.799318773</v>
      </c>
      <c r="I228" s="5">
        <f t="shared" si="28"/>
        <v>75011.0661494189</v>
      </c>
      <c r="J228" s="5">
        <f t="shared" si="29"/>
        <v>101683.733169354</v>
      </c>
      <c r="K228" s="5">
        <f t="shared" si="34"/>
        <v>12859039.911329</v>
      </c>
    </row>
    <row r="229" spans="1:11">
      <c r="A229" s="4">
        <v>207</v>
      </c>
      <c r="B229" s="5">
        <f t="shared" si="30"/>
        <v>35338.9598637546</v>
      </c>
      <c r="C229" s="5">
        <f t="shared" si="31"/>
        <v>14883.5822078529</v>
      </c>
      <c r="D229" s="5">
        <f t="shared" si="32"/>
        <v>20455.3776559017</v>
      </c>
      <c r="E229" s="5">
        <f t="shared" si="33"/>
        <v>2551471.23563192</v>
      </c>
      <c r="G229" s="4">
        <v>207</v>
      </c>
      <c r="H229" s="5">
        <f t="shared" si="27"/>
        <v>176694.799318773</v>
      </c>
      <c r="I229" s="5">
        <f t="shared" si="28"/>
        <v>74417.9110392644</v>
      </c>
      <c r="J229" s="5">
        <f t="shared" si="29"/>
        <v>102276.888279509</v>
      </c>
      <c r="K229" s="5">
        <f t="shared" si="34"/>
        <v>12757356.1781596</v>
      </c>
    </row>
    <row r="230" spans="1:11">
      <c r="A230" s="4">
        <v>208</v>
      </c>
      <c r="B230" s="5">
        <f t="shared" si="30"/>
        <v>35338.9598637546</v>
      </c>
      <c r="C230" s="5">
        <f t="shared" si="31"/>
        <v>14764.2591715268</v>
      </c>
      <c r="D230" s="5">
        <f t="shared" si="32"/>
        <v>20574.7006922278</v>
      </c>
      <c r="E230" s="5">
        <f t="shared" si="33"/>
        <v>2531015.85797602</v>
      </c>
      <c r="G230" s="4">
        <v>208</v>
      </c>
      <c r="H230" s="5">
        <f t="shared" si="27"/>
        <v>176694.799318773</v>
      </c>
      <c r="I230" s="5">
        <f t="shared" si="28"/>
        <v>73821.2958576339</v>
      </c>
      <c r="J230" s="5">
        <f t="shared" si="29"/>
        <v>102873.503461139</v>
      </c>
      <c r="K230" s="5">
        <f t="shared" si="34"/>
        <v>12655079.2898801</v>
      </c>
    </row>
    <row r="231" spans="1:11">
      <c r="A231" s="4">
        <v>209</v>
      </c>
      <c r="B231" s="5">
        <f t="shared" si="30"/>
        <v>35338.9598637546</v>
      </c>
      <c r="C231" s="5">
        <f t="shared" si="31"/>
        <v>14644.2400841555</v>
      </c>
      <c r="D231" s="5">
        <f t="shared" si="32"/>
        <v>20694.7197795991</v>
      </c>
      <c r="E231" s="5">
        <f t="shared" si="33"/>
        <v>2510441.15728379</v>
      </c>
      <c r="G231" s="4">
        <v>209</v>
      </c>
      <c r="H231" s="5">
        <f t="shared" si="27"/>
        <v>176694.799318773</v>
      </c>
      <c r="I231" s="5">
        <f t="shared" si="28"/>
        <v>73221.2004207773</v>
      </c>
      <c r="J231" s="5">
        <f t="shared" si="29"/>
        <v>103473.598897996</v>
      </c>
      <c r="K231" s="5">
        <f t="shared" si="34"/>
        <v>12552205.786419</v>
      </c>
    </row>
    <row r="232" spans="1:11">
      <c r="A232" s="4">
        <v>210</v>
      </c>
      <c r="B232" s="5">
        <f t="shared" si="30"/>
        <v>35338.9598637546</v>
      </c>
      <c r="C232" s="5">
        <f t="shared" si="31"/>
        <v>14523.5208854411</v>
      </c>
      <c r="D232" s="5">
        <f t="shared" si="32"/>
        <v>20815.4389783135</v>
      </c>
      <c r="E232" s="5">
        <f t="shared" si="33"/>
        <v>2489746.43750419</v>
      </c>
      <c r="G232" s="4">
        <v>210</v>
      </c>
      <c r="H232" s="5">
        <f t="shared" si="27"/>
        <v>176694.799318773</v>
      </c>
      <c r="I232" s="5">
        <f t="shared" si="28"/>
        <v>72617.6044272056</v>
      </c>
      <c r="J232" s="5">
        <f t="shared" si="29"/>
        <v>104077.194891567</v>
      </c>
      <c r="K232" s="5">
        <f t="shared" si="34"/>
        <v>12448732.187521</v>
      </c>
    </row>
    <row r="233" spans="1:11">
      <c r="A233" s="4">
        <v>211</v>
      </c>
      <c r="B233" s="5">
        <f t="shared" si="30"/>
        <v>35338.9598637546</v>
      </c>
      <c r="C233" s="5">
        <f t="shared" si="31"/>
        <v>14402.097491401</v>
      </c>
      <c r="D233" s="5">
        <f t="shared" si="32"/>
        <v>20936.8623723536</v>
      </c>
      <c r="E233" s="5">
        <f t="shared" si="33"/>
        <v>2468930.99852588</v>
      </c>
      <c r="G233" s="4">
        <v>211</v>
      </c>
      <c r="H233" s="5">
        <f t="shared" si="27"/>
        <v>176694.799318773</v>
      </c>
      <c r="I233" s="5">
        <f t="shared" si="28"/>
        <v>72010.4874570048</v>
      </c>
      <c r="J233" s="5">
        <f t="shared" si="29"/>
        <v>104684.311861768</v>
      </c>
      <c r="K233" s="5">
        <f t="shared" si="34"/>
        <v>12344654.9926294</v>
      </c>
    </row>
    <row r="234" spans="1:11">
      <c r="A234" s="4">
        <v>212</v>
      </c>
      <c r="B234" s="5">
        <f t="shared" si="30"/>
        <v>35338.9598637546</v>
      </c>
      <c r="C234" s="5">
        <f t="shared" si="31"/>
        <v>14279.9657942289</v>
      </c>
      <c r="D234" s="5">
        <f t="shared" si="32"/>
        <v>21058.9940695257</v>
      </c>
      <c r="E234" s="5">
        <f t="shared" si="33"/>
        <v>2447994.13615353</v>
      </c>
      <c r="G234" s="4">
        <v>212</v>
      </c>
      <c r="H234" s="5">
        <f t="shared" si="27"/>
        <v>176694.799318773</v>
      </c>
      <c r="I234" s="5">
        <f t="shared" si="28"/>
        <v>71399.8289711445</v>
      </c>
      <c r="J234" s="5">
        <f t="shared" si="29"/>
        <v>105294.970347628</v>
      </c>
      <c r="K234" s="5">
        <f t="shared" si="34"/>
        <v>12239970.6807676</v>
      </c>
    </row>
    <row r="235" spans="1:11">
      <c r="A235" s="4">
        <v>213</v>
      </c>
      <c r="B235" s="5">
        <f t="shared" si="30"/>
        <v>35338.9598637546</v>
      </c>
      <c r="C235" s="5">
        <f t="shared" si="31"/>
        <v>14157.1216621567</v>
      </c>
      <c r="D235" s="5">
        <f t="shared" si="32"/>
        <v>21181.8382015979</v>
      </c>
      <c r="E235" s="5">
        <f t="shared" si="33"/>
        <v>2426935.142084</v>
      </c>
      <c r="G235" s="4">
        <v>213</v>
      </c>
      <c r="H235" s="5">
        <f t="shared" si="27"/>
        <v>176694.799318773</v>
      </c>
      <c r="I235" s="5">
        <f t="shared" si="28"/>
        <v>70785.6083107833</v>
      </c>
      <c r="J235" s="5">
        <f t="shared" si="29"/>
        <v>105909.19100799</v>
      </c>
      <c r="K235" s="5">
        <f t="shared" si="34"/>
        <v>12134675.71042</v>
      </c>
    </row>
    <row r="236" spans="1:11">
      <c r="A236" s="4">
        <v>214</v>
      </c>
      <c r="B236" s="5">
        <f t="shared" si="30"/>
        <v>35338.9598637546</v>
      </c>
      <c r="C236" s="5">
        <f t="shared" si="31"/>
        <v>14033.560939314</v>
      </c>
      <c r="D236" s="5">
        <f t="shared" si="32"/>
        <v>21305.3989244406</v>
      </c>
      <c r="E236" s="5">
        <f t="shared" si="33"/>
        <v>2405753.3038824</v>
      </c>
      <c r="G236" s="4">
        <v>214</v>
      </c>
      <c r="H236" s="5">
        <f t="shared" si="27"/>
        <v>176694.799318773</v>
      </c>
      <c r="I236" s="5">
        <f t="shared" si="28"/>
        <v>70167.8046965701</v>
      </c>
      <c r="J236" s="5">
        <f t="shared" si="29"/>
        <v>106526.994622203</v>
      </c>
      <c r="K236" s="5">
        <f t="shared" si="34"/>
        <v>12028766.519412</v>
      </c>
    </row>
    <row r="237" spans="1:11">
      <c r="A237" s="4">
        <v>215</v>
      </c>
      <c r="B237" s="5">
        <f t="shared" si="30"/>
        <v>35338.9598637546</v>
      </c>
      <c r="C237" s="5">
        <f t="shared" si="31"/>
        <v>13909.2794455881</v>
      </c>
      <c r="D237" s="5">
        <f t="shared" si="32"/>
        <v>21429.6804181665</v>
      </c>
      <c r="E237" s="5">
        <f t="shared" si="33"/>
        <v>2384447.90495796</v>
      </c>
      <c r="G237" s="4">
        <v>215</v>
      </c>
      <c r="H237" s="5">
        <f t="shared" si="27"/>
        <v>176694.799318773</v>
      </c>
      <c r="I237" s="5">
        <f t="shared" si="28"/>
        <v>69546.3972279405</v>
      </c>
      <c r="J237" s="5">
        <f t="shared" si="29"/>
        <v>107148.402090832</v>
      </c>
      <c r="K237" s="5">
        <f t="shared" si="34"/>
        <v>11922239.5247898</v>
      </c>
    </row>
    <row r="238" spans="1:11">
      <c r="A238" s="4">
        <v>216</v>
      </c>
      <c r="B238" s="5">
        <f t="shared" si="30"/>
        <v>35338.9598637546</v>
      </c>
      <c r="C238" s="5">
        <f t="shared" si="31"/>
        <v>13784.2729764821</v>
      </c>
      <c r="D238" s="5">
        <f t="shared" si="32"/>
        <v>21554.6868872724</v>
      </c>
      <c r="E238" s="5">
        <f t="shared" si="33"/>
        <v>2363018.22453979</v>
      </c>
      <c r="G238" s="4">
        <v>216</v>
      </c>
      <c r="H238" s="5">
        <f t="shared" si="27"/>
        <v>176694.799318773</v>
      </c>
      <c r="I238" s="5">
        <f t="shared" si="28"/>
        <v>68921.3648824107</v>
      </c>
      <c r="J238" s="5">
        <f t="shared" si="29"/>
        <v>107773.434436362</v>
      </c>
      <c r="K238" s="5">
        <f t="shared" si="34"/>
        <v>11815091.122699</v>
      </c>
    </row>
    <row r="239" spans="1:11">
      <c r="A239" s="4">
        <v>217</v>
      </c>
      <c r="B239" s="5">
        <f t="shared" si="30"/>
        <v>35338.9598637546</v>
      </c>
      <c r="C239" s="5">
        <f t="shared" si="31"/>
        <v>13658.537302973</v>
      </c>
      <c r="D239" s="5">
        <f t="shared" si="32"/>
        <v>21680.4225607815</v>
      </c>
      <c r="E239" s="5">
        <f t="shared" si="33"/>
        <v>2341463.53765252</v>
      </c>
      <c r="G239" s="4">
        <v>217</v>
      </c>
      <c r="H239" s="5">
        <f t="shared" si="27"/>
        <v>176694.799318773</v>
      </c>
      <c r="I239" s="5">
        <f t="shared" si="28"/>
        <v>68292.6865148652</v>
      </c>
      <c r="J239" s="5">
        <f t="shared" si="29"/>
        <v>108402.112803908</v>
      </c>
      <c r="K239" s="5">
        <f t="shared" si="34"/>
        <v>11707317.6882626</v>
      </c>
    </row>
    <row r="240" spans="1:11">
      <c r="A240" s="4">
        <v>218</v>
      </c>
      <c r="B240" s="5">
        <f t="shared" si="30"/>
        <v>35338.9598637546</v>
      </c>
      <c r="C240" s="5">
        <f t="shared" si="31"/>
        <v>13532.0681713685</v>
      </c>
      <c r="D240" s="5">
        <f t="shared" si="32"/>
        <v>21806.8916923861</v>
      </c>
      <c r="E240" s="5">
        <f t="shared" si="33"/>
        <v>2319783.11509174</v>
      </c>
      <c r="G240" s="4">
        <v>218</v>
      </c>
      <c r="H240" s="5">
        <f t="shared" si="27"/>
        <v>176694.799318773</v>
      </c>
      <c r="I240" s="5">
        <f t="shared" si="28"/>
        <v>67660.3408568424</v>
      </c>
      <c r="J240" s="5">
        <f t="shared" si="29"/>
        <v>109034.45846193</v>
      </c>
      <c r="K240" s="5">
        <f t="shared" si="34"/>
        <v>11598915.5754587</v>
      </c>
    </row>
    <row r="241" spans="1:11">
      <c r="A241" s="4">
        <v>219</v>
      </c>
      <c r="B241" s="5">
        <f t="shared" si="30"/>
        <v>35338.9598637546</v>
      </c>
      <c r="C241" s="5">
        <f t="shared" si="31"/>
        <v>13404.8613031629</v>
      </c>
      <c r="D241" s="5">
        <f t="shared" si="32"/>
        <v>21934.0985605917</v>
      </c>
      <c r="E241" s="5">
        <f t="shared" si="33"/>
        <v>2297976.22339936</v>
      </c>
      <c r="G241" s="4">
        <v>219</v>
      </c>
      <c r="H241" s="5">
        <f t="shared" si="27"/>
        <v>176694.799318773</v>
      </c>
      <c r="I241" s="5">
        <f t="shared" si="28"/>
        <v>67024.3065158145</v>
      </c>
      <c r="J241" s="5">
        <f t="shared" si="29"/>
        <v>109670.492802958</v>
      </c>
      <c r="K241" s="5">
        <f t="shared" si="34"/>
        <v>11489881.1169968</v>
      </c>
    </row>
    <row r="242" spans="1:11">
      <c r="A242" s="4">
        <v>220</v>
      </c>
      <c r="B242" s="5">
        <f t="shared" si="30"/>
        <v>35338.9598637546</v>
      </c>
      <c r="C242" s="5">
        <f t="shared" si="31"/>
        <v>13276.9123948928</v>
      </c>
      <c r="D242" s="5">
        <f t="shared" si="32"/>
        <v>22062.0474688618</v>
      </c>
      <c r="E242" s="5">
        <f t="shared" si="33"/>
        <v>2276042.12483876</v>
      </c>
      <c r="G242" s="4">
        <v>220</v>
      </c>
      <c r="H242" s="5">
        <f t="shared" si="27"/>
        <v>176694.799318773</v>
      </c>
      <c r="I242" s="5">
        <f t="shared" si="28"/>
        <v>66384.5619744639</v>
      </c>
      <c r="J242" s="5">
        <f t="shared" si="29"/>
        <v>110310.237344309</v>
      </c>
      <c r="K242" s="5">
        <f t="shared" si="34"/>
        <v>11380210.6241938</v>
      </c>
    </row>
    <row r="243" spans="1:11">
      <c r="A243" s="4">
        <v>221</v>
      </c>
      <c r="B243" s="5">
        <f t="shared" si="30"/>
        <v>35338.9598637546</v>
      </c>
      <c r="C243" s="5">
        <f t="shared" si="31"/>
        <v>13148.2171179911</v>
      </c>
      <c r="D243" s="5">
        <f t="shared" si="32"/>
        <v>22190.7427457635</v>
      </c>
      <c r="E243" s="5">
        <f t="shared" si="33"/>
        <v>2253980.0773699</v>
      </c>
      <c r="G243" s="4">
        <v>221</v>
      </c>
      <c r="H243" s="5">
        <f t="shared" si="27"/>
        <v>176694.799318773</v>
      </c>
      <c r="I243" s="5">
        <f t="shared" si="28"/>
        <v>65741.0855899555</v>
      </c>
      <c r="J243" s="5">
        <f t="shared" si="29"/>
        <v>110953.713728817</v>
      </c>
      <c r="K243" s="5">
        <f t="shared" si="34"/>
        <v>11269900.3868495</v>
      </c>
    </row>
    <row r="244" spans="1:11">
      <c r="A244" s="4">
        <v>222</v>
      </c>
      <c r="B244" s="5">
        <f t="shared" si="30"/>
        <v>35338.9598637546</v>
      </c>
      <c r="C244" s="5">
        <f t="shared" si="31"/>
        <v>13018.7711186408</v>
      </c>
      <c r="D244" s="5">
        <f t="shared" si="32"/>
        <v>22320.1887451138</v>
      </c>
      <c r="E244" s="5">
        <f t="shared" si="33"/>
        <v>2231789.33462414</v>
      </c>
      <c r="G244" s="4">
        <v>222</v>
      </c>
      <c r="H244" s="5">
        <f t="shared" si="27"/>
        <v>176694.799318773</v>
      </c>
      <c r="I244" s="5">
        <f t="shared" si="28"/>
        <v>65093.855593204</v>
      </c>
      <c r="J244" s="5">
        <f t="shared" si="29"/>
        <v>111600.943725569</v>
      </c>
      <c r="K244" s="5">
        <f t="shared" si="34"/>
        <v>11158946.6731207</v>
      </c>
    </row>
    <row r="245" spans="1:11">
      <c r="A245" s="4">
        <v>223</v>
      </c>
      <c r="B245" s="5">
        <f t="shared" si="30"/>
        <v>35338.9598637546</v>
      </c>
      <c r="C245" s="5">
        <f t="shared" si="31"/>
        <v>12888.5700176276</v>
      </c>
      <c r="D245" s="5">
        <f t="shared" si="32"/>
        <v>22450.3898461269</v>
      </c>
      <c r="E245" s="5">
        <f t="shared" si="33"/>
        <v>2209469.14587902</v>
      </c>
      <c r="G245" s="4">
        <v>223</v>
      </c>
      <c r="H245" s="5">
        <f t="shared" si="27"/>
        <v>176694.799318773</v>
      </c>
      <c r="I245" s="5">
        <f t="shared" si="28"/>
        <v>64442.8500881382</v>
      </c>
      <c r="J245" s="5">
        <f t="shared" si="29"/>
        <v>112251.949230635</v>
      </c>
      <c r="K245" s="5">
        <f t="shared" si="34"/>
        <v>11047345.7293951</v>
      </c>
    </row>
    <row r="246" spans="1:11">
      <c r="A246" s="4">
        <v>224</v>
      </c>
      <c r="B246" s="5">
        <f t="shared" si="30"/>
        <v>35338.9598637546</v>
      </c>
      <c r="C246" s="5">
        <f t="shared" si="31"/>
        <v>12757.6094101919</v>
      </c>
      <c r="D246" s="5">
        <f t="shared" si="32"/>
        <v>22581.3504535627</v>
      </c>
      <c r="E246" s="5">
        <f t="shared" si="33"/>
        <v>2187018.7560329</v>
      </c>
      <c r="G246" s="4">
        <v>224</v>
      </c>
      <c r="H246" s="5">
        <f t="shared" si="27"/>
        <v>176694.799318773</v>
      </c>
      <c r="I246" s="5">
        <f t="shared" si="28"/>
        <v>63788.0470509595</v>
      </c>
      <c r="J246" s="5">
        <f t="shared" si="29"/>
        <v>112906.752267813</v>
      </c>
      <c r="K246" s="5">
        <f t="shared" si="34"/>
        <v>10935093.7801645</v>
      </c>
    </row>
    <row r="247" spans="1:11">
      <c r="A247" s="4">
        <v>225</v>
      </c>
      <c r="B247" s="5">
        <f t="shared" si="30"/>
        <v>35338.9598637546</v>
      </c>
      <c r="C247" s="5">
        <f t="shared" si="31"/>
        <v>12625.8848658795</v>
      </c>
      <c r="D247" s="5">
        <f t="shared" si="32"/>
        <v>22713.0749978751</v>
      </c>
      <c r="E247" s="5">
        <f t="shared" si="33"/>
        <v>2164437.40557933</v>
      </c>
      <c r="G247" s="4">
        <v>225</v>
      </c>
      <c r="H247" s="5">
        <f t="shared" si="27"/>
        <v>176694.799318773</v>
      </c>
      <c r="I247" s="5">
        <f t="shared" si="28"/>
        <v>63129.4243293972</v>
      </c>
      <c r="J247" s="5">
        <f t="shared" si="29"/>
        <v>113565.374989376</v>
      </c>
      <c r="K247" s="5">
        <f t="shared" si="34"/>
        <v>10822187.0278967</v>
      </c>
    </row>
    <row r="248" spans="1:11">
      <c r="A248" s="4">
        <v>226</v>
      </c>
      <c r="B248" s="5">
        <f t="shared" si="30"/>
        <v>35338.9598637546</v>
      </c>
      <c r="C248" s="5">
        <f t="shared" si="31"/>
        <v>12493.3919283918</v>
      </c>
      <c r="D248" s="5">
        <f t="shared" si="32"/>
        <v>22845.5679353627</v>
      </c>
      <c r="E248" s="5">
        <f t="shared" si="33"/>
        <v>2141724.33058146</v>
      </c>
      <c r="G248" s="4">
        <v>226</v>
      </c>
      <c r="H248" s="5">
        <f t="shared" si="27"/>
        <v>176694.799318773</v>
      </c>
      <c r="I248" s="5">
        <f t="shared" si="28"/>
        <v>62466.9596419592</v>
      </c>
      <c r="J248" s="5">
        <f t="shared" si="29"/>
        <v>114227.839676814</v>
      </c>
      <c r="K248" s="5">
        <f t="shared" si="34"/>
        <v>10708621.6529073</v>
      </c>
    </row>
    <row r="249" spans="1:11">
      <c r="A249" s="4">
        <v>227</v>
      </c>
      <c r="B249" s="5">
        <f t="shared" si="30"/>
        <v>35338.9598637546</v>
      </c>
      <c r="C249" s="5">
        <f t="shared" si="31"/>
        <v>12360.1261154356</v>
      </c>
      <c r="D249" s="5">
        <f t="shared" si="32"/>
        <v>22978.833748319</v>
      </c>
      <c r="E249" s="5">
        <f t="shared" si="33"/>
        <v>2118878.7626461</v>
      </c>
      <c r="G249" s="4">
        <v>227</v>
      </c>
      <c r="H249" s="5">
        <f t="shared" si="27"/>
        <v>176694.799318773</v>
      </c>
      <c r="I249" s="5">
        <f t="shared" si="28"/>
        <v>61800.6305771778</v>
      </c>
      <c r="J249" s="5">
        <f t="shared" si="29"/>
        <v>114894.168741595</v>
      </c>
      <c r="K249" s="5">
        <f t="shared" si="34"/>
        <v>10594393.8132305</v>
      </c>
    </row>
    <row r="250" spans="1:11">
      <c r="A250" s="4">
        <v>228</v>
      </c>
      <c r="B250" s="5">
        <f t="shared" si="30"/>
        <v>35338.9598637546</v>
      </c>
      <c r="C250" s="5">
        <f t="shared" si="31"/>
        <v>12226.0829185704</v>
      </c>
      <c r="D250" s="5">
        <f t="shared" si="32"/>
        <v>23112.8769451842</v>
      </c>
      <c r="E250" s="5">
        <f t="shared" si="33"/>
        <v>2095899.92889778</v>
      </c>
      <c r="G250" s="4">
        <v>228</v>
      </c>
      <c r="H250" s="5">
        <f t="shared" si="27"/>
        <v>176694.799318773</v>
      </c>
      <c r="I250" s="5">
        <f t="shared" si="28"/>
        <v>61130.4145928518</v>
      </c>
      <c r="J250" s="5">
        <f t="shared" si="29"/>
        <v>115564.384725921</v>
      </c>
      <c r="K250" s="5">
        <f t="shared" si="34"/>
        <v>10479499.6444889</v>
      </c>
    </row>
    <row r="251" spans="1:11">
      <c r="A251" s="4">
        <v>229</v>
      </c>
      <c r="B251" s="5">
        <f t="shared" si="30"/>
        <v>35338.9598637546</v>
      </c>
      <c r="C251" s="5">
        <f t="shared" si="31"/>
        <v>12091.2578030568</v>
      </c>
      <c r="D251" s="5">
        <f t="shared" si="32"/>
        <v>23247.7020606978</v>
      </c>
      <c r="E251" s="5">
        <f t="shared" si="33"/>
        <v>2072787.05195259</v>
      </c>
      <c r="G251" s="4">
        <v>229</v>
      </c>
      <c r="H251" s="5">
        <f t="shared" si="27"/>
        <v>176694.799318773</v>
      </c>
      <c r="I251" s="5">
        <f t="shared" si="28"/>
        <v>60456.289015284</v>
      </c>
      <c r="J251" s="5">
        <f t="shared" si="29"/>
        <v>116238.510303489</v>
      </c>
      <c r="K251" s="5">
        <f t="shared" si="34"/>
        <v>10363935.259763</v>
      </c>
    </row>
    <row r="252" spans="1:11">
      <c r="A252" s="4">
        <v>230</v>
      </c>
      <c r="B252" s="5">
        <f t="shared" si="30"/>
        <v>35338.9598637546</v>
      </c>
      <c r="C252" s="5">
        <f t="shared" si="31"/>
        <v>11955.6462077027</v>
      </c>
      <c r="D252" s="5">
        <f t="shared" si="32"/>
        <v>23383.3136560519</v>
      </c>
      <c r="E252" s="5">
        <f t="shared" si="33"/>
        <v>2049539.3498919</v>
      </c>
      <c r="G252" s="4">
        <v>230</v>
      </c>
      <c r="H252" s="5">
        <f t="shared" si="27"/>
        <v>176694.799318773</v>
      </c>
      <c r="I252" s="5">
        <f t="shared" si="28"/>
        <v>59778.2310385136</v>
      </c>
      <c r="J252" s="5">
        <f t="shared" si="29"/>
        <v>116916.568280259</v>
      </c>
      <c r="K252" s="5">
        <f t="shared" si="34"/>
        <v>10247696.7494595</v>
      </c>
    </row>
    <row r="253" spans="1:11">
      <c r="A253" s="4">
        <v>231</v>
      </c>
      <c r="B253" s="5">
        <f t="shared" si="30"/>
        <v>35338.9598637546</v>
      </c>
      <c r="C253" s="5">
        <f t="shared" si="31"/>
        <v>11819.2435447091</v>
      </c>
      <c r="D253" s="5">
        <f t="shared" si="32"/>
        <v>23519.7163190455</v>
      </c>
      <c r="E253" s="5">
        <f t="shared" si="33"/>
        <v>2026156.03623584</v>
      </c>
      <c r="G253" s="4">
        <v>231</v>
      </c>
      <c r="H253" s="5">
        <f t="shared" si="27"/>
        <v>176694.799318773</v>
      </c>
      <c r="I253" s="5">
        <f t="shared" si="28"/>
        <v>59096.2177235454</v>
      </c>
      <c r="J253" s="5">
        <f t="shared" si="29"/>
        <v>117598.581595228</v>
      </c>
      <c r="K253" s="5">
        <f t="shared" si="34"/>
        <v>10130780.1811792</v>
      </c>
    </row>
    <row r="254" spans="1:11">
      <c r="A254" s="4">
        <v>232</v>
      </c>
      <c r="B254" s="5">
        <f t="shared" si="30"/>
        <v>35338.9598637546</v>
      </c>
      <c r="C254" s="5">
        <f t="shared" si="31"/>
        <v>11682.0451995147</v>
      </c>
      <c r="D254" s="5">
        <f t="shared" si="32"/>
        <v>23656.9146642399</v>
      </c>
      <c r="E254" s="5">
        <f t="shared" si="33"/>
        <v>2002636.3199168</v>
      </c>
      <c r="G254" s="4">
        <v>232</v>
      </c>
      <c r="H254" s="5">
        <f t="shared" si="27"/>
        <v>176694.799318773</v>
      </c>
      <c r="I254" s="5">
        <f t="shared" si="28"/>
        <v>58410.2259975733</v>
      </c>
      <c r="J254" s="5">
        <f t="shared" si="29"/>
        <v>118284.5733212</v>
      </c>
      <c r="K254" s="5">
        <f t="shared" si="34"/>
        <v>10013181.599584</v>
      </c>
    </row>
    <row r="255" spans="1:11">
      <c r="A255" s="4">
        <v>233</v>
      </c>
      <c r="B255" s="5">
        <f t="shared" si="30"/>
        <v>35338.9598637546</v>
      </c>
      <c r="C255" s="5">
        <f t="shared" si="31"/>
        <v>11544.0465306399</v>
      </c>
      <c r="D255" s="5">
        <f t="shared" si="32"/>
        <v>23794.9133331147</v>
      </c>
      <c r="E255" s="5">
        <f t="shared" si="33"/>
        <v>1978979.40525256</v>
      </c>
      <c r="G255" s="4">
        <v>233</v>
      </c>
      <c r="H255" s="5">
        <f t="shared" si="27"/>
        <v>176694.799318773</v>
      </c>
      <c r="I255" s="5">
        <f t="shared" si="28"/>
        <v>57720.2326531996</v>
      </c>
      <c r="J255" s="5">
        <f t="shared" si="29"/>
        <v>118974.566665573</v>
      </c>
      <c r="K255" s="5">
        <f t="shared" si="34"/>
        <v>9894897.02626279</v>
      </c>
    </row>
    <row r="256" spans="1:11">
      <c r="A256" s="4">
        <v>234</v>
      </c>
      <c r="B256" s="5">
        <f t="shared" si="30"/>
        <v>35338.9598637546</v>
      </c>
      <c r="C256" s="5">
        <f t="shared" si="31"/>
        <v>11405.2428695301</v>
      </c>
      <c r="D256" s="5">
        <f t="shared" si="32"/>
        <v>23933.7169942245</v>
      </c>
      <c r="E256" s="5">
        <f t="shared" si="33"/>
        <v>1955184.49191944</v>
      </c>
      <c r="G256" s="4">
        <v>234</v>
      </c>
      <c r="H256" s="5">
        <f t="shared" si="27"/>
        <v>176694.799318773</v>
      </c>
      <c r="I256" s="5">
        <f t="shared" si="28"/>
        <v>57026.2143476504</v>
      </c>
      <c r="J256" s="5">
        <f t="shared" si="29"/>
        <v>119668.584971122</v>
      </c>
      <c r="K256" s="5">
        <f t="shared" si="34"/>
        <v>9775922.45959721</v>
      </c>
    </row>
    <row r="257" spans="1:11">
      <c r="A257" s="4">
        <v>235</v>
      </c>
      <c r="B257" s="5">
        <f t="shared" si="30"/>
        <v>35338.9598637546</v>
      </c>
      <c r="C257" s="5">
        <f t="shared" si="31"/>
        <v>11265.6295203971</v>
      </c>
      <c r="D257" s="5">
        <f t="shared" si="32"/>
        <v>24073.3303433575</v>
      </c>
      <c r="E257" s="5">
        <f t="shared" si="33"/>
        <v>1931250.77492522</v>
      </c>
      <c r="G257" s="4">
        <v>235</v>
      </c>
      <c r="H257" s="5">
        <f t="shared" si="27"/>
        <v>176694.799318773</v>
      </c>
      <c r="I257" s="5">
        <f t="shared" si="28"/>
        <v>56328.1476019856</v>
      </c>
      <c r="J257" s="5">
        <f t="shared" si="29"/>
        <v>120366.651716787</v>
      </c>
      <c r="K257" s="5">
        <f t="shared" si="34"/>
        <v>9656253.87462609</v>
      </c>
    </row>
    <row r="258" spans="1:11">
      <c r="A258" s="4">
        <v>236</v>
      </c>
      <c r="B258" s="5">
        <f t="shared" si="30"/>
        <v>35338.9598637546</v>
      </c>
      <c r="C258" s="5">
        <f t="shared" si="31"/>
        <v>11125.2017600609</v>
      </c>
      <c r="D258" s="5">
        <f t="shared" si="32"/>
        <v>24213.7581036937</v>
      </c>
      <c r="E258" s="5">
        <f t="shared" si="33"/>
        <v>1907177.44458186</v>
      </c>
      <c r="G258" s="4">
        <v>236</v>
      </c>
      <c r="H258" s="5">
        <f t="shared" si="27"/>
        <v>176694.799318773</v>
      </c>
      <c r="I258" s="5">
        <f t="shared" si="28"/>
        <v>55626.0088003043</v>
      </c>
      <c r="J258" s="5">
        <f t="shared" si="29"/>
        <v>121068.790518469</v>
      </c>
      <c r="K258" s="5">
        <f t="shared" si="34"/>
        <v>9535887.2229093</v>
      </c>
    </row>
    <row r="259" spans="1:11">
      <c r="A259" s="4">
        <v>237</v>
      </c>
      <c r="B259" s="5">
        <f t="shared" si="30"/>
        <v>35338.9598637546</v>
      </c>
      <c r="C259" s="5">
        <f t="shared" si="31"/>
        <v>10983.9548377893</v>
      </c>
      <c r="D259" s="5">
        <f t="shared" si="32"/>
        <v>24355.0050259653</v>
      </c>
      <c r="E259" s="5">
        <f t="shared" si="33"/>
        <v>1882963.68647817</v>
      </c>
      <c r="G259" s="4">
        <v>237</v>
      </c>
      <c r="H259" s="5">
        <f t="shared" si="27"/>
        <v>176694.799318773</v>
      </c>
      <c r="I259" s="5">
        <f t="shared" si="28"/>
        <v>54919.7741889466</v>
      </c>
      <c r="J259" s="5">
        <f t="shared" si="29"/>
        <v>121775.025129826</v>
      </c>
      <c r="K259" s="5">
        <f t="shared" si="34"/>
        <v>9414818.43239084</v>
      </c>
    </row>
    <row r="260" spans="1:11">
      <c r="A260" s="4">
        <v>238</v>
      </c>
      <c r="B260" s="5">
        <f t="shared" si="30"/>
        <v>35338.9598637546</v>
      </c>
      <c r="C260" s="5">
        <f t="shared" si="31"/>
        <v>10841.8839751378</v>
      </c>
      <c r="D260" s="5">
        <f t="shared" si="32"/>
        <v>24497.0758886167</v>
      </c>
      <c r="E260" s="5">
        <f t="shared" si="33"/>
        <v>1858608.6814522</v>
      </c>
      <c r="G260" s="4">
        <v>238</v>
      </c>
      <c r="H260" s="5">
        <f t="shared" si="27"/>
        <v>176694.799318773</v>
      </c>
      <c r="I260" s="5">
        <f t="shared" si="28"/>
        <v>54209.4198756893</v>
      </c>
      <c r="J260" s="5">
        <f t="shared" si="29"/>
        <v>122485.379443084</v>
      </c>
      <c r="K260" s="5">
        <f t="shared" si="34"/>
        <v>9293043.40726101</v>
      </c>
    </row>
    <row r="261" spans="1:11">
      <c r="A261" s="4">
        <v>239</v>
      </c>
      <c r="B261" s="5">
        <f t="shared" si="30"/>
        <v>35338.9598637546</v>
      </c>
      <c r="C261" s="5">
        <f t="shared" si="31"/>
        <v>10698.9843657876</v>
      </c>
      <c r="D261" s="5">
        <f t="shared" si="32"/>
        <v>24639.975497967</v>
      </c>
      <c r="E261" s="5">
        <f t="shared" si="33"/>
        <v>1834111.60556359</v>
      </c>
      <c r="G261" s="4">
        <v>239</v>
      </c>
      <c r="H261" s="5">
        <f t="shared" si="27"/>
        <v>176694.799318773</v>
      </c>
      <c r="I261" s="5">
        <f t="shared" si="28"/>
        <v>53494.9218289379</v>
      </c>
      <c r="J261" s="5">
        <f t="shared" si="29"/>
        <v>123199.877489835</v>
      </c>
      <c r="K261" s="5">
        <f t="shared" si="34"/>
        <v>9170558.02781793</v>
      </c>
    </row>
    <row r="262" spans="1:11">
      <c r="A262" s="4">
        <v>240</v>
      </c>
      <c r="B262" s="5">
        <f t="shared" si="30"/>
        <v>35338.9598637546</v>
      </c>
      <c r="C262" s="5">
        <f t="shared" si="31"/>
        <v>10555.2511753828</v>
      </c>
      <c r="D262" s="5">
        <f t="shared" si="32"/>
        <v>24783.7086883718</v>
      </c>
      <c r="E262" s="5">
        <f t="shared" si="33"/>
        <v>1809471.63006562</v>
      </c>
      <c r="G262" s="4">
        <v>240</v>
      </c>
      <c r="H262" s="5">
        <f t="shared" si="27"/>
        <v>176694.799318773</v>
      </c>
      <c r="I262" s="5">
        <f t="shared" si="28"/>
        <v>52776.2558769139</v>
      </c>
      <c r="J262" s="5">
        <f t="shared" si="29"/>
        <v>123918.543441859</v>
      </c>
      <c r="K262" s="5">
        <f t="shared" si="34"/>
        <v>9047358.15032809</v>
      </c>
    </row>
    <row r="263" spans="1:11">
      <c r="A263" s="4">
        <v>241</v>
      </c>
      <c r="B263" s="5">
        <f t="shared" si="30"/>
        <v>35338.9598637546</v>
      </c>
      <c r="C263" s="5">
        <f t="shared" si="31"/>
        <v>10410.6795413673</v>
      </c>
      <c r="D263" s="5">
        <f t="shared" si="32"/>
        <v>24928.2803223873</v>
      </c>
      <c r="E263" s="5">
        <f t="shared" si="33"/>
        <v>1784687.92137725</v>
      </c>
      <c r="G263" s="4">
        <v>241</v>
      </c>
      <c r="H263" s="5">
        <f t="shared" si="27"/>
        <v>176694.799318773</v>
      </c>
      <c r="I263" s="5">
        <f t="shared" si="28"/>
        <v>52053.3977068364</v>
      </c>
      <c r="J263" s="5">
        <f t="shared" si="29"/>
        <v>124641.401611937</v>
      </c>
      <c r="K263" s="5">
        <f t="shared" si="34"/>
        <v>8923439.60688623</v>
      </c>
    </row>
    <row r="264" spans="1:11">
      <c r="A264" s="4">
        <v>242</v>
      </c>
      <c r="B264" s="5">
        <f t="shared" si="30"/>
        <v>35338.9598637546</v>
      </c>
      <c r="C264" s="5">
        <f t="shared" si="31"/>
        <v>10265.26457282</v>
      </c>
      <c r="D264" s="5">
        <f t="shared" si="32"/>
        <v>25073.6952909346</v>
      </c>
      <c r="E264" s="5">
        <f t="shared" si="33"/>
        <v>1759759.64105486</v>
      </c>
      <c r="G264" s="4">
        <v>242</v>
      </c>
      <c r="H264" s="5">
        <f t="shared" si="27"/>
        <v>176694.799318773</v>
      </c>
      <c r="I264" s="5">
        <f t="shared" si="28"/>
        <v>51326.3228641001</v>
      </c>
      <c r="J264" s="5">
        <f t="shared" si="29"/>
        <v>125368.476454673</v>
      </c>
      <c r="K264" s="5">
        <f t="shared" si="34"/>
        <v>8798798.2052743</v>
      </c>
    </row>
    <row r="265" spans="1:11">
      <c r="A265" s="4">
        <v>243</v>
      </c>
      <c r="B265" s="5">
        <f t="shared" si="30"/>
        <v>35338.9598637546</v>
      </c>
      <c r="C265" s="5">
        <f t="shared" si="31"/>
        <v>10119.0013502896</v>
      </c>
      <c r="D265" s="5">
        <f t="shared" si="32"/>
        <v>25219.958513465</v>
      </c>
      <c r="E265" s="5">
        <f t="shared" si="33"/>
        <v>1734685.94576392</v>
      </c>
      <c r="G265" s="4">
        <v>243</v>
      </c>
      <c r="H265" s="5">
        <f t="shared" si="27"/>
        <v>176694.799318773</v>
      </c>
      <c r="I265" s="5">
        <f t="shared" si="28"/>
        <v>50595.0067514478</v>
      </c>
      <c r="J265" s="5">
        <f t="shared" si="29"/>
        <v>126099.792567325</v>
      </c>
      <c r="K265" s="5">
        <f t="shared" si="34"/>
        <v>8673429.72881962</v>
      </c>
    </row>
    <row r="266" spans="1:11">
      <c r="A266" s="4">
        <v>244</v>
      </c>
      <c r="B266" s="5">
        <f t="shared" si="30"/>
        <v>35338.9598637546</v>
      </c>
      <c r="C266" s="5">
        <f t="shared" si="31"/>
        <v>9971.88492562768</v>
      </c>
      <c r="D266" s="5">
        <f t="shared" si="32"/>
        <v>25367.0749381269</v>
      </c>
      <c r="E266" s="5">
        <f t="shared" si="33"/>
        <v>1709465.98725046</v>
      </c>
      <c r="G266" s="4">
        <v>244</v>
      </c>
      <c r="H266" s="5">
        <f t="shared" si="27"/>
        <v>176694.799318773</v>
      </c>
      <c r="I266" s="5">
        <f t="shared" si="28"/>
        <v>49859.4246281384</v>
      </c>
      <c r="J266" s="5">
        <f t="shared" si="29"/>
        <v>126835.374690635</v>
      </c>
      <c r="K266" s="5">
        <f t="shared" si="34"/>
        <v>8547329.9362523</v>
      </c>
    </row>
    <row r="267" spans="1:11">
      <c r="A267" s="4">
        <v>245</v>
      </c>
      <c r="B267" s="5">
        <f t="shared" si="30"/>
        <v>35338.9598637546</v>
      </c>
      <c r="C267" s="5">
        <f t="shared" si="31"/>
        <v>9823.91032182194</v>
      </c>
      <c r="D267" s="5">
        <f t="shared" si="32"/>
        <v>25515.0495419326</v>
      </c>
      <c r="E267" s="5">
        <f t="shared" si="33"/>
        <v>1684098.91231233</v>
      </c>
      <c r="G267" s="4">
        <v>245</v>
      </c>
      <c r="H267" s="5">
        <f t="shared" si="27"/>
        <v>176694.799318773</v>
      </c>
      <c r="I267" s="5">
        <f t="shared" si="28"/>
        <v>49119.5516091097</v>
      </c>
      <c r="J267" s="5">
        <f t="shared" si="29"/>
        <v>127575.247709663</v>
      </c>
      <c r="K267" s="5">
        <f t="shared" si="34"/>
        <v>8420494.56156167</v>
      </c>
    </row>
    <row r="268" spans="1:11">
      <c r="A268" s="4">
        <v>246</v>
      </c>
      <c r="B268" s="5">
        <f t="shared" si="30"/>
        <v>35338.9598637546</v>
      </c>
      <c r="C268" s="5">
        <f t="shared" si="31"/>
        <v>9675.07253282734</v>
      </c>
      <c r="D268" s="5">
        <f t="shared" si="32"/>
        <v>25663.8873309272</v>
      </c>
      <c r="E268" s="5">
        <f t="shared" si="33"/>
        <v>1658583.8627704</v>
      </c>
      <c r="G268" s="4">
        <v>246</v>
      </c>
      <c r="H268" s="5">
        <f t="shared" si="27"/>
        <v>176694.799318773</v>
      </c>
      <c r="I268" s="5">
        <f t="shared" si="28"/>
        <v>48375.3626641367</v>
      </c>
      <c r="J268" s="5">
        <f t="shared" si="29"/>
        <v>128319.436654636</v>
      </c>
      <c r="K268" s="5">
        <f t="shared" si="34"/>
        <v>8292919.313852</v>
      </c>
    </row>
    <row r="269" spans="1:11">
      <c r="A269" s="4">
        <v>247</v>
      </c>
      <c r="B269" s="5">
        <f t="shared" si="30"/>
        <v>35338.9598637546</v>
      </c>
      <c r="C269" s="5">
        <f t="shared" si="31"/>
        <v>9525.36652339693</v>
      </c>
      <c r="D269" s="5">
        <f t="shared" si="32"/>
        <v>25813.5933403577</v>
      </c>
      <c r="E269" s="5">
        <f t="shared" si="33"/>
        <v>1632919.97543947</v>
      </c>
      <c r="G269" s="4">
        <v>247</v>
      </c>
      <c r="H269" s="5">
        <f t="shared" si="27"/>
        <v>176694.799318773</v>
      </c>
      <c r="I269" s="5">
        <f t="shared" si="28"/>
        <v>47626.8326169846</v>
      </c>
      <c r="J269" s="5">
        <f t="shared" si="29"/>
        <v>129067.966701788</v>
      </c>
      <c r="K269" s="5">
        <f t="shared" si="34"/>
        <v>8164599.87719737</v>
      </c>
    </row>
    <row r="270" spans="1:11">
      <c r="A270" s="4">
        <v>248</v>
      </c>
      <c r="B270" s="5">
        <f t="shared" si="30"/>
        <v>35338.9598637546</v>
      </c>
      <c r="C270" s="5">
        <f t="shared" si="31"/>
        <v>9374.78722891151</v>
      </c>
      <c r="D270" s="5">
        <f t="shared" si="32"/>
        <v>25964.1726348431</v>
      </c>
      <c r="E270" s="5">
        <f t="shared" si="33"/>
        <v>1607106.38209912</v>
      </c>
      <c r="G270" s="4">
        <v>248</v>
      </c>
      <c r="H270" s="5">
        <f t="shared" si="27"/>
        <v>176694.799318773</v>
      </c>
      <c r="I270" s="5">
        <f t="shared" si="28"/>
        <v>46873.9361445575</v>
      </c>
      <c r="J270" s="5">
        <f t="shared" si="29"/>
        <v>129820.863174215</v>
      </c>
      <c r="K270" s="5">
        <f t="shared" si="34"/>
        <v>8035531.91049558</v>
      </c>
    </row>
    <row r="271" spans="1:11">
      <c r="A271" s="4">
        <v>249</v>
      </c>
      <c r="B271" s="5">
        <f t="shared" si="30"/>
        <v>35338.9598637546</v>
      </c>
      <c r="C271" s="5">
        <f t="shared" si="31"/>
        <v>9223.32955520826</v>
      </c>
      <c r="D271" s="5">
        <f t="shared" si="32"/>
        <v>26115.6303085463</v>
      </c>
      <c r="E271" s="5">
        <f t="shared" si="33"/>
        <v>1581142.20946427</v>
      </c>
      <c r="G271" s="4">
        <v>249</v>
      </c>
      <c r="H271" s="5">
        <f t="shared" si="27"/>
        <v>176694.799318773</v>
      </c>
      <c r="I271" s="5">
        <f t="shared" si="28"/>
        <v>46116.6477760413</v>
      </c>
      <c r="J271" s="5">
        <f t="shared" si="29"/>
        <v>130578.151542732</v>
      </c>
      <c r="K271" s="5">
        <f t="shared" si="34"/>
        <v>7905711.04732136</v>
      </c>
    </row>
    <row r="272" spans="1:11">
      <c r="A272" s="4">
        <v>250</v>
      </c>
      <c r="B272" s="5">
        <f t="shared" si="30"/>
        <v>35338.9598637546</v>
      </c>
      <c r="C272" s="5">
        <f t="shared" si="31"/>
        <v>9070.9883784084</v>
      </c>
      <c r="D272" s="5">
        <f t="shared" si="32"/>
        <v>26267.9714853462</v>
      </c>
      <c r="E272" s="5">
        <f t="shared" si="33"/>
        <v>1555026.57915573</v>
      </c>
      <c r="G272" s="4">
        <v>250</v>
      </c>
      <c r="H272" s="5">
        <f t="shared" si="27"/>
        <v>176694.799318773</v>
      </c>
      <c r="I272" s="5">
        <f t="shared" si="28"/>
        <v>45354.941892042</v>
      </c>
      <c r="J272" s="5">
        <f t="shared" si="29"/>
        <v>131339.857426731</v>
      </c>
      <c r="K272" s="5">
        <f t="shared" si="34"/>
        <v>7775132.89577863</v>
      </c>
    </row>
    <row r="273" spans="1:11">
      <c r="A273" s="4">
        <v>251</v>
      </c>
      <c r="B273" s="5">
        <f t="shared" si="30"/>
        <v>35338.9598637546</v>
      </c>
      <c r="C273" s="5">
        <f t="shared" si="31"/>
        <v>8917.75854474388</v>
      </c>
      <c r="D273" s="5">
        <f t="shared" si="32"/>
        <v>26421.2013190107</v>
      </c>
      <c r="E273" s="5">
        <f t="shared" si="33"/>
        <v>1528758.60767038</v>
      </c>
      <c r="G273" s="4">
        <v>251</v>
      </c>
      <c r="H273" s="5">
        <f t="shared" si="27"/>
        <v>176694.799318773</v>
      </c>
      <c r="I273" s="5">
        <f t="shared" si="28"/>
        <v>44588.7927237194</v>
      </c>
      <c r="J273" s="5">
        <f t="shared" si="29"/>
        <v>132106.006595054</v>
      </c>
      <c r="K273" s="5">
        <f t="shared" si="34"/>
        <v>7643793.0383519</v>
      </c>
    </row>
    <row r="274" spans="1:11">
      <c r="A274" s="4">
        <v>252</v>
      </c>
      <c r="B274" s="5">
        <f t="shared" si="30"/>
        <v>35338.9598637546</v>
      </c>
      <c r="C274" s="5">
        <f t="shared" si="31"/>
        <v>8763.63487038299</v>
      </c>
      <c r="D274" s="5">
        <f t="shared" si="32"/>
        <v>26575.3249933716</v>
      </c>
      <c r="E274" s="5">
        <f t="shared" si="33"/>
        <v>1502337.40635137</v>
      </c>
      <c r="G274" s="4">
        <v>252</v>
      </c>
      <c r="H274" s="5">
        <f t="shared" si="27"/>
        <v>176694.799318773</v>
      </c>
      <c r="I274" s="5">
        <f t="shared" si="28"/>
        <v>43818.1743519149</v>
      </c>
      <c r="J274" s="5">
        <f t="shared" si="29"/>
        <v>132876.624966858</v>
      </c>
      <c r="K274" s="5">
        <f t="shared" si="34"/>
        <v>7511687.03175685</v>
      </c>
    </row>
    <row r="275" spans="1:11">
      <c r="A275" s="4">
        <v>253</v>
      </c>
      <c r="B275" s="5">
        <f t="shared" si="30"/>
        <v>35338.9598637546</v>
      </c>
      <c r="C275" s="5">
        <f t="shared" si="31"/>
        <v>8608.61214125499</v>
      </c>
      <c r="D275" s="5">
        <f t="shared" si="32"/>
        <v>26730.3477224996</v>
      </c>
      <c r="E275" s="5">
        <f t="shared" si="33"/>
        <v>1475762.081358</v>
      </c>
      <c r="G275" s="4">
        <v>253</v>
      </c>
      <c r="H275" s="5">
        <f t="shared" si="27"/>
        <v>176694.799318773</v>
      </c>
      <c r="I275" s="5">
        <f t="shared" si="28"/>
        <v>43043.0607062749</v>
      </c>
      <c r="J275" s="5">
        <f t="shared" si="29"/>
        <v>133651.738612498</v>
      </c>
      <c r="K275" s="5">
        <f t="shared" si="34"/>
        <v>7378810.40678999</v>
      </c>
    </row>
    <row r="276" spans="1:11">
      <c r="A276" s="4">
        <v>254</v>
      </c>
      <c r="B276" s="5">
        <f t="shared" si="30"/>
        <v>35338.9598637546</v>
      </c>
      <c r="C276" s="5">
        <f t="shared" si="31"/>
        <v>8452.68511287374</v>
      </c>
      <c r="D276" s="5">
        <f t="shared" si="32"/>
        <v>26886.2747508808</v>
      </c>
      <c r="E276" s="5">
        <f t="shared" si="33"/>
        <v>1449031.7336355</v>
      </c>
      <c r="G276" s="4">
        <v>254</v>
      </c>
      <c r="H276" s="5">
        <f t="shared" ref="H276:H322" si="35">-PMT($C$3/12,$C$4*12,$C$2+$I$18)</f>
        <v>176694.799318773</v>
      </c>
      <c r="I276" s="5">
        <f t="shared" ref="I276:I322" si="36">-IPMT($C$3/12,G276,$C$4*12,$C$2+$I$18)</f>
        <v>42263.4255643687</v>
      </c>
      <c r="J276" s="5">
        <f t="shared" ref="J276:J322" si="37">-PPMT($C$3/12,G276,$C$4*12,$C$2+$I$18)</f>
        <v>134431.373754404</v>
      </c>
      <c r="K276" s="5">
        <f t="shared" si="34"/>
        <v>7245158.66817749</v>
      </c>
    </row>
    <row r="277" spans="1:11">
      <c r="A277" s="4">
        <v>255</v>
      </c>
      <c r="B277" s="5">
        <f t="shared" si="30"/>
        <v>35338.9598637546</v>
      </c>
      <c r="C277" s="5">
        <f t="shared" si="31"/>
        <v>8295.84851016027</v>
      </c>
      <c r="D277" s="5">
        <f t="shared" si="32"/>
        <v>27043.1113535943</v>
      </c>
      <c r="E277" s="5">
        <f t="shared" si="33"/>
        <v>1422145.45888462</v>
      </c>
      <c r="G277" s="4">
        <v>255</v>
      </c>
      <c r="H277" s="5">
        <f t="shared" si="35"/>
        <v>176694.799318773</v>
      </c>
      <c r="I277" s="5">
        <f t="shared" si="36"/>
        <v>41479.2425508013</v>
      </c>
      <c r="J277" s="5">
        <f t="shared" si="37"/>
        <v>135215.556767972</v>
      </c>
      <c r="K277" s="5">
        <f t="shared" si="34"/>
        <v>7110727.29442309</v>
      </c>
    </row>
    <row r="278" spans="1:11">
      <c r="A278" s="4">
        <v>256</v>
      </c>
      <c r="B278" s="5">
        <f t="shared" si="30"/>
        <v>35338.9598637546</v>
      </c>
      <c r="C278" s="5">
        <f t="shared" si="31"/>
        <v>8138.0970272643</v>
      </c>
      <c r="D278" s="5">
        <f t="shared" si="32"/>
        <v>27200.8628364903</v>
      </c>
      <c r="E278" s="5">
        <f t="shared" si="33"/>
        <v>1395102.34753102</v>
      </c>
      <c r="G278" s="4">
        <v>256</v>
      </c>
      <c r="H278" s="5">
        <f t="shared" si="35"/>
        <v>176694.799318773</v>
      </c>
      <c r="I278" s="5">
        <f t="shared" si="36"/>
        <v>40690.4851363215</v>
      </c>
      <c r="J278" s="5">
        <f t="shared" si="37"/>
        <v>136004.314182451</v>
      </c>
      <c r="K278" s="5">
        <f t="shared" si="34"/>
        <v>6975511.73765511</v>
      </c>
    </row>
    <row r="279" spans="1:11">
      <c r="A279" s="4">
        <v>257</v>
      </c>
      <c r="B279" s="5">
        <f t="shared" si="30"/>
        <v>35338.9598637546</v>
      </c>
      <c r="C279" s="5">
        <f t="shared" si="31"/>
        <v>7979.42532738477</v>
      </c>
      <c r="D279" s="5">
        <f t="shared" si="32"/>
        <v>27359.5345363698</v>
      </c>
      <c r="E279" s="5">
        <f t="shared" si="33"/>
        <v>1367901.48469453</v>
      </c>
      <c r="G279" s="4">
        <v>257</v>
      </c>
      <c r="H279" s="5">
        <f t="shared" si="35"/>
        <v>176694.799318773</v>
      </c>
      <c r="I279" s="5">
        <f t="shared" si="36"/>
        <v>39897.1266369239</v>
      </c>
      <c r="J279" s="5">
        <f t="shared" si="37"/>
        <v>136797.672681849</v>
      </c>
      <c r="K279" s="5">
        <f t="shared" si="34"/>
        <v>6839507.42347266</v>
      </c>
    </row>
    <row r="280" spans="1:11">
      <c r="A280" s="4">
        <v>258</v>
      </c>
      <c r="B280" s="5">
        <f t="shared" ref="B280:B322" si="38">-PMT($C$3/12,$C$4*12,$C$2)</f>
        <v>35338.9598637546</v>
      </c>
      <c r="C280" s="5">
        <f t="shared" ref="C280:C322" si="39">-IPMT($C$3/12,A280,$C$4*12,$C$2)</f>
        <v>7819.82804258928</v>
      </c>
      <c r="D280" s="5">
        <f t="shared" ref="D280:D322" si="40">-PPMT($C$3/12,A280,$C$4*12,$C$2)</f>
        <v>27519.1318211653</v>
      </c>
      <c r="E280" s="5">
        <f t="shared" ref="E280:E322" si="41">SUM(D280:D579)</f>
        <v>1340541.95015816</v>
      </c>
      <c r="G280" s="4">
        <v>258</v>
      </c>
      <c r="H280" s="5">
        <f t="shared" si="35"/>
        <v>176694.799318773</v>
      </c>
      <c r="I280" s="5">
        <f t="shared" si="36"/>
        <v>39099.1402129464</v>
      </c>
      <c r="J280" s="5">
        <f t="shared" si="37"/>
        <v>137595.659105827</v>
      </c>
      <c r="K280" s="5">
        <f t="shared" ref="K280:K322" si="42">SUM(J280:J579)</f>
        <v>6702709.75079081</v>
      </c>
    </row>
    <row r="281" spans="1:11">
      <c r="A281" s="4">
        <v>259</v>
      </c>
      <c r="B281" s="5">
        <f t="shared" si="38"/>
        <v>35338.9598637546</v>
      </c>
      <c r="C281" s="5">
        <f t="shared" si="39"/>
        <v>7659.29977363249</v>
      </c>
      <c r="D281" s="5">
        <f t="shared" si="40"/>
        <v>27679.6600901221</v>
      </c>
      <c r="E281" s="5">
        <f t="shared" si="41"/>
        <v>1313022.818337</v>
      </c>
      <c r="G281" s="4">
        <v>259</v>
      </c>
      <c r="H281" s="5">
        <f t="shared" si="35"/>
        <v>176694.799318773</v>
      </c>
      <c r="I281" s="5">
        <f t="shared" si="36"/>
        <v>38296.4988681624</v>
      </c>
      <c r="J281" s="5">
        <f t="shared" si="37"/>
        <v>138398.30045061</v>
      </c>
      <c r="K281" s="5">
        <f t="shared" si="42"/>
        <v>6565114.09168499</v>
      </c>
    </row>
    <row r="282" spans="1:11">
      <c r="A282" s="4">
        <v>260</v>
      </c>
      <c r="B282" s="5">
        <f t="shared" si="38"/>
        <v>35338.9598637546</v>
      </c>
      <c r="C282" s="5">
        <f t="shared" si="39"/>
        <v>7497.83508977344</v>
      </c>
      <c r="D282" s="5">
        <f t="shared" si="40"/>
        <v>27841.1247739811</v>
      </c>
      <c r="E282" s="5">
        <f t="shared" si="41"/>
        <v>1285343.15824688</v>
      </c>
      <c r="G282" s="4">
        <v>260</v>
      </c>
      <c r="H282" s="5">
        <f t="shared" si="35"/>
        <v>176694.799318773</v>
      </c>
      <c r="I282" s="5">
        <f t="shared" si="36"/>
        <v>37489.1754488672</v>
      </c>
      <c r="J282" s="5">
        <f t="shared" si="37"/>
        <v>139205.623869906</v>
      </c>
      <c r="K282" s="5">
        <f t="shared" si="42"/>
        <v>6426715.79123438</v>
      </c>
    </row>
    <row r="283" spans="1:11">
      <c r="A283" s="4">
        <v>261</v>
      </c>
      <c r="B283" s="5">
        <f t="shared" si="38"/>
        <v>35338.9598637546</v>
      </c>
      <c r="C283" s="5">
        <f t="shared" si="39"/>
        <v>7335.42852859188</v>
      </c>
      <c r="D283" s="5">
        <f t="shared" si="40"/>
        <v>28003.5313351627</v>
      </c>
      <c r="E283" s="5">
        <f t="shared" si="41"/>
        <v>1257502.03347289</v>
      </c>
      <c r="G283" s="4">
        <v>261</v>
      </c>
      <c r="H283" s="5">
        <f t="shared" si="35"/>
        <v>176694.799318773</v>
      </c>
      <c r="I283" s="5">
        <f t="shared" si="36"/>
        <v>36677.1426429594</v>
      </c>
      <c r="J283" s="5">
        <f t="shared" si="37"/>
        <v>140017.656675814</v>
      </c>
      <c r="K283" s="5">
        <f t="shared" si="42"/>
        <v>6287510.16736447</v>
      </c>
    </row>
    <row r="284" spans="1:11">
      <c r="A284" s="4">
        <v>262</v>
      </c>
      <c r="B284" s="5">
        <f t="shared" si="38"/>
        <v>35338.9598637546</v>
      </c>
      <c r="C284" s="5">
        <f t="shared" si="39"/>
        <v>7172.07459580343</v>
      </c>
      <c r="D284" s="5">
        <f t="shared" si="40"/>
        <v>28166.8852679512</v>
      </c>
      <c r="E284" s="5">
        <f t="shared" si="41"/>
        <v>1229498.50213773</v>
      </c>
      <c r="G284" s="4">
        <v>262</v>
      </c>
      <c r="H284" s="5">
        <f t="shared" si="35"/>
        <v>176694.799318773</v>
      </c>
      <c r="I284" s="5">
        <f t="shared" si="36"/>
        <v>35860.3729790172</v>
      </c>
      <c r="J284" s="5">
        <f t="shared" si="37"/>
        <v>140834.426339756</v>
      </c>
      <c r="K284" s="5">
        <f t="shared" si="42"/>
        <v>6147492.51068866</v>
      </c>
    </row>
    <row r="285" spans="1:11">
      <c r="A285" s="4">
        <v>263</v>
      </c>
      <c r="B285" s="5">
        <f t="shared" si="38"/>
        <v>35338.9598637546</v>
      </c>
      <c r="C285" s="5">
        <f t="shared" si="39"/>
        <v>7007.76776507372</v>
      </c>
      <c r="D285" s="5">
        <f t="shared" si="40"/>
        <v>28331.1920986809</v>
      </c>
      <c r="E285" s="5">
        <f t="shared" si="41"/>
        <v>1201331.61686978</v>
      </c>
      <c r="G285" s="4">
        <v>263</v>
      </c>
      <c r="H285" s="5">
        <f t="shared" si="35"/>
        <v>176694.799318773</v>
      </c>
      <c r="I285" s="5">
        <f t="shared" si="36"/>
        <v>35038.8388253686</v>
      </c>
      <c r="J285" s="5">
        <f t="shared" si="37"/>
        <v>141655.960493404</v>
      </c>
      <c r="K285" s="5">
        <f t="shared" si="42"/>
        <v>6006658.0843489</v>
      </c>
    </row>
    <row r="286" spans="1:11">
      <c r="A286" s="4">
        <v>264</v>
      </c>
      <c r="B286" s="5">
        <f t="shared" si="38"/>
        <v>35338.9598637546</v>
      </c>
      <c r="C286" s="5">
        <f t="shared" si="39"/>
        <v>6842.50247783141</v>
      </c>
      <c r="D286" s="5">
        <f t="shared" si="40"/>
        <v>28496.4573859232</v>
      </c>
      <c r="E286" s="5">
        <f t="shared" si="41"/>
        <v>1173000.4247711</v>
      </c>
      <c r="G286" s="4">
        <v>264</v>
      </c>
      <c r="H286" s="5">
        <f t="shared" si="35"/>
        <v>176694.799318773</v>
      </c>
      <c r="I286" s="5">
        <f t="shared" si="36"/>
        <v>34212.5123891571</v>
      </c>
      <c r="J286" s="5">
        <f t="shared" si="37"/>
        <v>142482.286929616</v>
      </c>
      <c r="K286" s="5">
        <f t="shared" si="42"/>
        <v>5865002.1238555</v>
      </c>
    </row>
    <row r="287" spans="1:11">
      <c r="A287" s="4">
        <v>265</v>
      </c>
      <c r="B287" s="5">
        <f t="shared" si="38"/>
        <v>35338.9598637546</v>
      </c>
      <c r="C287" s="5">
        <f t="shared" si="39"/>
        <v>6676.2731430802</v>
      </c>
      <c r="D287" s="5">
        <f t="shared" si="40"/>
        <v>28662.6867206744</v>
      </c>
      <c r="E287" s="5">
        <f t="shared" si="41"/>
        <v>1144503.96738518</v>
      </c>
      <c r="G287" s="4">
        <v>265</v>
      </c>
      <c r="H287" s="5">
        <f t="shared" si="35"/>
        <v>176694.799318773</v>
      </c>
      <c r="I287" s="5">
        <f t="shared" si="36"/>
        <v>33381.365715401</v>
      </c>
      <c r="J287" s="5">
        <f t="shared" si="37"/>
        <v>143313.433603372</v>
      </c>
      <c r="K287" s="5">
        <f t="shared" si="42"/>
        <v>5722519.83692588</v>
      </c>
    </row>
    <row r="288" spans="1:11">
      <c r="A288" s="4">
        <v>266</v>
      </c>
      <c r="B288" s="5">
        <f t="shared" si="38"/>
        <v>35338.9598637546</v>
      </c>
      <c r="C288" s="5">
        <f t="shared" si="39"/>
        <v>6509.0741372096</v>
      </c>
      <c r="D288" s="5">
        <f t="shared" si="40"/>
        <v>28829.885726545</v>
      </c>
      <c r="E288" s="5">
        <f t="shared" si="41"/>
        <v>1115841.2806645</v>
      </c>
      <c r="G288" s="4">
        <v>266</v>
      </c>
      <c r="H288" s="5">
        <f t="shared" si="35"/>
        <v>176694.799318773</v>
      </c>
      <c r="I288" s="5">
        <f t="shared" si="36"/>
        <v>32545.370686048</v>
      </c>
      <c r="J288" s="5">
        <f t="shared" si="37"/>
        <v>144149.428632725</v>
      </c>
      <c r="K288" s="5">
        <f t="shared" si="42"/>
        <v>5579206.40332251</v>
      </c>
    </row>
    <row r="289" spans="1:11">
      <c r="A289" s="4">
        <v>267</v>
      </c>
      <c r="B289" s="5">
        <f t="shared" si="38"/>
        <v>35338.9598637546</v>
      </c>
      <c r="C289" s="5">
        <f t="shared" si="39"/>
        <v>6340.89980380475</v>
      </c>
      <c r="D289" s="5">
        <f t="shared" si="40"/>
        <v>28998.0600599498</v>
      </c>
      <c r="E289" s="5">
        <f t="shared" si="41"/>
        <v>1087011.39493796</v>
      </c>
      <c r="G289" s="4">
        <v>267</v>
      </c>
      <c r="H289" s="5">
        <f t="shared" si="35"/>
        <v>176694.799318773</v>
      </c>
      <c r="I289" s="5">
        <f t="shared" si="36"/>
        <v>31704.4990190238</v>
      </c>
      <c r="J289" s="5">
        <f t="shared" si="37"/>
        <v>144990.300299749</v>
      </c>
      <c r="K289" s="5">
        <f t="shared" si="42"/>
        <v>5435056.97468978</v>
      </c>
    </row>
    <row r="290" spans="1:11">
      <c r="A290" s="4">
        <v>268</v>
      </c>
      <c r="B290" s="5">
        <f t="shared" si="38"/>
        <v>35338.9598637546</v>
      </c>
      <c r="C290" s="5">
        <f t="shared" si="39"/>
        <v>6171.74445345504</v>
      </c>
      <c r="D290" s="5">
        <f t="shared" si="40"/>
        <v>29167.2154102995</v>
      </c>
      <c r="E290" s="5">
        <f t="shared" si="41"/>
        <v>1058013.33487801</v>
      </c>
      <c r="G290" s="4">
        <v>268</v>
      </c>
      <c r="H290" s="5">
        <f t="shared" si="35"/>
        <v>176694.799318773</v>
      </c>
      <c r="I290" s="5">
        <f t="shared" si="36"/>
        <v>30858.7222672752</v>
      </c>
      <c r="J290" s="5">
        <f t="shared" si="37"/>
        <v>145836.077051498</v>
      </c>
      <c r="K290" s="5">
        <f t="shared" si="42"/>
        <v>5290066.67439003</v>
      </c>
    </row>
    <row r="291" spans="1:11">
      <c r="A291" s="4">
        <v>269</v>
      </c>
      <c r="B291" s="5">
        <f t="shared" si="38"/>
        <v>35338.9598637546</v>
      </c>
      <c r="C291" s="5">
        <f t="shared" si="39"/>
        <v>6001.60236356163</v>
      </c>
      <c r="D291" s="5">
        <f t="shared" si="40"/>
        <v>29337.357500193</v>
      </c>
      <c r="E291" s="5">
        <f t="shared" si="41"/>
        <v>1028846.11946771</v>
      </c>
      <c r="G291" s="4">
        <v>269</v>
      </c>
      <c r="H291" s="5">
        <f t="shared" si="35"/>
        <v>176694.799318773</v>
      </c>
      <c r="I291" s="5">
        <f t="shared" si="36"/>
        <v>30008.0118178081</v>
      </c>
      <c r="J291" s="5">
        <f t="shared" si="37"/>
        <v>146686.787500965</v>
      </c>
      <c r="K291" s="5">
        <f t="shared" si="42"/>
        <v>5144230.59733854</v>
      </c>
    </row>
    <row r="292" spans="1:11">
      <c r="A292" s="4">
        <v>270</v>
      </c>
      <c r="B292" s="5">
        <f t="shared" si="38"/>
        <v>35338.9598637546</v>
      </c>
      <c r="C292" s="5">
        <f t="shared" si="39"/>
        <v>5830.46777814383</v>
      </c>
      <c r="D292" s="5">
        <f t="shared" si="40"/>
        <v>29508.4920856107</v>
      </c>
      <c r="E292" s="5">
        <f t="shared" si="41"/>
        <v>999508.761967515</v>
      </c>
      <c r="G292" s="4">
        <v>270</v>
      </c>
      <c r="H292" s="5">
        <f t="shared" si="35"/>
        <v>176694.799318773</v>
      </c>
      <c r="I292" s="5">
        <f t="shared" si="36"/>
        <v>29152.3388907192</v>
      </c>
      <c r="J292" s="5">
        <f t="shared" si="37"/>
        <v>147542.460428054</v>
      </c>
      <c r="K292" s="5">
        <f t="shared" si="42"/>
        <v>4997543.80983757</v>
      </c>
    </row>
    <row r="293" spans="1:11">
      <c r="A293" s="4">
        <v>271</v>
      </c>
      <c r="B293" s="5">
        <f t="shared" si="38"/>
        <v>35338.9598637546</v>
      </c>
      <c r="C293" s="5">
        <f t="shared" si="39"/>
        <v>5658.33490764444</v>
      </c>
      <c r="D293" s="5">
        <f t="shared" si="40"/>
        <v>29680.6249561101</v>
      </c>
      <c r="E293" s="5">
        <f t="shared" si="41"/>
        <v>970000.269881904</v>
      </c>
      <c r="G293" s="4">
        <v>271</v>
      </c>
      <c r="H293" s="5">
        <f t="shared" si="35"/>
        <v>176694.799318773</v>
      </c>
      <c r="I293" s="5">
        <f t="shared" si="36"/>
        <v>28291.6745382222</v>
      </c>
      <c r="J293" s="5">
        <f t="shared" si="37"/>
        <v>148403.124780551</v>
      </c>
      <c r="K293" s="5">
        <f t="shared" si="42"/>
        <v>4850001.34940952</v>
      </c>
    </row>
    <row r="294" spans="1:11">
      <c r="A294" s="4">
        <v>272</v>
      </c>
      <c r="B294" s="5">
        <f t="shared" si="38"/>
        <v>35338.9598637546</v>
      </c>
      <c r="C294" s="5">
        <f t="shared" si="39"/>
        <v>5485.1979287338</v>
      </c>
      <c r="D294" s="5">
        <f t="shared" si="40"/>
        <v>29853.7619350208</v>
      </c>
      <c r="E294" s="5">
        <f t="shared" si="41"/>
        <v>940319.644925793</v>
      </c>
      <c r="G294" s="4">
        <v>272</v>
      </c>
      <c r="H294" s="5">
        <f t="shared" si="35"/>
        <v>176694.799318773</v>
      </c>
      <c r="I294" s="5">
        <f t="shared" si="36"/>
        <v>27425.989643669</v>
      </c>
      <c r="J294" s="5">
        <f t="shared" si="37"/>
        <v>149268.809675104</v>
      </c>
      <c r="K294" s="5">
        <f t="shared" si="42"/>
        <v>4701598.22462897</v>
      </c>
    </row>
    <row r="295" spans="1:11">
      <c r="A295" s="4">
        <v>273</v>
      </c>
      <c r="B295" s="5">
        <f t="shared" si="38"/>
        <v>35338.9598637546</v>
      </c>
      <c r="C295" s="5">
        <f t="shared" si="39"/>
        <v>5311.05098411284</v>
      </c>
      <c r="D295" s="5">
        <f t="shared" si="40"/>
        <v>30027.9088796417</v>
      </c>
      <c r="E295" s="5">
        <f t="shared" si="41"/>
        <v>910465.882990773</v>
      </c>
      <c r="G295" s="4">
        <v>273</v>
      </c>
      <c r="H295" s="5">
        <f t="shared" si="35"/>
        <v>176694.799318773</v>
      </c>
      <c r="I295" s="5">
        <f t="shared" si="36"/>
        <v>26555.2549205642</v>
      </c>
      <c r="J295" s="5">
        <f t="shared" si="37"/>
        <v>150139.544398209</v>
      </c>
      <c r="K295" s="5">
        <f t="shared" si="42"/>
        <v>4552329.41495386</v>
      </c>
    </row>
    <row r="296" spans="1:11">
      <c r="A296" s="4">
        <v>274</v>
      </c>
      <c r="B296" s="5">
        <f t="shared" si="38"/>
        <v>35338.9598637546</v>
      </c>
      <c r="C296" s="5">
        <f t="shared" si="39"/>
        <v>5135.88818231493</v>
      </c>
      <c r="D296" s="5">
        <f t="shared" si="40"/>
        <v>30203.0716814397</v>
      </c>
      <c r="E296" s="5">
        <f t="shared" si="41"/>
        <v>880437.974111131</v>
      </c>
      <c r="G296" s="4">
        <v>274</v>
      </c>
      <c r="H296" s="5">
        <f t="shared" si="35"/>
        <v>176694.799318773</v>
      </c>
      <c r="I296" s="5">
        <f t="shared" si="36"/>
        <v>25679.4409115747</v>
      </c>
      <c r="J296" s="5">
        <f t="shared" si="37"/>
        <v>151015.358407198</v>
      </c>
      <c r="K296" s="5">
        <f t="shared" si="42"/>
        <v>4402189.87055566</v>
      </c>
    </row>
    <row r="297" spans="1:11">
      <c r="A297" s="4">
        <v>275</v>
      </c>
      <c r="B297" s="5">
        <f t="shared" si="38"/>
        <v>35338.9598637546</v>
      </c>
      <c r="C297" s="5">
        <f t="shared" si="39"/>
        <v>4959.70359750653</v>
      </c>
      <c r="D297" s="5">
        <f t="shared" si="40"/>
        <v>30379.2562662481</v>
      </c>
      <c r="E297" s="5">
        <f t="shared" si="41"/>
        <v>850234.902429691</v>
      </c>
      <c r="G297" s="4">
        <v>275</v>
      </c>
      <c r="H297" s="5">
        <f t="shared" si="35"/>
        <v>176694.799318773</v>
      </c>
      <c r="I297" s="5">
        <f t="shared" si="36"/>
        <v>24798.5179875327</v>
      </c>
      <c r="J297" s="5">
        <f t="shared" si="37"/>
        <v>151896.28133124</v>
      </c>
      <c r="K297" s="5">
        <f t="shared" si="42"/>
        <v>4251174.51214846</v>
      </c>
    </row>
    <row r="298" spans="1:11">
      <c r="A298" s="4">
        <v>276</v>
      </c>
      <c r="B298" s="5">
        <f t="shared" si="38"/>
        <v>35338.9598637546</v>
      </c>
      <c r="C298" s="5">
        <f t="shared" si="39"/>
        <v>4782.49126928675</v>
      </c>
      <c r="D298" s="5">
        <f t="shared" si="40"/>
        <v>30556.4685944678</v>
      </c>
      <c r="E298" s="5">
        <f t="shared" si="41"/>
        <v>819855.646163443</v>
      </c>
      <c r="G298" s="4">
        <v>276</v>
      </c>
      <c r="H298" s="5">
        <f t="shared" si="35"/>
        <v>176694.799318773</v>
      </c>
      <c r="I298" s="5">
        <f t="shared" si="36"/>
        <v>23912.4563464338</v>
      </c>
      <c r="J298" s="5">
        <f t="shared" si="37"/>
        <v>152782.342972339</v>
      </c>
      <c r="K298" s="5">
        <f t="shared" si="42"/>
        <v>4099278.23081722</v>
      </c>
    </row>
    <row r="299" spans="1:11">
      <c r="A299" s="4">
        <v>277</v>
      </c>
      <c r="B299" s="5">
        <f t="shared" si="38"/>
        <v>35338.9598637546</v>
      </c>
      <c r="C299" s="5">
        <f t="shared" si="39"/>
        <v>4604.24520248569</v>
      </c>
      <c r="D299" s="5">
        <f t="shared" si="40"/>
        <v>30734.7146612689</v>
      </c>
      <c r="E299" s="5">
        <f t="shared" si="41"/>
        <v>789299.177568975</v>
      </c>
      <c r="G299" s="4">
        <v>277</v>
      </c>
      <c r="H299" s="5">
        <f t="shared" si="35"/>
        <v>176694.799318773</v>
      </c>
      <c r="I299" s="5">
        <f t="shared" si="36"/>
        <v>23021.2260124285</v>
      </c>
      <c r="J299" s="5">
        <f t="shared" si="37"/>
        <v>153673.573306345</v>
      </c>
      <c r="K299" s="5">
        <f t="shared" si="42"/>
        <v>3946495.88784488</v>
      </c>
    </row>
    <row r="300" spans="1:11">
      <c r="A300" s="4">
        <v>278</v>
      </c>
      <c r="B300" s="5">
        <f t="shared" si="38"/>
        <v>35338.9598637546</v>
      </c>
      <c r="C300" s="5">
        <f t="shared" si="39"/>
        <v>4424.95936696162</v>
      </c>
      <c r="D300" s="5">
        <f t="shared" si="40"/>
        <v>30914.000496793</v>
      </c>
      <c r="E300" s="5">
        <f t="shared" si="41"/>
        <v>758564.462907707</v>
      </c>
      <c r="G300" s="4">
        <v>278</v>
      </c>
      <c r="H300" s="5">
        <f t="shared" si="35"/>
        <v>176694.799318773</v>
      </c>
      <c r="I300" s="5">
        <f t="shared" si="36"/>
        <v>22124.7968348081</v>
      </c>
      <c r="J300" s="5">
        <f t="shared" si="37"/>
        <v>154570.002483965</v>
      </c>
      <c r="K300" s="5">
        <f t="shared" si="42"/>
        <v>3792822.31453853</v>
      </c>
    </row>
    <row r="301" spans="1:11">
      <c r="A301" s="4">
        <v>279</v>
      </c>
      <c r="B301" s="5">
        <f t="shared" si="38"/>
        <v>35338.9598637546</v>
      </c>
      <c r="C301" s="5">
        <f t="shared" si="39"/>
        <v>4244.627697397</v>
      </c>
      <c r="D301" s="5">
        <f t="shared" si="40"/>
        <v>31094.3321663576</v>
      </c>
      <c r="E301" s="5">
        <f t="shared" si="41"/>
        <v>727650.462410914</v>
      </c>
      <c r="G301" s="4">
        <v>279</v>
      </c>
      <c r="H301" s="5">
        <f t="shared" si="35"/>
        <v>176694.799318773</v>
      </c>
      <c r="I301" s="5">
        <f t="shared" si="36"/>
        <v>21223.138486985</v>
      </c>
      <c r="J301" s="5">
        <f t="shared" si="37"/>
        <v>155471.660831788</v>
      </c>
      <c r="K301" s="5">
        <f t="shared" si="42"/>
        <v>3638252.31205457</v>
      </c>
    </row>
    <row r="302" spans="1:11">
      <c r="A302" s="4">
        <v>280</v>
      </c>
      <c r="B302" s="5">
        <f t="shared" si="38"/>
        <v>35338.9598637546</v>
      </c>
      <c r="C302" s="5">
        <f t="shared" si="39"/>
        <v>4063.24409309324</v>
      </c>
      <c r="D302" s="5">
        <f t="shared" si="40"/>
        <v>31275.7157706613</v>
      </c>
      <c r="E302" s="5">
        <f t="shared" si="41"/>
        <v>696556.130244556</v>
      </c>
      <c r="G302" s="4">
        <v>280</v>
      </c>
      <c r="H302" s="5">
        <f t="shared" si="35"/>
        <v>176694.799318773</v>
      </c>
      <c r="I302" s="5">
        <f t="shared" si="36"/>
        <v>20316.2204654662</v>
      </c>
      <c r="J302" s="5">
        <f t="shared" si="37"/>
        <v>156378.578853307</v>
      </c>
      <c r="K302" s="5">
        <f t="shared" si="42"/>
        <v>3482780.65122278</v>
      </c>
    </row>
    <row r="303" spans="1:11">
      <c r="A303" s="4">
        <v>281</v>
      </c>
      <c r="B303" s="5">
        <f t="shared" si="38"/>
        <v>35338.9598637546</v>
      </c>
      <c r="C303" s="5">
        <f t="shared" si="39"/>
        <v>3880.80241776439</v>
      </c>
      <c r="D303" s="5">
        <f t="shared" si="40"/>
        <v>31458.1574459902</v>
      </c>
      <c r="E303" s="5">
        <f t="shared" si="41"/>
        <v>665280.414473895</v>
      </c>
      <c r="G303" s="4">
        <v>281</v>
      </c>
      <c r="H303" s="5">
        <f t="shared" si="35"/>
        <v>176694.799318773</v>
      </c>
      <c r="I303" s="5">
        <f t="shared" si="36"/>
        <v>19404.0120888219</v>
      </c>
      <c r="J303" s="5">
        <f t="shared" si="37"/>
        <v>157290.787229951</v>
      </c>
      <c r="K303" s="5">
        <f t="shared" si="42"/>
        <v>3326402.07236947</v>
      </c>
    </row>
    <row r="304" spans="1:11">
      <c r="A304" s="4">
        <v>282</v>
      </c>
      <c r="B304" s="5">
        <f t="shared" si="38"/>
        <v>35338.9598637546</v>
      </c>
      <c r="C304" s="5">
        <f t="shared" si="39"/>
        <v>3697.29649932944</v>
      </c>
      <c r="D304" s="5">
        <f t="shared" si="40"/>
        <v>31641.6633644251</v>
      </c>
      <c r="E304" s="5">
        <f t="shared" si="41"/>
        <v>633822.257027905</v>
      </c>
      <c r="G304" s="4">
        <v>282</v>
      </c>
      <c r="H304" s="5">
        <f t="shared" si="35"/>
        <v>176694.799318773</v>
      </c>
      <c r="I304" s="5">
        <f t="shared" si="36"/>
        <v>18486.4824966472</v>
      </c>
      <c r="J304" s="5">
        <f t="shared" si="37"/>
        <v>158208.316822126</v>
      </c>
      <c r="K304" s="5">
        <f t="shared" si="42"/>
        <v>3169111.28513952</v>
      </c>
    </row>
    <row r="305" spans="1:11">
      <c r="A305" s="4">
        <v>283</v>
      </c>
      <c r="B305" s="5">
        <f t="shared" si="38"/>
        <v>35338.9598637546</v>
      </c>
      <c r="C305" s="5">
        <f t="shared" si="39"/>
        <v>3512.72012970363</v>
      </c>
      <c r="D305" s="5">
        <f t="shared" si="40"/>
        <v>31826.239734051</v>
      </c>
      <c r="E305" s="5">
        <f t="shared" si="41"/>
        <v>602180.593663479</v>
      </c>
      <c r="G305" s="4">
        <v>283</v>
      </c>
      <c r="H305" s="5">
        <f t="shared" si="35"/>
        <v>176694.799318773</v>
      </c>
      <c r="I305" s="5">
        <f t="shared" si="36"/>
        <v>17563.6006485182</v>
      </c>
      <c r="J305" s="5">
        <f t="shared" si="37"/>
        <v>159131.198670255</v>
      </c>
      <c r="K305" s="5">
        <f t="shared" si="42"/>
        <v>3010902.9683174</v>
      </c>
    </row>
    <row r="306" spans="1:11">
      <c r="A306" s="4">
        <v>284</v>
      </c>
      <c r="B306" s="5">
        <f t="shared" si="38"/>
        <v>35338.9598637546</v>
      </c>
      <c r="C306" s="5">
        <f t="shared" si="39"/>
        <v>3327.06706458833</v>
      </c>
      <c r="D306" s="5">
        <f t="shared" si="40"/>
        <v>32011.8927991663</v>
      </c>
      <c r="E306" s="5">
        <f t="shared" si="41"/>
        <v>570354.353929428</v>
      </c>
      <c r="G306" s="4">
        <v>284</v>
      </c>
      <c r="H306" s="5">
        <f t="shared" si="35"/>
        <v>176694.799318773</v>
      </c>
      <c r="I306" s="5">
        <f t="shared" si="36"/>
        <v>16635.3353229417</v>
      </c>
      <c r="J306" s="5">
        <f t="shared" si="37"/>
        <v>160059.463995831</v>
      </c>
      <c r="K306" s="5">
        <f t="shared" si="42"/>
        <v>2851771.76964714</v>
      </c>
    </row>
    <row r="307" spans="1:11">
      <c r="A307" s="4">
        <v>285</v>
      </c>
      <c r="B307" s="5">
        <f t="shared" si="38"/>
        <v>35338.9598637546</v>
      </c>
      <c r="C307" s="5">
        <f t="shared" si="39"/>
        <v>3140.33102325986</v>
      </c>
      <c r="D307" s="5">
        <f t="shared" si="40"/>
        <v>32198.6288404947</v>
      </c>
      <c r="E307" s="5">
        <f t="shared" si="41"/>
        <v>538342.461130262</v>
      </c>
      <c r="G307" s="4">
        <v>285</v>
      </c>
      <c r="H307" s="5">
        <f t="shared" si="35"/>
        <v>176694.799318773</v>
      </c>
      <c r="I307" s="5">
        <f t="shared" si="36"/>
        <v>15701.6551162993</v>
      </c>
      <c r="J307" s="5">
        <f t="shared" si="37"/>
        <v>160993.144202474</v>
      </c>
      <c r="K307" s="5">
        <f t="shared" si="42"/>
        <v>2691712.30565131</v>
      </c>
    </row>
    <row r="308" spans="1:11">
      <c r="A308" s="4">
        <v>286</v>
      </c>
      <c r="B308" s="5">
        <f t="shared" si="38"/>
        <v>35338.9598637546</v>
      </c>
      <c r="C308" s="5">
        <f t="shared" si="39"/>
        <v>2952.50568835698</v>
      </c>
      <c r="D308" s="5">
        <f t="shared" si="40"/>
        <v>32386.4541753976</v>
      </c>
      <c r="E308" s="5">
        <f t="shared" si="41"/>
        <v>506143.832289768</v>
      </c>
      <c r="G308" s="4">
        <v>286</v>
      </c>
      <c r="H308" s="5">
        <f t="shared" si="35"/>
        <v>176694.799318773</v>
      </c>
      <c r="I308" s="5">
        <f t="shared" si="36"/>
        <v>14762.5284417849</v>
      </c>
      <c r="J308" s="5">
        <f t="shared" si="37"/>
        <v>161932.270876988</v>
      </c>
      <c r="K308" s="5">
        <f t="shared" si="42"/>
        <v>2530719.16144884</v>
      </c>
    </row>
    <row r="309" spans="1:11">
      <c r="A309" s="4">
        <v>287</v>
      </c>
      <c r="B309" s="5">
        <f t="shared" si="38"/>
        <v>35338.9598637546</v>
      </c>
      <c r="C309" s="5">
        <f t="shared" si="39"/>
        <v>2763.58470566716</v>
      </c>
      <c r="D309" s="5">
        <f t="shared" si="40"/>
        <v>32575.3751580874</v>
      </c>
      <c r="E309" s="5">
        <f t="shared" si="41"/>
        <v>473757.37811437</v>
      </c>
      <c r="G309" s="4">
        <v>287</v>
      </c>
      <c r="H309" s="5">
        <f t="shared" si="35"/>
        <v>176694.799318773</v>
      </c>
      <c r="I309" s="5">
        <f t="shared" si="36"/>
        <v>13817.9235283358</v>
      </c>
      <c r="J309" s="5">
        <f t="shared" si="37"/>
        <v>162876.875790437</v>
      </c>
      <c r="K309" s="5">
        <f t="shared" si="42"/>
        <v>2368786.89057185</v>
      </c>
    </row>
    <row r="310" spans="1:11">
      <c r="A310" s="4">
        <v>288</v>
      </c>
      <c r="B310" s="5">
        <f t="shared" si="38"/>
        <v>35338.9598637546</v>
      </c>
      <c r="C310" s="5">
        <f t="shared" si="39"/>
        <v>2573.56168391165</v>
      </c>
      <c r="D310" s="5">
        <f t="shared" si="40"/>
        <v>32765.3981798429</v>
      </c>
      <c r="E310" s="5">
        <f t="shared" si="41"/>
        <v>441182.002956283</v>
      </c>
      <c r="G310" s="4">
        <v>288</v>
      </c>
      <c r="H310" s="5">
        <f t="shared" si="35"/>
        <v>176694.799318773</v>
      </c>
      <c r="I310" s="5">
        <f t="shared" si="36"/>
        <v>12867.8084195582</v>
      </c>
      <c r="J310" s="5">
        <f t="shared" si="37"/>
        <v>163826.990899215</v>
      </c>
      <c r="K310" s="5">
        <f t="shared" si="42"/>
        <v>2205910.01478141</v>
      </c>
    </row>
    <row r="311" spans="1:11">
      <c r="A311" s="4">
        <v>289</v>
      </c>
      <c r="B311" s="5">
        <f t="shared" si="38"/>
        <v>35338.9598637546</v>
      </c>
      <c r="C311" s="5">
        <f t="shared" si="39"/>
        <v>2382.43019452923</v>
      </c>
      <c r="D311" s="5">
        <f t="shared" si="40"/>
        <v>32956.5296692254</v>
      </c>
      <c r="E311" s="5">
        <f t="shared" si="41"/>
        <v>408416.60477644</v>
      </c>
      <c r="G311" s="4">
        <v>289</v>
      </c>
      <c r="H311" s="5">
        <f t="shared" si="35"/>
        <v>176694.799318773</v>
      </c>
      <c r="I311" s="5">
        <f t="shared" si="36"/>
        <v>11912.1509726462</v>
      </c>
      <c r="J311" s="5">
        <f t="shared" si="37"/>
        <v>164782.648346127</v>
      </c>
      <c r="K311" s="5">
        <f t="shared" si="42"/>
        <v>2042083.0238822</v>
      </c>
    </row>
    <row r="312" spans="1:11">
      <c r="A312" s="4">
        <v>290</v>
      </c>
      <c r="B312" s="5">
        <f t="shared" si="38"/>
        <v>35338.9598637546</v>
      </c>
      <c r="C312" s="5">
        <f t="shared" si="39"/>
        <v>2190.18377145875</v>
      </c>
      <c r="D312" s="5">
        <f t="shared" si="40"/>
        <v>33148.7760922958</v>
      </c>
      <c r="E312" s="5">
        <f t="shared" si="41"/>
        <v>375460.075107214</v>
      </c>
      <c r="G312" s="4">
        <v>290</v>
      </c>
      <c r="H312" s="5">
        <f t="shared" si="35"/>
        <v>176694.799318773</v>
      </c>
      <c r="I312" s="5">
        <f t="shared" si="36"/>
        <v>10950.9188572937</v>
      </c>
      <c r="J312" s="5">
        <f t="shared" si="37"/>
        <v>165743.880461479</v>
      </c>
      <c r="K312" s="5">
        <f t="shared" si="42"/>
        <v>1877300.37553607</v>
      </c>
    </row>
    <row r="313" spans="1:11">
      <c r="A313" s="4">
        <v>291</v>
      </c>
      <c r="B313" s="5">
        <f t="shared" si="38"/>
        <v>35338.9598637546</v>
      </c>
      <c r="C313" s="5">
        <f t="shared" si="39"/>
        <v>1996.81591092036</v>
      </c>
      <c r="D313" s="5">
        <f t="shared" si="40"/>
        <v>33342.1439528342</v>
      </c>
      <c r="E313" s="5">
        <f t="shared" si="41"/>
        <v>342311.299014918</v>
      </c>
      <c r="G313" s="4">
        <v>291</v>
      </c>
      <c r="H313" s="5">
        <f t="shared" si="35"/>
        <v>176694.799318773</v>
      </c>
      <c r="I313" s="5">
        <f t="shared" si="36"/>
        <v>9984.07955460179</v>
      </c>
      <c r="J313" s="5">
        <f t="shared" si="37"/>
        <v>166710.719764171</v>
      </c>
      <c r="K313" s="5">
        <f t="shared" si="42"/>
        <v>1711556.49507459</v>
      </c>
    </row>
    <row r="314" spans="1:11">
      <c r="A314" s="4">
        <v>292</v>
      </c>
      <c r="B314" s="5">
        <f t="shared" si="38"/>
        <v>35338.9598637546</v>
      </c>
      <c r="C314" s="5">
        <f t="shared" si="39"/>
        <v>1802.32007119549</v>
      </c>
      <c r="D314" s="5">
        <f t="shared" si="40"/>
        <v>33536.6397925591</v>
      </c>
      <c r="E314" s="5">
        <f t="shared" si="41"/>
        <v>308969.155062084</v>
      </c>
      <c r="G314" s="4">
        <v>292</v>
      </c>
      <c r="H314" s="5">
        <f t="shared" si="35"/>
        <v>176694.799318773</v>
      </c>
      <c r="I314" s="5">
        <f t="shared" si="36"/>
        <v>9011.60035597746</v>
      </c>
      <c r="J314" s="5">
        <f t="shared" si="37"/>
        <v>167683.198962795</v>
      </c>
      <c r="K314" s="5">
        <f t="shared" si="42"/>
        <v>1544845.77531042</v>
      </c>
    </row>
    <row r="315" spans="1:11">
      <c r="A315" s="4">
        <v>293</v>
      </c>
      <c r="B315" s="5">
        <f t="shared" si="38"/>
        <v>35338.9598637546</v>
      </c>
      <c r="C315" s="5">
        <f t="shared" si="39"/>
        <v>1606.68967240556</v>
      </c>
      <c r="D315" s="5">
        <f t="shared" si="40"/>
        <v>33732.270191349</v>
      </c>
      <c r="E315" s="5">
        <f t="shared" si="41"/>
        <v>275432.515269525</v>
      </c>
      <c r="G315" s="4">
        <v>293</v>
      </c>
      <c r="H315" s="5">
        <f t="shared" si="35"/>
        <v>176694.799318773</v>
      </c>
      <c r="I315" s="5">
        <f t="shared" si="36"/>
        <v>8033.44836202781</v>
      </c>
      <c r="J315" s="5">
        <f t="shared" si="37"/>
        <v>168661.350956745</v>
      </c>
      <c r="K315" s="5">
        <f t="shared" si="42"/>
        <v>1377162.57634763</v>
      </c>
    </row>
    <row r="316" spans="1:11">
      <c r="A316" s="4">
        <v>294</v>
      </c>
      <c r="B316" s="5">
        <f t="shared" si="38"/>
        <v>35338.9598637546</v>
      </c>
      <c r="C316" s="5">
        <f t="shared" si="39"/>
        <v>1409.91809628936</v>
      </c>
      <c r="D316" s="5">
        <f t="shared" si="40"/>
        <v>33929.0417674652</v>
      </c>
      <c r="E316" s="5">
        <f t="shared" si="41"/>
        <v>241700.245078176</v>
      </c>
      <c r="G316" s="4">
        <v>294</v>
      </c>
      <c r="H316" s="5">
        <f t="shared" si="35"/>
        <v>176694.799318773</v>
      </c>
      <c r="I316" s="5">
        <f t="shared" si="36"/>
        <v>7049.5904814468</v>
      </c>
      <c r="J316" s="5">
        <f t="shared" si="37"/>
        <v>169645.208837326</v>
      </c>
      <c r="K316" s="5">
        <f t="shared" si="42"/>
        <v>1208501.22539088</v>
      </c>
    </row>
    <row r="317" spans="1:11">
      <c r="A317" s="4">
        <v>295</v>
      </c>
      <c r="B317" s="5">
        <f t="shared" si="38"/>
        <v>35338.9598637546</v>
      </c>
      <c r="C317" s="5">
        <f t="shared" si="39"/>
        <v>1211.99868597915</v>
      </c>
      <c r="D317" s="5">
        <f t="shared" si="40"/>
        <v>34126.9611777754</v>
      </c>
      <c r="E317" s="5">
        <f t="shared" si="41"/>
        <v>207771.203310711</v>
      </c>
      <c r="G317" s="4">
        <v>295</v>
      </c>
      <c r="H317" s="5">
        <f t="shared" si="35"/>
        <v>176694.799318773</v>
      </c>
      <c r="I317" s="5">
        <f t="shared" si="36"/>
        <v>6059.99342989573</v>
      </c>
      <c r="J317" s="5">
        <f t="shared" si="37"/>
        <v>170634.805888877</v>
      </c>
      <c r="K317" s="5">
        <f t="shared" si="42"/>
        <v>1038856.01655355</v>
      </c>
    </row>
    <row r="318" spans="1:11">
      <c r="A318" s="4">
        <v>296</v>
      </c>
      <c r="B318" s="5">
        <f t="shared" si="38"/>
        <v>35338.9598637546</v>
      </c>
      <c r="C318" s="5">
        <f t="shared" si="39"/>
        <v>1012.92474577546</v>
      </c>
      <c r="D318" s="5">
        <f t="shared" si="40"/>
        <v>34326.0351179791</v>
      </c>
      <c r="E318" s="5">
        <f t="shared" si="41"/>
        <v>173644.242132935</v>
      </c>
      <c r="G318" s="4">
        <v>296</v>
      </c>
      <c r="H318" s="5">
        <f t="shared" si="35"/>
        <v>176694.799318773</v>
      </c>
      <c r="I318" s="5">
        <f t="shared" si="36"/>
        <v>5064.62372887728</v>
      </c>
      <c r="J318" s="5">
        <f t="shared" si="37"/>
        <v>171630.175589896</v>
      </c>
      <c r="K318" s="5">
        <f t="shared" si="42"/>
        <v>868221.210664677</v>
      </c>
    </row>
    <row r="319" spans="1:11">
      <c r="A319" s="4">
        <v>297</v>
      </c>
      <c r="B319" s="5">
        <f t="shared" si="38"/>
        <v>35338.9598637546</v>
      </c>
      <c r="C319" s="5">
        <f t="shared" si="39"/>
        <v>812.689540920578</v>
      </c>
      <c r="D319" s="5">
        <f t="shared" si="40"/>
        <v>34526.270322834</v>
      </c>
      <c r="E319" s="5">
        <f t="shared" si="41"/>
        <v>139318.207014956</v>
      </c>
      <c r="G319" s="4">
        <v>297</v>
      </c>
      <c r="H319" s="5">
        <f t="shared" si="35"/>
        <v>176694.799318773</v>
      </c>
      <c r="I319" s="5">
        <f t="shared" si="36"/>
        <v>4063.44770460289</v>
      </c>
      <c r="J319" s="5">
        <f t="shared" si="37"/>
        <v>172631.35161417</v>
      </c>
      <c r="K319" s="5">
        <f t="shared" si="42"/>
        <v>696591.035074781</v>
      </c>
    </row>
    <row r="320" spans="1:11">
      <c r="A320" s="4">
        <v>298</v>
      </c>
      <c r="B320" s="5">
        <f t="shared" si="38"/>
        <v>35338.9598637546</v>
      </c>
      <c r="C320" s="5">
        <f t="shared" si="39"/>
        <v>611.286297370713</v>
      </c>
      <c r="D320" s="5">
        <f t="shared" si="40"/>
        <v>34727.6735663839</v>
      </c>
      <c r="E320" s="5">
        <f t="shared" si="41"/>
        <v>104791.936692122</v>
      </c>
      <c r="G320" s="4">
        <v>298</v>
      </c>
      <c r="H320" s="5">
        <f t="shared" si="35"/>
        <v>176694.799318773</v>
      </c>
      <c r="I320" s="5">
        <f t="shared" si="36"/>
        <v>3056.43148685356</v>
      </c>
      <c r="J320" s="5">
        <f t="shared" si="37"/>
        <v>173638.367831919</v>
      </c>
      <c r="K320" s="5">
        <f t="shared" si="42"/>
        <v>523959.683460611</v>
      </c>
    </row>
    <row r="321" spans="1:11">
      <c r="A321" s="4">
        <v>299</v>
      </c>
      <c r="B321" s="5">
        <f t="shared" si="38"/>
        <v>35338.9598637546</v>
      </c>
      <c r="C321" s="5">
        <f t="shared" si="39"/>
        <v>408.708201566807</v>
      </c>
      <c r="D321" s="5">
        <f t="shared" si="40"/>
        <v>34930.2516621878</v>
      </c>
      <c r="E321" s="5">
        <f t="shared" si="41"/>
        <v>70064.2631257383</v>
      </c>
      <c r="G321" s="4">
        <v>299</v>
      </c>
      <c r="H321" s="5">
        <f t="shared" si="35"/>
        <v>176694.799318773</v>
      </c>
      <c r="I321" s="5">
        <f t="shared" si="36"/>
        <v>2043.54100783403</v>
      </c>
      <c r="J321" s="5">
        <f t="shared" si="37"/>
        <v>174651.258310939</v>
      </c>
      <c r="K321" s="5">
        <f t="shared" si="42"/>
        <v>350321.315628692</v>
      </c>
    </row>
    <row r="322" spans="1:11">
      <c r="A322" s="4">
        <v>300</v>
      </c>
      <c r="B322" s="5">
        <f t="shared" si="38"/>
        <v>35338.9598637546</v>
      </c>
      <c r="C322" s="5">
        <f t="shared" si="39"/>
        <v>204.948400204045</v>
      </c>
      <c r="D322" s="5">
        <f t="shared" si="40"/>
        <v>35134.0114635505</v>
      </c>
      <c r="E322" s="5">
        <f t="shared" si="41"/>
        <v>35134.0114635505</v>
      </c>
      <c r="G322" s="4">
        <v>300</v>
      </c>
      <c r="H322" s="5">
        <f t="shared" si="35"/>
        <v>176694.799318773</v>
      </c>
      <c r="I322" s="5">
        <f t="shared" si="36"/>
        <v>1024.74200102022</v>
      </c>
      <c r="J322" s="5">
        <f t="shared" si="37"/>
        <v>175670.057317753</v>
      </c>
      <c r="K322" s="5">
        <f t="shared" si="42"/>
        <v>175670.057317753</v>
      </c>
    </row>
  </sheetData>
  <mergeCells count="1">
    <mergeCell ref="G7:I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Model Ex - 3</vt:lpstr>
      <vt:lpstr>Data Model Ex - 4</vt:lpstr>
      <vt:lpstr>Data Model Ex - 5</vt:lpstr>
      <vt:lpstr>Data Model Ex - 6</vt:lpstr>
      <vt:lpstr>Data Model Ex - 7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navne</cp:lastModifiedBy>
  <dcterms:created xsi:type="dcterms:W3CDTF">2022-03-05T09:31:00Z</dcterms:created>
  <dcterms:modified xsi:type="dcterms:W3CDTF">2023-07-10T13:55:02Z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DAFC32620C8645E686EE063FC30F481F</vt:lpwstr>
  </property>
  <property fmtid="{D5CDD505-2E9C-101B-9397-08002B2CF9AE}" pid="3" name="KSOProductBuildVer">
    <vt:lpwstr>1033-11.2.0.11537</vt:lpwstr>
  </property>
</Properties>
</file>