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trlProps/ctrlProp2.xml" ContentType="application/vnd.ms-excel.controlproperties+xml"/>
  <Override PartName="/xl/drawings/drawing3.xml" ContentType="application/vnd.openxmlformats-officedocument.drawing+xml"/>
  <Override PartName="/xl/ctrlProps/ctrlProp3.xml" ContentType="application/vnd.ms-excel.controlproperties+xml"/>
  <Override PartName="/xl/drawings/drawing4.xml" ContentType="application/vnd.openxmlformats-officedocument.drawing+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drawings/drawing5.xml" ContentType="application/vnd.openxmlformats-officedocument.drawing+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drawings/drawing7.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D:\navneetgitbackups@gmail.com\neosoft-office-learning\relevel\1. Excel\"/>
    </mc:Choice>
  </mc:AlternateContent>
  <xr:revisionPtr revIDLastSave="0" documentId="13_ncr:1_{49B8BCB5-8877-4E8F-96BE-6DA314AE2616}" xr6:coauthVersionLast="47" xr6:coauthVersionMax="47" xr10:uidLastSave="{00000000-0000-0000-0000-000000000000}"/>
  <bookViews>
    <workbookView xWindow="-120" yWindow="-120" windowWidth="20730" windowHeight="11160" firstSheet="2" activeTab="7" xr2:uid="{00000000-000D-0000-FFFF-FFFF00000000}"/>
  </bookViews>
  <sheets>
    <sheet name="Index and Rows Function" sheetId="1" r:id="rId1"/>
    <sheet name="Scroll Ex - 1" sheetId="2" r:id="rId2"/>
    <sheet name="Spin Button Ex -1" sheetId="3" r:id="rId3"/>
    <sheet name="Spin Button Ex - 2" sheetId="4" r:id="rId4"/>
    <sheet name="Check Box Ex - 1" sheetId="5" r:id="rId5"/>
    <sheet name="Sheet1" sheetId="7" r:id="rId6"/>
    <sheet name="Sheet2" sheetId="8" r:id="rId7"/>
    <sheet name="Check Box Ex - 2" sheetId="6"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0" roundtripDataSignature="AMtx7mgZBRi1N0Pv07bJfvBxuVmMCwDL3A=="/>
    </ext>
  </extLst>
</workbook>
</file>

<file path=xl/calcChain.xml><?xml version="1.0" encoding="utf-8"?>
<calcChain xmlns="http://schemas.openxmlformats.org/spreadsheetml/2006/main">
  <c r="H4" i="5" l="1"/>
  <c r="H5" i="5"/>
  <c r="H6" i="5"/>
  <c r="H7" i="5"/>
  <c r="H8" i="5"/>
  <c r="H10" i="8" a="1"/>
  <c r="H10" i="8" s="1"/>
  <c r="F4" i="8"/>
  <c r="F5" i="8"/>
  <c r="F6" i="8"/>
  <c r="F3" i="8"/>
  <c r="D17" i="7"/>
  <c r="D16" i="7"/>
  <c r="D15" i="7"/>
  <c r="D14" i="7"/>
  <c r="H17" i="7"/>
  <c r="G17" i="7"/>
  <c r="F17" i="7"/>
  <c r="E17" i="7"/>
  <c r="H16" i="7"/>
  <c r="G16" i="7"/>
  <c r="F16" i="7"/>
  <c r="E16" i="7"/>
  <c r="H15" i="7"/>
  <c r="G15" i="7"/>
  <c r="F15" i="7"/>
  <c r="E15" i="7"/>
  <c r="H14" i="7"/>
  <c r="G14" i="7"/>
  <c r="F14" i="7"/>
  <c r="E14" i="7"/>
  <c r="P20" i="4"/>
  <c r="P19" i="4"/>
  <c r="P18" i="4"/>
  <c r="P17" i="4"/>
  <c r="O20" i="4"/>
  <c r="O19" i="4"/>
  <c r="O18" i="4"/>
  <c r="O17" i="4"/>
  <c r="O13" i="4"/>
  <c r="J3" i="4"/>
  <c r="J4" i="4"/>
  <c r="J5" i="4"/>
  <c r="J6" i="4"/>
  <c r="K6" i="4" s="1"/>
  <c r="J7" i="4"/>
  <c r="J8" i="4"/>
  <c r="J9" i="4"/>
  <c r="J10" i="4"/>
  <c r="K10" i="4" s="1"/>
  <c r="J11" i="4"/>
  <c r="J12" i="4"/>
  <c r="J13" i="4"/>
  <c r="J14" i="4"/>
  <c r="K14" i="4" s="1"/>
  <c r="J15" i="4"/>
  <c r="J16" i="4"/>
  <c r="J17" i="4"/>
  <c r="J18" i="4"/>
  <c r="K18" i="4" s="1"/>
  <c r="J19" i="4"/>
  <c r="J20" i="4"/>
  <c r="J21" i="4"/>
  <c r="J22" i="4"/>
  <c r="K22" i="4" s="1"/>
  <c r="J23" i="4"/>
  <c r="J24" i="4"/>
  <c r="J25" i="4"/>
  <c r="J26" i="4"/>
  <c r="K26" i="4" s="1"/>
  <c r="J27" i="4"/>
  <c r="J28" i="4"/>
  <c r="J29" i="4"/>
  <c r="J30" i="4"/>
  <c r="K30" i="4" s="1"/>
  <c r="J31" i="4"/>
  <c r="J32" i="4"/>
  <c r="J33" i="4"/>
  <c r="J34" i="4"/>
  <c r="K34" i="4" s="1"/>
  <c r="J35" i="4"/>
  <c r="J36" i="4"/>
  <c r="J37" i="4"/>
  <c r="J38" i="4"/>
  <c r="K38" i="4" s="1"/>
  <c r="J39" i="4"/>
  <c r="J40" i="4"/>
  <c r="J41" i="4"/>
  <c r="J42" i="4"/>
  <c r="K42" i="4" s="1"/>
  <c r="J43" i="4"/>
  <c r="J44" i="4"/>
  <c r="J45" i="4"/>
  <c r="J46" i="4"/>
  <c r="K46" i="4" s="1"/>
  <c r="J47" i="4"/>
  <c r="J48" i="4"/>
  <c r="J49" i="4"/>
  <c r="J50" i="4"/>
  <c r="K50" i="4" s="1"/>
  <c r="J51" i="4"/>
  <c r="J52" i="4"/>
  <c r="J53" i="4"/>
  <c r="J54" i="4"/>
  <c r="K54" i="4" s="1"/>
  <c r="J55" i="4"/>
  <c r="J56" i="4"/>
  <c r="J57" i="4"/>
  <c r="J58" i="4"/>
  <c r="K58" i="4" s="1"/>
  <c r="J59" i="4"/>
  <c r="J60" i="4"/>
  <c r="J61" i="4"/>
  <c r="J62" i="4"/>
  <c r="K62" i="4" s="1"/>
  <c r="J63" i="4"/>
  <c r="J64" i="4"/>
  <c r="J65" i="4"/>
  <c r="J2" i="4"/>
  <c r="K2" i="4" s="1"/>
  <c r="Q14" i="4" s="1"/>
  <c r="O14" i="4"/>
  <c r="Q13" i="4"/>
  <c r="Q11" i="4"/>
  <c r="O11" i="4"/>
  <c r="Q9" i="4"/>
  <c r="K3" i="4"/>
  <c r="K4" i="4"/>
  <c r="K5" i="4"/>
  <c r="K7" i="4"/>
  <c r="K8" i="4"/>
  <c r="K9" i="4"/>
  <c r="K11" i="4"/>
  <c r="K12" i="4"/>
  <c r="K13" i="4"/>
  <c r="K15" i="4"/>
  <c r="K16" i="4"/>
  <c r="K17" i="4"/>
  <c r="K19" i="4"/>
  <c r="K20" i="4"/>
  <c r="K21" i="4"/>
  <c r="K23" i="4"/>
  <c r="K24" i="4"/>
  <c r="K25" i="4"/>
  <c r="K27" i="4"/>
  <c r="K28" i="4"/>
  <c r="K29" i="4"/>
  <c r="K31" i="4"/>
  <c r="K32" i="4"/>
  <c r="K33" i="4"/>
  <c r="K35" i="4"/>
  <c r="K36" i="4"/>
  <c r="K37" i="4"/>
  <c r="K39" i="4"/>
  <c r="K40" i="4"/>
  <c r="K41" i="4"/>
  <c r="K43" i="4"/>
  <c r="K44" i="4"/>
  <c r="K45" i="4"/>
  <c r="K47" i="4"/>
  <c r="K48" i="4"/>
  <c r="K49" i="4"/>
  <c r="K51" i="4"/>
  <c r="K52" i="4"/>
  <c r="K53" i="4"/>
  <c r="K55" i="4"/>
  <c r="K56" i="4"/>
  <c r="K57" i="4"/>
  <c r="K59" i="4"/>
  <c r="K60" i="4"/>
  <c r="K61" i="4"/>
  <c r="K63" i="4"/>
  <c r="K64" i="4"/>
  <c r="K65" i="4"/>
  <c r="J7" i="3" a="1"/>
  <c r="J7" i="3" s="1"/>
  <c r="L5" i="2" a="1"/>
  <c r="L5" i="2" s="1"/>
  <c r="L6" i="2" a="1"/>
  <c r="L6" i="2" s="1"/>
  <c r="L7" i="2" a="1"/>
  <c r="L7" i="2" s="1"/>
  <c r="L8" i="2" a="1"/>
  <c r="L8" i="2" s="1"/>
  <c r="L9" i="2" a="1"/>
  <c r="L9" i="2" s="1"/>
  <c r="L10" i="2" a="1"/>
  <c r="L10" i="2" s="1"/>
  <c r="L11" i="2" a="1"/>
  <c r="L11" i="2" s="1"/>
  <c r="L12" i="2" a="1"/>
  <c r="L12" i="2" s="1"/>
  <c r="L13" i="2" a="1"/>
  <c r="L13" i="2" s="1"/>
  <c r="L4" i="2" a="1"/>
  <c r="L4" i="2" s="1"/>
  <c r="K5" i="2" a="1"/>
  <c r="K5" i="2" s="1"/>
  <c r="K6" i="2" a="1"/>
  <c r="K6" i="2" s="1"/>
  <c r="K7" i="2" a="1"/>
  <c r="K7" i="2" s="1"/>
  <c r="K8" i="2" a="1"/>
  <c r="K8" i="2" s="1"/>
  <c r="K9" i="2" a="1"/>
  <c r="K9" i="2" s="1"/>
  <c r="K10" i="2" a="1"/>
  <c r="K10" i="2" s="1"/>
  <c r="K11" i="2" a="1"/>
  <c r="K11" i="2" s="1"/>
  <c r="K12" i="2" a="1"/>
  <c r="K12" i="2" s="1"/>
  <c r="K13" i="2" a="1"/>
  <c r="K13" i="2" s="1"/>
  <c r="K4" i="2" a="1"/>
  <c r="K4" i="2" s="1"/>
  <c r="J5" i="2" a="1"/>
  <c r="J5" i="2" s="1"/>
  <c r="J6" i="2" a="1"/>
  <c r="J6" i="2" s="1"/>
  <c r="J7" i="2" a="1"/>
  <c r="J7" i="2" s="1"/>
  <c r="J8" i="2" a="1"/>
  <c r="J8" i="2" s="1"/>
  <c r="J9" i="2" a="1"/>
  <c r="J9" i="2" s="1"/>
  <c r="J10" i="2" a="1"/>
  <c r="J10" i="2" s="1"/>
  <c r="J11" i="2" a="1"/>
  <c r="J11" i="2" s="1"/>
  <c r="J12" i="2" a="1"/>
  <c r="J12" i="2" s="1"/>
  <c r="J13" i="2" a="1"/>
  <c r="J13" i="2" s="1"/>
  <c r="J4" i="2" a="1"/>
  <c r="J4" i="2" s="1"/>
  <c r="I5" i="2" a="1"/>
  <c r="I5" i="2" s="1"/>
  <c r="I6" i="2" a="1"/>
  <c r="I6" i="2" s="1"/>
  <c r="I7" i="2" a="1"/>
  <c r="I7" i="2" s="1"/>
  <c r="I8" i="2" a="1"/>
  <c r="I8" i="2" s="1"/>
  <c r="I9" i="2" a="1"/>
  <c r="I9" i="2" s="1"/>
  <c r="I10" i="2" a="1"/>
  <c r="I10" i="2" s="1"/>
  <c r="I11" i="2" a="1"/>
  <c r="I11" i="2" s="1"/>
  <c r="I12" i="2" a="1"/>
  <c r="I12" i="2" s="1"/>
  <c r="I13" i="2" a="1"/>
  <c r="I13" i="2" s="1"/>
  <c r="I4" i="2" a="1"/>
  <c r="I4" i="2" s="1"/>
  <c r="F14" i="1"/>
  <c r="F3" i="1" a="1"/>
  <c r="F3" i="1" s="1"/>
  <c r="N43" i="6"/>
  <c r="M43" i="6"/>
  <c r="L43" i="6"/>
  <c r="K43" i="6"/>
  <c r="N42" i="6"/>
  <c r="M42" i="6"/>
  <c r="L42" i="6"/>
  <c r="K42" i="6"/>
  <c r="F15" i="6"/>
  <c r="E15" i="6"/>
  <c r="D15" i="6"/>
  <c r="C15" i="6"/>
  <c r="F14" i="6"/>
  <c r="E14" i="6"/>
  <c r="D14" i="6"/>
  <c r="C14" i="6"/>
  <c r="I65" i="4"/>
  <c r="I64" i="4"/>
  <c r="I63" i="4"/>
  <c r="I62" i="4"/>
  <c r="I61" i="4"/>
  <c r="I60" i="4"/>
  <c r="I59" i="4"/>
  <c r="I58" i="4"/>
  <c r="I57" i="4"/>
  <c r="I56" i="4"/>
  <c r="I55" i="4"/>
  <c r="I54" i="4"/>
  <c r="I53" i="4"/>
  <c r="I52" i="4"/>
  <c r="I51" i="4"/>
  <c r="I50" i="4"/>
  <c r="I49" i="4"/>
  <c r="I48" i="4"/>
  <c r="I47" i="4"/>
  <c r="I46" i="4"/>
  <c r="I45" i="4"/>
  <c r="I44" i="4"/>
  <c r="I43" i="4"/>
  <c r="I42" i="4"/>
  <c r="I41" i="4"/>
  <c r="I40" i="4"/>
  <c r="I39" i="4"/>
  <c r="I38" i="4"/>
  <c r="I37" i="4"/>
  <c r="I36" i="4"/>
  <c r="I35" i="4"/>
  <c r="I34" i="4"/>
  <c r="I33" i="4"/>
  <c r="I32" i="4"/>
  <c r="I31" i="4"/>
  <c r="I30" i="4"/>
  <c r="I29" i="4"/>
  <c r="I28" i="4"/>
  <c r="I27" i="4"/>
  <c r="I26" i="4"/>
  <c r="I25" i="4"/>
  <c r="I24" i="4"/>
  <c r="I23" i="4"/>
  <c r="I22" i="4"/>
  <c r="I21" i="4"/>
  <c r="I20" i="4"/>
  <c r="I19" i="4"/>
  <c r="I18" i="4"/>
  <c r="I17" i="4"/>
  <c r="I16" i="4"/>
  <c r="I15" i="4"/>
  <c r="I14" i="4"/>
  <c r="I13" i="4"/>
  <c r="I12" i="4"/>
  <c r="I11" i="4"/>
  <c r="I10" i="4"/>
  <c r="I9" i="4"/>
  <c r="I8" i="4"/>
  <c r="I7" i="4"/>
  <c r="I6" i="4"/>
  <c r="I5" i="4"/>
  <c r="I4" i="4"/>
  <c r="I3" i="4"/>
  <c r="I2"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<sst xmlns="http://schemas.openxmlformats.org/spreadsheetml/2006/main" count="324" uniqueCount="215">
  <si>
    <t>Index Function</t>
  </si>
  <si>
    <t>Question 1</t>
  </si>
  <si>
    <t>We are given 6 Products. We need to create a form in which if we write any product name, its value in the original list should be printed.</t>
  </si>
  <si>
    <t>Product</t>
  </si>
  <si>
    <t>Serial No.</t>
  </si>
  <si>
    <t>Laptop</t>
  </si>
  <si>
    <t>Index Funcn</t>
  </si>
  <si>
    <t>Mobile</t>
  </si>
  <si>
    <t>Watches</t>
  </si>
  <si>
    <t>Change any value in cell G3 from 1-6, and F3 will return the Product associated with it.</t>
  </si>
  <si>
    <t>Iphone</t>
  </si>
  <si>
    <t>Nokia</t>
  </si>
  <si>
    <t>Earphone</t>
  </si>
  <si>
    <t>Rows Function</t>
  </si>
  <si>
    <t xml:space="preserve">Question </t>
  </si>
  <si>
    <t>The below exercise is to understand and practice the ROWS function.</t>
  </si>
  <si>
    <t>Start</t>
  </si>
  <si>
    <t>Number of Rows between Start and End</t>
  </si>
  <si>
    <t>It gives the number of Rown between two points.</t>
  </si>
  <si>
    <t>Row</t>
  </si>
  <si>
    <t>End</t>
  </si>
  <si>
    <t>Table 1</t>
  </si>
  <si>
    <t>Table 2</t>
  </si>
  <si>
    <t>Census 2001 data</t>
  </si>
  <si>
    <t>This is the census Data given in 2001 for all the States in INDIA.</t>
  </si>
  <si>
    <t>S No</t>
  </si>
  <si>
    <t>State</t>
  </si>
  <si>
    <t>Area in Sq Km</t>
  </si>
  <si>
    <t>Population</t>
  </si>
  <si>
    <t>The Task is to create a Scroll Bar and link it with Table 2 so That all the Data of Table 1 can be seen in Table 2 with scrolling.</t>
  </si>
  <si>
    <t xml:space="preserve"> Andhra Pradesh</t>
  </si>
  <si>
    <t xml:space="preserve"> Arunachal Pradesh</t>
  </si>
  <si>
    <t xml:space="preserve"> Assam</t>
  </si>
  <si>
    <t xml:space="preserve"> Bihar</t>
  </si>
  <si>
    <t xml:space="preserve"> Chhattisgarh</t>
  </si>
  <si>
    <t xml:space="preserve"> Goa </t>
  </si>
  <si>
    <t xml:space="preserve"> Gujarat</t>
  </si>
  <si>
    <t xml:space="preserve"> Haryana</t>
  </si>
  <si>
    <t xml:space="preserve"> Himachal Pradesh</t>
  </si>
  <si>
    <t xml:space="preserve"> Jammu &amp; Kashmir</t>
  </si>
  <si>
    <t xml:space="preserve"> Jharkhand</t>
  </si>
  <si>
    <t xml:space="preserve"> Karnataka</t>
  </si>
  <si>
    <t xml:space="preserve"> Kerala</t>
  </si>
  <si>
    <t xml:space="preserve"> Madhya Pradesh</t>
  </si>
  <si>
    <t xml:space="preserve"> Maharashtra</t>
  </si>
  <si>
    <t xml:space="preserve"> Manipur</t>
  </si>
  <si>
    <t xml:space="preserve"> Meghalaya</t>
  </si>
  <si>
    <t xml:space="preserve"> Mizoram</t>
  </si>
  <si>
    <t xml:space="preserve"> Nagaland</t>
  </si>
  <si>
    <t xml:space="preserve"> Orissa</t>
  </si>
  <si>
    <t xml:space="preserve"> Punjab</t>
  </si>
  <si>
    <t xml:space="preserve"> Rajasthan</t>
  </si>
  <si>
    <t xml:space="preserve"> Sikkim</t>
  </si>
  <si>
    <t xml:space="preserve"> Tamil Nadu</t>
  </si>
  <si>
    <t xml:space="preserve"> Tripura</t>
  </si>
  <si>
    <t xml:space="preserve"> Uttar Pradesh</t>
  </si>
  <si>
    <t>Uttarakhand</t>
  </si>
  <si>
    <t xml:space="preserve"> West Bengal</t>
  </si>
  <si>
    <t>With the given Data, create a form at the top that with the spin button names should be changed.</t>
  </si>
  <si>
    <t>Name</t>
  </si>
  <si>
    <t>Roll No.</t>
  </si>
  <si>
    <t>Names</t>
  </si>
  <si>
    <t>Geeta</t>
  </si>
  <si>
    <t>Kapil</t>
  </si>
  <si>
    <t>Honey</t>
  </si>
  <si>
    <t>Mitali</t>
  </si>
  <si>
    <t>Sonu</t>
  </si>
  <si>
    <t>Kahlu</t>
  </si>
  <si>
    <t>Jyoti</t>
  </si>
  <si>
    <t>Sandhya</t>
  </si>
  <si>
    <t>Roll Number</t>
  </si>
  <si>
    <t>Students</t>
  </si>
  <si>
    <t>Class</t>
  </si>
  <si>
    <t>Section</t>
  </si>
  <si>
    <t>Maths</t>
  </si>
  <si>
    <t>Science</t>
  </si>
  <si>
    <t>Social Studies</t>
  </si>
  <si>
    <t>Language</t>
  </si>
  <si>
    <t>Total</t>
  </si>
  <si>
    <t>We are given with Class 10th Student Marks of a School. The teacher wants to create a report card out of it.</t>
  </si>
  <si>
    <t>RAMDIN</t>
  </si>
  <si>
    <t>A</t>
  </si>
  <si>
    <t>The Report card format is given below. Also, all the papers are of 100 marks</t>
  </si>
  <si>
    <t>SHARAT</t>
  </si>
  <si>
    <t>B</t>
  </si>
  <si>
    <t>The Grading mechanism should be</t>
  </si>
  <si>
    <t>BIRENDER</t>
  </si>
  <si>
    <t>C</t>
  </si>
  <si>
    <t>A+</t>
  </si>
  <si>
    <t>70 % and above</t>
  </si>
  <si>
    <t>KUSHAL</t>
  </si>
  <si>
    <t>60-70%</t>
  </si>
  <si>
    <t>KASID</t>
  </si>
  <si>
    <t>50-60%</t>
  </si>
  <si>
    <t>VIKRAM</t>
  </si>
  <si>
    <t>Less than 50</t>
  </si>
  <si>
    <t>ABHI</t>
  </si>
  <si>
    <t>KHADAK</t>
  </si>
  <si>
    <t>Roll No. #</t>
  </si>
  <si>
    <t>Student's Name</t>
  </si>
  <si>
    <t>CHANDERPAL</t>
  </si>
  <si>
    <t>KHURSID</t>
  </si>
  <si>
    <t>RAJEEV</t>
  </si>
  <si>
    <t>DURGESH</t>
  </si>
  <si>
    <t>Maximum Marks</t>
  </si>
  <si>
    <t>Percentage</t>
  </si>
  <si>
    <t>NAHAR</t>
  </si>
  <si>
    <t>Total Marks</t>
  </si>
  <si>
    <t>Grade</t>
  </si>
  <si>
    <t>SUNDER</t>
  </si>
  <si>
    <t>MAANSINGH</t>
  </si>
  <si>
    <t>Subject</t>
  </si>
  <si>
    <t>Marks</t>
  </si>
  <si>
    <t>SPARSH</t>
  </si>
  <si>
    <t>Mathematics</t>
  </si>
  <si>
    <t>PUNIT</t>
  </si>
  <si>
    <t>DINESH</t>
  </si>
  <si>
    <t>GULSHAN</t>
  </si>
  <si>
    <t>ARVIND</t>
  </si>
  <si>
    <t>NAUSAD</t>
  </si>
  <si>
    <t>MD.</t>
  </si>
  <si>
    <t>MOTI</t>
  </si>
  <si>
    <t>KAUSAL</t>
  </si>
  <si>
    <t>MOHABBAT</t>
  </si>
  <si>
    <t>RAJ</t>
  </si>
  <si>
    <t>JASWANT</t>
  </si>
  <si>
    <t>SEVAK</t>
  </si>
  <si>
    <t>RUPESH</t>
  </si>
  <si>
    <t>MIDDA</t>
  </si>
  <si>
    <t>PREETAM</t>
  </si>
  <si>
    <t>SARAIN</t>
  </si>
  <si>
    <t>PANKAJ</t>
  </si>
  <si>
    <t>SHEAK</t>
  </si>
  <si>
    <t>DEVINDER</t>
  </si>
  <si>
    <t>HEMANT</t>
  </si>
  <si>
    <t>SHIVAM</t>
  </si>
  <si>
    <t>YASH</t>
  </si>
  <si>
    <t>AAKASH</t>
  </si>
  <si>
    <t>CHANDESH</t>
  </si>
  <si>
    <t>SUPRIYAL</t>
  </si>
  <si>
    <t>GAJENDER</t>
  </si>
  <si>
    <t>IRFAN</t>
  </si>
  <si>
    <t>AZARUDDIN</t>
  </si>
  <si>
    <t>MUKUL</t>
  </si>
  <si>
    <t>RAJA</t>
  </si>
  <si>
    <t>PAWAN</t>
  </si>
  <si>
    <t>PARVESH</t>
  </si>
  <si>
    <t>NEERAJ</t>
  </si>
  <si>
    <t>JAMIL</t>
  </si>
  <si>
    <t>YOGITA</t>
  </si>
  <si>
    <t>RIJUL</t>
  </si>
  <si>
    <t>RAJENDER</t>
  </si>
  <si>
    <t>SURAJ</t>
  </si>
  <si>
    <t>RIZWAN</t>
  </si>
  <si>
    <t>MD</t>
  </si>
  <si>
    <t>HAR</t>
  </si>
  <si>
    <t>ABHISHEKH</t>
  </si>
  <si>
    <t>SHELENDER</t>
  </si>
  <si>
    <t>ANKIT</t>
  </si>
  <si>
    <t>SURENDER</t>
  </si>
  <si>
    <t>ARJUN</t>
  </si>
  <si>
    <t>KESHAR</t>
  </si>
  <si>
    <t>RAJU</t>
  </si>
  <si>
    <t>Implement a check box before each fruit and once the check box is selected, the Name of the fruit should be BOLD and change the color as well.</t>
  </si>
  <si>
    <t>Fruits</t>
  </si>
  <si>
    <t>Apple</t>
  </si>
  <si>
    <t>Orange</t>
  </si>
  <si>
    <t>Banana</t>
  </si>
  <si>
    <t>Papaya</t>
  </si>
  <si>
    <t>Strawberry</t>
  </si>
  <si>
    <t xml:space="preserve">Sales Ach. Against Target </t>
  </si>
  <si>
    <t>We are given with Sales Data of a firm of every Quarter. The figures are ach. Against Target of Actual Sales.</t>
  </si>
  <si>
    <t>Question</t>
  </si>
  <si>
    <t>Q1</t>
  </si>
  <si>
    <t>Q2</t>
  </si>
  <si>
    <t>Q3</t>
  </si>
  <si>
    <t>Q4</t>
  </si>
  <si>
    <t>Management wants to review and do a comparative analysis of each quarter for last 3 years.</t>
  </si>
  <si>
    <t>Can you please create a combo chart showing sales of current year in bar chart and last 2 years on a line chart. Within a chart there should be an option to select or deselct particular year (last 2 only)</t>
  </si>
  <si>
    <t>Step 1</t>
  </si>
  <si>
    <t>Befor we go ahead in the problem there is one function that we will use in this example. NA()</t>
  </si>
  <si>
    <t>Step 2</t>
  </si>
  <si>
    <t>NA() function return NA(), wherever we want. The syntax is '=NA(). It has no argument.</t>
  </si>
  <si>
    <t>Step 3</t>
  </si>
  <si>
    <t>Create a template just like given in question below</t>
  </si>
  <si>
    <t>Step 4</t>
  </si>
  <si>
    <t>Now lets create 2 Check boxes from Developer Tab.</t>
  </si>
  <si>
    <t>Step 5</t>
  </si>
  <si>
    <t>Name the Check boxes as 2018 &amp; 2019</t>
  </si>
  <si>
    <t>Step 6</t>
  </si>
  <si>
    <t>Select 2 cells outside our template, in this case we K46 &amp; K47.</t>
  </si>
  <si>
    <t>Step 7</t>
  </si>
  <si>
    <t>Right click on the check box 1, 2018, and give ref of 2018 &amp; 2019 in individual check boxes respectively.</t>
  </si>
  <si>
    <t>Step 8</t>
  </si>
  <si>
    <t>Now if check or uncheck the boxes, we will see change in cell value to True or False.</t>
  </si>
  <si>
    <t>Step 9</t>
  </si>
  <si>
    <t>Now in the Table format that we created, fill values with vlookup on the condition that IF 2018 cell value is True than we take Data from our original Data source, by vlookup on year, else populate with NA</t>
  </si>
  <si>
    <t>Step 10</t>
  </si>
  <si>
    <t>We are giving NA because excel charts do not populate NA, wherein if wont give NA, than 0 will be populated that will still be populated in the graph even if we unchecked the year.</t>
  </si>
  <si>
    <t>Step 11</t>
  </si>
  <si>
    <t>The sample formula goes like - IF($K$46,VLOOKUP($J$42,$B$3:$F$3,2,0),NA())</t>
  </si>
  <si>
    <t>Step 12</t>
  </si>
  <si>
    <t xml:space="preserve">Please nothe the values we have given Absolute ref. to </t>
  </si>
  <si>
    <t>Step 13</t>
  </si>
  <si>
    <t>Populate similarly for 2019</t>
  </si>
  <si>
    <t>Step 14</t>
  </si>
  <si>
    <t>For 2020 we can simply copy the values</t>
  </si>
  <si>
    <t>Step 15</t>
  </si>
  <si>
    <t>Now Select a Combo chart from Insert Tab and create a chart on the Template Data.</t>
  </si>
  <si>
    <t>Step 16</t>
  </si>
  <si>
    <t>if any year data is converted to bar chart, Right click on that years' bar and selct Change chart type, Select to Line with Marker and click on OK</t>
  </si>
  <si>
    <t>Step 17</t>
  </si>
  <si>
    <t>Now bring both Check Boxes to Chart and Format.</t>
  </si>
  <si>
    <t>Year</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</si>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</sst>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2"/>
      <color theme="1"/>
      <name val="Calibri"/>
      <scheme val="minor"/>
    </font>
    <font>
      <sz val="12"/>
      <color theme="1"/>
      <name val="Calibri"/>
    </font>
    <font>
      <b/>
      <sz val="16"/>
      <color theme="1"/>
      <name val="Calibri"/>
    </font>
    <font>
      <b/>
      <sz val="14"/>
      <color theme="1"/>
      <name val="Calibri"/>
    </font>
    <font>
      <sz val="14"/>
      <color theme="1"/>
      <name val="Calibri"/>
    </font>
    <font>
      <b/>
      <sz val="12"/>
      <color theme="1"/>
      <name val="Calibri"/>
    </font>
    <font>
      <b/>
      <sz val="11"/>
      <color theme="1"/>
      <name val="Calibri"/>
    </font>
    <font>
      <sz val="13"/>
      <color theme="1"/>
      <name val="Calibri"/>
    </font>
    <font>
      <sz val="12"/>
      <name val="Calibri"/>
    </font>
    <font>
      <sz val="11"/>
      <color theme="1"/>
      <name val="Calibri"/>
    </font>
    <font>
      <b/>
      <sz val="14"/>
      <color rgb="FF24292F"/>
      <name val="Helvetica Neue"/>
    </font>
    <font>
      <sz val="12"/>
      <color rgb="FF24292F"/>
      <name val="Helvetica Neue"/>
    </font>
    <font>
      <b/>
      <sz val="14"/>
      <color theme="0"/>
      <name val="Calibri"/>
    </font>
    <font>
      <b/>
      <sz val="14"/>
      <color rgb="FFFFFFFF"/>
      <name val="Calibri"/>
    </font>
    <font>
      <b/>
      <sz val="24"/>
      <color theme="1"/>
      <name val="Calibri"/>
    </font>
    <font>
      <sz val="20"/>
      <color theme="1"/>
      <name val="Calibri"/>
    </font>
    <font>
      <sz val="8"/>
      <name val="Segoe UI"/>
      <family val="2"/>
    </font>
    <font>
      <sz val="16"/>
      <color theme="1"/>
      <name val="Calibri"/>
      <family val="2"/>
    </font>
    <font>
      <sz val="12"/>
      <color theme="1"/>
      <name val="Calibri"/>
      <family val="2"/>
      <scheme val="minor"/>
    </font>
    <font>
      <b/>
      <i/>
      <u/>
      <sz val="20"/>
      <color theme="1"/>
      <name val="Calibri"/>
      <family val="2"/>
    </font>
  </fonts>
  <fills count="14">
    <fill>
      <patternFill patternType="none"/>
    </fill>
    <fill>
      <patternFill patternType="gray125"/>
    </fill>
    <fill>
      <patternFill patternType="solid">
        <fgColor rgb="FFF7CAAC"/>
        <bgColor rgb="FFF7CAAC"/>
      </patternFill>
    </fill>
    <fill>
      <patternFill patternType="solid">
        <fgColor rgb="FFDEEAF6"/>
        <bgColor rgb="FFDEEAF6"/>
      </patternFill>
    </fill>
    <fill>
      <patternFill patternType="solid">
        <fgColor rgb="FFAEABAB"/>
        <bgColor rgb="FFAEABAB"/>
      </patternFill>
    </fill>
    <fill>
      <patternFill patternType="solid">
        <fgColor theme="0"/>
        <bgColor theme="0"/>
      </patternFill>
    </fill>
    <fill>
      <patternFill patternType="solid">
        <fgColor rgb="FF2F5496"/>
        <bgColor rgb="FF2F5496"/>
      </patternFill>
    </fill>
    <fill>
      <patternFill patternType="solid">
        <fgColor rgb="FF548135"/>
        <bgColor rgb="FF548135"/>
      </patternFill>
    </fill>
    <fill>
      <patternFill patternType="solid">
        <fgColor rgb="FFFFD965"/>
        <bgColor rgb="FFFFD965"/>
      </patternFill>
    </fill>
    <fill>
      <patternFill patternType="solid">
        <fgColor rgb="FFF4B083"/>
        <bgColor rgb="FFF4B083"/>
      </patternFill>
    </fill>
    <fill>
      <patternFill patternType="solid">
        <fgColor rgb="FFD8D8D8"/>
        <bgColor rgb="FFD8D8D8"/>
      </patternFill>
    </fill>
    <fill>
      <patternFill patternType="solid">
        <fgColor theme="5"/>
        <bgColor theme="5"/>
      </patternFill>
    </fill>
    <fill>
      <patternFill patternType="solid">
        <fgColor rgb="FFC5E0B3"/>
        <bgColor rgb="FFC5E0B3"/>
      </patternFill>
    </fill>
    <fill>
      <patternFill patternType="solid">
        <fgColor rgb="FFBFBFBF"/>
        <bgColor rgb="FFBFBFBF"/>
      </patternFill>
    </fill>
  </fills>
  <borders count="25">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top/>
      <bottom/>
      <diagonal/>
    </border>
    <border>
      <left style="medium">
        <color rgb="FF000000"/>
      </left>
      <right/>
      <top/>
      <bottom/>
      <diagonal/>
    </border>
    <border>
      <left/>
      <right/>
      <top/>
      <bottom/>
      <diagonal/>
    </border>
    <border>
      <left/>
      <right/>
      <top style="medium">
        <color rgb="FF000000"/>
      </top>
      <bottom/>
      <diagonal/>
    </border>
    <border>
      <left/>
      <right style="medium">
        <color rgb="FF000000"/>
      </right>
      <top style="medium">
        <color rgb="FF000000"/>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s>
  <cellStyleXfs count="1">
    <xf numFmtId="0" fontId="0" fillId="0" borderId="0"/>
  </cellStyleXfs>
  <cellXfs count="76">
    <xf numFmtId="0" fontId="0" fillId="0" borderId="0" xfId="0"/>
    <xf numFmtId="0" fontId="1" fillId="0" borderId="0" xfId="0" applyFont="1"/>
    <xf numFmtId="0" fontId="2" fillId="2" borderId="1" xfId="0" applyFont="1" applyFill="1" applyBorder="1"/>
    <xf numFmtId="0" fontId="3" fillId="3" borderId="1" xfId="0" applyFont="1" applyFill="1" applyBorder="1"/>
    <xf numFmtId="0" fontId="1" fillId="0" borderId="0" xfId="0" applyFont="1" applyAlignment="1">
      <alignment horizontal="center"/>
    </xf>
    <xf numFmtId="0" fontId="4" fillId="0" borderId="1" xfId="0" applyFont="1" applyBorder="1"/>
    <xf numFmtId="0" fontId="1" fillId="0" borderId="1" xfId="0" applyFont="1" applyBorder="1"/>
    <xf numFmtId="0" fontId="1" fillId="0" borderId="1" xfId="0" applyFont="1" applyBorder="1" applyAlignment="1">
      <alignment horizontal="center"/>
    </xf>
    <xf numFmtId="0" fontId="5" fillId="0" borderId="0" xfId="0" applyFont="1"/>
    <xf numFmtId="0" fontId="6" fillId="0" borderId="0" xfId="0" applyFont="1"/>
    <xf numFmtId="0" fontId="7" fillId="0" borderId="0" xfId="0" applyFont="1"/>
    <xf numFmtId="0" fontId="6" fillId="4" borderId="1" xfId="0" applyFont="1" applyFill="1" applyBorder="1" applyAlignment="1">
      <alignment horizontal="center"/>
    </xf>
    <xf numFmtId="9" fontId="6" fillId="4" borderId="1" xfId="0" applyNumberFormat="1" applyFont="1" applyFill="1" applyBorder="1" applyAlignment="1">
      <alignment horizontal="center"/>
    </xf>
    <xf numFmtId="37" fontId="9" fillId="0" borderId="1" xfId="0" applyNumberFormat="1" applyFont="1" applyBorder="1"/>
    <xf numFmtId="3" fontId="1" fillId="0" borderId="1" xfId="0" applyNumberFormat="1" applyFont="1" applyBorder="1"/>
    <xf numFmtId="0" fontId="4" fillId="0" borderId="0" xfId="0" applyFont="1"/>
    <xf numFmtId="0" fontId="1" fillId="0" borderId="0" xfId="0" applyFont="1" applyAlignment="1">
      <alignment horizontal="left"/>
    </xf>
    <xf numFmtId="0" fontId="1" fillId="0" borderId="3" xfId="0" applyFont="1" applyBorder="1"/>
    <xf numFmtId="0" fontId="1" fillId="0" borderId="4" xfId="0" applyFont="1" applyBorder="1"/>
    <xf numFmtId="0" fontId="1" fillId="0" borderId="5" xfId="0" applyFont="1" applyBorder="1"/>
    <xf numFmtId="0" fontId="1" fillId="0" borderId="6" xfId="0" applyFont="1" applyBorder="1"/>
    <xf numFmtId="0" fontId="2" fillId="0" borderId="1" xfId="0" applyFont="1" applyBorder="1"/>
    <xf numFmtId="0" fontId="1" fillId="0" borderId="7" xfId="0" applyFont="1" applyBorder="1"/>
    <xf numFmtId="0" fontId="3" fillId="0" borderId="1" xfId="0" applyFont="1" applyBorder="1" applyAlignment="1">
      <alignment horizontal="center"/>
    </xf>
    <xf numFmtId="0" fontId="4" fillId="0" borderId="1" xfId="0" applyFont="1" applyBorder="1" applyAlignment="1">
      <alignment horizontal="center"/>
    </xf>
    <xf numFmtId="0" fontId="1" fillId="0" borderId="8" xfId="0" applyFont="1" applyBorder="1"/>
    <xf numFmtId="0" fontId="1" fillId="0" borderId="9" xfId="0" applyFont="1" applyBorder="1"/>
    <xf numFmtId="0" fontId="1" fillId="0" borderId="10" xfId="0" applyFont="1" applyBorder="1"/>
    <xf numFmtId="0" fontId="3" fillId="0" borderId="1" xfId="0" applyFont="1" applyBorder="1"/>
    <xf numFmtId="0" fontId="10" fillId="0" borderId="1" xfId="0" applyFont="1" applyBorder="1" applyAlignment="1">
      <alignment horizontal="center"/>
    </xf>
    <xf numFmtId="0" fontId="10" fillId="0" borderId="11" xfId="0" applyFont="1" applyBorder="1" applyAlignment="1">
      <alignment horizontal="center"/>
    </xf>
    <xf numFmtId="0" fontId="11" fillId="0" borderId="0" xfId="0" applyFont="1" applyAlignment="1">
      <alignment horizontal="left"/>
    </xf>
    <xf numFmtId="0" fontId="11" fillId="0" borderId="1" xfId="0" applyFont="1" applyBorder="1" applyAlignment="1">
      <alignment horizontal="center"/>
    </xf>
    <xf numFmtId="0" fontId="11" fillId="0" borderId="1" xfId="0" applyFont="1" applyBorder="1"/>
    <xf numFmtId="0" fontId="1" fillId="0" borderId="1" xfId="0" applyFont="1" applyBorder="1" applyAlignment="1">
      <alignment horizontal="center" vertical="center"/>
    </xf>
    <xf numFmtId="0" fontId="1" fillId="5" borderId="12" xfId="0" applyFont="1" applyFill="1" applyBorder="1"/>
    <xf numFmtId="0" fontId="1" fillId="5" borderId="13" xfId="0" applyFont="1" applyFill="1" applyBorder="1"/>
    <xf numFmtId="0" fontId="1" fillId="5" borderId="14" xfId="0" applyFont="1" applyFill="1" applyBorder="1"/>
    <xf numFmtId="0" fontId="1" fillId="5" borderId="15" xfId="0" applyFont="1" applyFill="1" applyBorder="1"/>
    <xf numFmtId="0" fontId="12" fillId="6" borderId="1" xfId="0" applyFont="1" applyFill="1" applyBorder="1"/>
    <xf numFmtId="0" fontId="12" fillId="7" borderId="1" xfId="0" applyFont="1" applyFill="1" applyBorder="1" applyAlignment="1">
      <alignment horizontal="center"/>
    </xf>
    <xf numFmtId="0" fontId="13" fillId="6" borderId="1" xfId="0" applyFont="1" applyFill="1" applyBorder="1"/>
    <xf numFmtId="0" fontId="12" fillId="7" borderId="1" xfId="0" applyFont="1" applyFill="1" applyBorder="1"/>
    <xf numFmtId="0" fontId="1" fillId="5" borderId="16" xfId="0" applyFont="1" applyFill="1" applyBorder="1"/>
    <xf numFmtId="0" fontId="3" fillId="5" borderId="13" xfId="0" applyFont="1" applyFill="1" applyBorder="1"/>
    <xf numFmtId="0" fontId="3" fillId="5" borderId="13" xfId="0" applyFont="1" applyFill="1" applyBorder="1" applyAlignment="1">
      <alignment horizontal="center"/>
    </xf>
    <xf numFmtId="0" fontId="12" fillId="6" borderId="13" xfId="0" applyFont="1" applyFill="1" applyBorder="1"/>
    <xf numFmtId="0" fontId="3" fillId="8" borderId="1" xfId="0" applyFont="1" applyFill="1" applyBorder="1"/>
    <xf numFmtId="0" fontId="3" fillId="9" borderId="1" xfId="0" applyFont="1" applyFill="1" applyBorder="1"/>
    <xf numFmtId="0" fontId="3" fillId="9" borderId="1" xfId="0" applyFont="1" applyFill="1" applyBorder="1" applyAlignment="1">
      <alignment horizontal="center"/>
    </xf>
    <xf numFmtId="0" fontId="3" fillId="10" borderId="1" xfId="0" applyFont="1" applyFill="1" applyBorder="1" applyAlignment="1">
      <alignment horizontal="center"/>
    </xf>
    <xf numFmtId="0" fontId="1" fillId="5" borderId="17" xfId="0" applyFont="1" applyFill="1" applyBorder="1"/>
    <xf numFmtId="0" fontId="1" fillId="5" borderId="18" xfId="0" applyFont="1" applyFill="1" applyBorder="1"/>
    <xf numFmtId="0" fontId="1" fillId="5" borderId="19" xfId="0" applyFont="1" applyFill="1" applyBorder="1"/>
    <xf numFmtId="0" fontId="15" fillId="0" borderId="1" xfId="0" applyFont="1" applyBorder="1"/>
    <xf numFmtId="0" fontId="3" fillId="12" borderId="23" xfId="0" applyFont="1" applyFill="1" applyBorder="1" applyAlignment="1">
      <alignment horizontal="center"/>
    </xf>
    <xf numFmtId="0" fontId="1" fillId="13" borderId="1" xfId="0" applyFont="1" applyFill="1" applyBorder="1" applyAlignment="1">
      <alignment horizontal="center"/>
    </xf>
    <xf numFmtId="9" fontId="1" fillId="0" borderId="1" xfId="0" applyNumberFormat="1" applyFont="1" applyBorder="1" applyAlignment="1">
      <alignment horizontal="center"/>
    </xf>
    <xf numFmtId="9" fontId="1" fillId="0" borderId="0" xfId="0" applyNumberFormat="1" applyFont="1" applyAlignment="1">
      <alignment horizontal="center"/>
    </xf>
    <xf numFmtId="0" fontId="1" fillId="13" borderId="13" xfId="0" applyFont="1" applyFill="1" applyBorder="1" applyAlignment="1">
      <alignment horizontal="center"/>
    </xf>
    <xf numFmtId="0" fontId="6" fillId="0" borderId="2" xfId="0" applyFont="1" applyBorder="1" applyAlignment="1">
      <alignment horizontal="center"/>
    </xf>
    <xf numFmtId="0" fontId="8" fillId="0" borderId="2" xfId="0" applyFont="1" applyBorder="1"/>
    <xf numFmtId="0" fontId="14" fillId="11" borderId="20" xfId="0" applyFont="1" applyFill="1" applyBorder="1" applyAlignment="1">
      <alignment horizontal="center"/>
    </xf>
    <xf numFmtId="0" fontId="8" fillId="0" borderId="21" xfId="0" applyFont="1" applyBorder="1"/>
    <xf numFmtId="0" fontId="3" fillId="2" borderId="20" xfId="0" applyFont="1" applyFill="1" applyBorder="1" applyAlignment="1">
      <alignment horizontal="center"/>
    </xf>
    <xf numFmtId="0" fontId="8" fillId="0" borderId="22" xfId="0" applyFont="1" applyBorder="1"/>
    <xf numFmtId="0" fontId="17" fillId="0" borderId="1" xfId="0" applyFont="1" applyBorder="1"/>
    <xf numFmtId="0" fontId="18" fillId="0" borderId="0" xfId="0" applyFont="1"/>
    <xf numFmtId="0" fontId="10" fillId="0" borderId="24" xfId="0" applyFont="1" applyFill="1" applyBorder="1" applyAlignment="1">
      <alignment horizontal="left"/>
    </xf>
    <xf numFmtId="9" fontId="1" fillId="0" borderId="0" xfId="0" applyNumberFormat="1" applyFont="1" applyAlignment="1">
      <alignment horizontal="left"/>
    </xf>
    <xf numFmtId="0" fontId="0" fillId="0" borderId="0" xfId="0" applyAlignment="1">
      <alignment horizontal="left"/>
    </xf>
    <xf numFmtId="0" fontId="10" fillId="0" borderId="11" xfId="0" applyFont="1" applyFill="1" applyBorder="1" applyAlignment="1">
      <alignment horizontal="left"/>
    </xf>
    <xf numFmtId="2" fontId="1" fillId="0" borderId="0" xfId="0" applyNumberFormat="1" applyFont="1" applyAlignment="1">
      <alignment horizontal="left"/>
    </xf>
    <xf numFmtId="0" fontId="3" fillId="9" borderId="1" xfId="0" applyNumberFormat="1" applyFont="1" applyFill="1" applyBorder="1" applyAlignment="1">
      <alignment horizontal="center"/>
    </xf>
    <xf numFmtId="0" fontId="18" fillId="0" borderId="0" xfId="0" applyFont="1" applyAlignment="1">
      <alignment horizontal="left"/>
    </xf>
    <xf numFmtId="0" fontId="19" fillId="0" borderId="1" xfId="0" applyFont="1" applyBorder="1"/>
  </cellXfs>
  <cellStyles count="1">
    <cellStyle name="Normal" xfId="0" builtinId="0"/>
  </cellStyles>
  <dxfs count="3">
    <dxf>
      <font>
        <b/>
        <color rgb="FFA8D08D"/>
      </font>
      <fill>
        <patternFill patternType="none"/>
      </fill>
    </dxf>
    <dxf>
      <font>
        <b/>
        <color rgb="FFA8D08D"/>
      </font>
      <fill>
        <patternFill patternType="none"/>
      </fill>
    </dxf>
    <dxf>
      <font>
        <b/>
        <color rgb="FFA8D08D"/>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1.1596675415573385E-3"/>
          <c:y val="0.8333333333333333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Sheet1!$D$14:$D$17</c:f>
              <c:numCache>
                <c:formatCode>General</c:formatCode>
                <c:ptCount val="4"/>
                <c:pt idx="0">
                  <c:v>2018</c:v>
                </c:pt>
                <c:pt idx="1">
                  <c:v>2019</c:v>
                </c:pt>
                <c:pt idx="2">
                  <c:v>2020</c:v>
                </c:pt>
                <c:pt idx="3">
                  <c:v>2021</c:v>
                </c:pt>
              </c:numCache>
            </c:numRef>
          </c:cat>
          <c:val>
            <c:numRef>
              <c:f>Sheet1!$E$14:$E$17</c:f>
              <c:numCache>
                <c:formatCode>General</c:formatCode>
                <c:ptCount val="4"/>
                <c:pt idx="0">
                  <c:v>7990</c:v>
                </c:pt>
                <c:pt idx="1">
                  <c:v>5358</c:v>
                </c:pt>
                <c:pt idx="2">
                  <c:v>7709</c:v>
                </c:pt>
                <c:pt idx="3">
                  <c:v>1917</c:v>
                </c:pt>
              </c:numCache>
            </c:numRef>
          </c:val>
          <c:extLst>
            <c:ext xmlns:c16="http://schemas.microsoft.com/office/drawing/2014/chart" uri="{C3380CC4-5D6E-409C-BE32-E72D297353CC}">
              <c16:uniqueId val="{00000000-06C9-4CFD-8577-08590959E9FE}"/>
            </c:ext>
          </c:extLst>
        </c:ser>
        <c:ser>
          <c:idx val="1"/>
          <c:order val="1"/>
          <c:spPr>
            <a:solidFill>
              <a:schemeClr val="accent2"/>
            </a:solidFill>
            <a:ln>
              <a:noFill/>
            </a:ln>
            <a:effectLst/>
          </c:spPr>
          <c:invertIfNegative val="0"/>
          <c:cat>
            <c:numRef>
              <c:f>Sheet1!$D$14:$D$17</c:f>
              <c:numCache>
                <c:formatCode>General</c:formatCode>
                <c:ptCount val="4"/>
                <c:pt idx="0">
                  <c:v>2018</c:v>
                </c:pt>
                <c:pt idx="1">
                  <c:v>2019</c:v>
                </c:pt>
                <c:pt idx="2">
                  <c:v>2020</c:v>
                </c:pt>
                <c:pt idx="3">
                  <c:v>2021</c:v>
                </c:pt>
              </c:numCache>
            </c:numRef>
          </c:cat>
          <c:val>
            <c:numRef>
              <c:f>Sheet1!$F$14:$F$17</c:f>
              <c:numCache>
                <c:formatCode>General</c:formatCode>
                <c:ptCount val="4"/>
                <c:pt idx="0">
                  <c:v>9984</c:v>
                </c:pt>
                <c:pt idx="1">
                  <c:v>6289</c:v>
                </c:pt>
                <c:pt idx="2">
                  <c:v>7376</c:v>
                </c:pt>
                <c:pt idx="3">
                  <c:v>7729</c:v>
                </c:pt>
              </c:numCache>
            </c:numRef>
          </c:val>
          <c:extLst>
            <c:ext xmlns:c16="http://schemas.microsoft.com/office/drawing/2014/chart" uri="{C3380CC4-5D6E-409C-BE32-E72D297353CC}">
              <c16:uniqueId val="{00000001-06C9-4CFD-8577-08590959E9FE}"/>
            </c:ext>
          </c:extLst>
        </c:ser>
        <c:ser>
          <c:idx val="2"/>
          <c:order val="2"/>
          <c:spPr>
            <a:solidFill>
              <a:schemeClr val="accent3"/>
            </a:solidFill>
            <a:ln>
              <a:noFill/>
            </a:ln>
            <a:effectLst/>
          </c:spPr>
          <c:invertIfNegative val="0"/>
          <c:cat>
            <c:numRef>
              <c:f>Sheet1!$D$14:$D$17</c:f>
              <c:numCache>
                <c:formatCode>General</c:formatCode>
                <c:ptCount val="4"/>
                <c:pt idx="0">
                  <c:v>2018</c:v>
                </c:pt>
                <c:pt idx="1">
                  <c:v>2019</c:v>
                </c:pt>
                <c:pt idx="2">
                  <c:v>2020</c:v>
                </c:pt>
                <c:pt idx="3">
                  <c:v>2021</c:v>
                </c:pt>
              </c:numCache>
            </c:numRef>
          </c:cat>
          <c:val>
            <c:numRef>
              <c:f>Sheet1!$G$14:$G$17</c:f>
              <c:numCache>
                <c:formatCode>General</c:formatCode>
                <c:ptCount val="4"/>
                <c:pt idx="0">
                  <c:v>2446</c:v>
                </c:pt>
                <c:pt idx="1">
                  <c:v>8658</c:v>
                </c:pt>
                <c:pt idx="2">
                  <c:v>5690</c:v>
                </c:pt>
                <c:pt idx="3">
                  <c:v>9410</c:v>
                </c:pt>
              </c:numCache>
            </c:numRef>
          </c:val>
          <c:extLst>
            <c:ext xmlns:c16="http://schemas.microsoft.com/office/drawing/2014/chart" uri="{C3380CC4-5D6E-409C-BE32-E72D297353CC}">
              <c16:uniqueId val="{00000002-06C9-4CFD-8577-08590959E9FE}"/>
            </c:ext>
          </c:extLst>
        </c:ser>
        <c:ser>
          <c:idx val="3"/>
          <c:order val="3"/>
          <c:spPr>
            <a:solidFill>
              <a:schemeClr val="accent4"/>
            </a:solidFill>
            <a:ln>
              <a:noFill/>
            </a:ln>
            <a:effectLst/>
          </c:spPr>
          <c:invertIfNegative val="0"/>
          <c:cat>
            <c:numRef>
              <c:f>Sheet1!$D$14:$D$17</c:f>
              <c:numCache>
                <c:formatCode>General</c:formatCode>
                <c:ptCount val="4"/>
                <c:pt idx="0">
                  <c:v>2018</c:v>
                </c:pt>
                <c:pt idx="1">
                  <c:v>2019</c:v>
                </c:pt>
                <c:pt idx="2">
                  <c:v>2020</c:v>
                </c:pt>
                <c:pt idx="3">
                  <c:v>2021</c:v>
                </c:pt>
              </c:numCache>
            </c:numRef>
          </c:cat>
          <c:val>
            <c:numRef>
              <c:f>Sheet1!$H$14:$H$17</c:f>
              <c:numCache>
                <c:formatCode>General</c:formatCode>
                <c:ptCount val="4"/>
                <c:pt idx="0">
                  <c:v>6221</c:v>
                </c:pt>
                <c:pt idx="1">
                  <c:v>6485</c:v>
                </c:pt>
                <c:pt idx="2">
                  <c:v>7202</c:v>
                </c:pt>
                <c:pt idx="3">
                  <c:v>6160</c:v>
                </c:pt>
              </c:numCache>
            </c:numRef>
          </c:val>
          <c:extLst>
            <c:ext xmlns:c16="http://schemas.microsoft.com/office/drawing/2014/chart" uri="{C3380CC4-5D6E-409C-BE32-E72D297353CC}">
              <c16:uniqueId val="{00000003-06C9-4CFD-8577-08590959E9FE}"/>
            </c:ext>
          </c:extLst>
        </c:ser>
        <c:dLbls>
          <c:showLegendKey val="0"/>
          <c:showVal val="0"/>
          <c:showCatName val="0"/>
          <c:showSerName val="0"/>
          <c:showPercent val="0"/>
          <c:showBubbleSize val="0"/>
        </c:dLbls>
        <c:gapWidth val="219"/>
        <c:overlap val="-27"/>
        <c:axId val="552755928"/>
        <c:axId val="552755568"/>
      </c:barChart>
      <c:catAx>
        <c:axId val="552755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755568"/>
        <c:crosses val="autoZero"/>
        <c:auto val="1"/>
        <c:lblAlgn val="ctr"/>
        <c:lblOffset val="100"/>
        <c:noMultiLvlLbl val="0"/>
      </c:catAx>
      <c:valAx>
        <c:axId val="552755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755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2018</c:v>
          </c:tx>
          <c:spPr>
            <a:solidFill>
              <a:srgbClr val="4472C4"/>
            </a:solidFill>
            <a:ln cmpd="sng">
              <a:solidFill>
                <a:srgbClr val="000000"/>
              </a:solidFill>
            </a:ln>
          </c:spPr>
          <c:invertIfNegative val="1"/>
          <c:cat>
            <c:strRef>
              <c:f>'Check Box Ex - 2'!$K$41:$N$41</c:f>
              <c:strCache>
                <c:ptCount val="4"/>
                <c:pt idx="0">
                  <c:v>Q1</c:v>
                </c:pt>
                <c:pt idx="1">
                  <c:v>Q2</c:v>
                </c:pt>
                <c:pt idx="2">
                  <c:v>Q3</c:v>
                </c:pt>
                <c:pt idx="3">
                  <c:v>Q4</c:v>
                </c:pt>
              </c:strCache>
            </c:strRef>
          </c:cat>
          <c:val>
            <c:numRef>
              <c:f>'Check Box Ex - 2'!$K$42:$N$42</c:f>
              <c:numCache>
                <c:formatCode>0%</c:formatCode>
                <c:ptCount val="4"/>
                <c:pt idx="0">
                  <c:v>0.61206377104551579</c:v>
                </c:pt>
                <c:pt idx="1">
                  <c:v>0.96896157745629052</c:v>
                </c:pt>
                <c:pt idx="2">
                  <c:v>0.61206377104551579</c:v>
                </c:pt>
                <c:pt idx="3">
                  <c:v>0.82227313262844981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744-4E1B-AFFF-95425A9BF1A4}"/>
            </c:ext>
          </c:extLst>
        </c:ser>
        <c:dLbls>
          <c:showLegendKey val="0"/>
          <c:showVal val="0"/>
          <c:showCatName val="0"/>
          <c:showSerName val="0"/>
          <c:showPercent val="0"/>
          <c:showBubbleSize val="0"/>
        </c:dLbls>
        <c:gapWidth val="150"/>
        <c:axId val="1291279459"/>
        <c:axId val="386855992"/>
      </c:barChart>
      <c:lineChart>
        <c:grouping val="standard"/>
        <c:varyColors val="1"/>
        <c:ser>
          <c:idx val="1"/>
          <c:order val="1"/>
          <c:tx>
            <c:v>2019</c:v>
          </c:tx>
          <c:spPr>
            <a:ln w="28575" cmpd="sng">
              <a:solidFill>
                <a:schemeClr val="accent2"/>
              </a:solidFill>
            </a:ln>
          </c:spPr>
          <c:marker>
            <c:symbol val="circle"/>
            <c:size val="5"/>
            <c:spPr>
              <a:solidFill>
                <a:schemeClr val="accent2"/>
              </a:solidFill>
              <a:ln cmpd="sng">
                <a:solidFill>
                  <a:schemeClr val="accent2"/>
                </a:solidFill>
              </a:ln>
            </c:spPr>
          </c:marker>
          <c:cat>
            <c:strRef>
              <c:f>'Check Box Ex - 2'!$K$41:$N$41</c:f>
              <c:strCache>
                <c:ptCount val="4"/>
                <c:pt idx="0">
                  <c:v>Q1</c:v>
                </c:pt>
                <c:pt idx="1">
                  <c:v>Q2</c:v>
                </c:pt>
                <c:pt idx="2">
                  <c:v>Q3</c:v>
                </c:pt>
                <c:pt idx="3">
                  <c:v>Q4</c:v>
                </c:pt>
              </c:strCache>
            </c:strRef>
          </c:cat>
          <c:val>
            <c:numRef>
              <c:f>'Check Box Ex - 2'!$K$43:$N$43</c:f>
              <c:numCache>
                <c:formatCode>0%</c:formatCode>
                <c:ptCount val="4"/>
                <c:pt idx="0">
                  <c:v>0.99384036452783975</c:v>
                </c:pt>
                <c:pt idx="1">
                  <c:v>0.65793407967032114</c:v>
                </c:pt>
                <c:pt idx="2">
                  <c:v>0.1584960236402142</c:v>
                </c:pt>
                <c:pt idx="3">
                  <c:v>0.13460105099873276</c:v>
                </c:pt>
              </c:numCache>
            </c:numRef>
          </c:val>
          <c:smooth val="0"/>
          <c:extLst>
            <c:ext xmlns:c16="http://schemas.microsoft.com/office/drawing/2014/chart" uri="{C3380CC4-5D6E-409C-BE32-E72D297353CC}">
              <c16:uniqueId val="{00000001-E744-4E1B-AFFF-95425A9BF1A4}"/>
            </c:ext>
          </c:extLst>
        </c:ser>
        <c:ser>
          <c:idx val="2"/>
          <c:order val="2"/>
          <c:tx>
            <c:v>2020</c:v>
          </c:tx>
          <c:spPr>
            <a:ln w="28575" cmpd="sng">
              <a:solidFill>
                <a:schemeClr val="accent3"/>
              </a:solidFill>
            </a:ln>
          </c:spPr>
          <c:marker>
            <c:symbol val="none"/>
          </c:marker>
          <c:cat>
            <c:strRef>
              <c:f>'Check Box Ex - 2'!$K$41:$N$41</c:f>
              <c:strCache>
                <c:ptCount val="4"/>
                <c:pt idx="0">
                  <c:v>Q1</c:v>
                </c:pt>
                <c:pt idx="1">
                  <c:v>Q2</c:v>
                </c:pt>
                <c:pt idx="2">
                  <c:v>Q3</c:v>
                </c:pt>
                <c:pt idx="3">
                  <c:v>Q4</c:v>
                </c:pt>
              </c:strCache>
            </c:strRef>
          </c:cat>
          <c:val>
            <c:numRef>
              <c:f>'Check Box Ex - 2'!$K$44:$N$44</c:f>
              <c:numCache>
                <c:formatCode>0%</c:formatCode>
                <c:ptCount val="4"/>
                <c:pt idx="0">
                  <c:v>0.85911272096733626</c:v>
                </c:pt>
                <c:pt idx="1">
                  <c:v>0.79053882376873308</c:v>
                </c:pt>
                <c:pt idx="2">
                  <c:v>0.86711007703103204</c:v>
                </c:pt>
                <c:pt idx="3">
                  <c:v>0.7312418525878448</c:v>
                </c:pt>
              </c:numCache>
            </c:numRef>
          </c:val>
          <c:smooth val="0"/>
          <c:extLst>
            <c:ext xmlns:c16="http://schemas.microsoft.com/office/drawing/2014/chart" uri="{C3380CC4-5D6E-409C-BE32-E72D297353CC}">
              <c16:uniqueId val="{00000002-E744-4E1B-AFFF-95425A9BF1A4}"/>
            </c:ext>
          </c:extLst>
        </c:ser>
        <c:dLbls>
          <c:showLegendKey val="0"/>
          <c:showVal val="0"/>
          <c:showCatName val="0"/>
          <c:showSerName val="0"/>
          <c:showPercent val="0"/>
          <c:showBubbleSize val="0"/>
        </c:dLbls>
        <c:marker val="1"/>
        <c:smooth val="0"/>
        <c:axId val="1291279459"/>
        <c:axId val="386855992"/>
      </c:lineChart>
      <c:catAx>
        <c:axId val="129127945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86855992"/>
        <c:crosses val="autoZero"/>
        <c:auto val="1"/>
        <c:lblAlgn val="ctr"/>
        <c:lblOffset val="100"/>
        <c:noMultiLvlLbl val="1"/>
      </c:catAx>
      <c:valAx>
        <c:axId val="38685599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29127945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2" fmlaLink="$M$2" max="28" min="1"/>
</file>

<file path=xl/ctrlProps/ctrlProp2.xml><?xml version="1.0" encoding="utf-8"?>
<formControlPr xmlns="http://schemas.microsoft.com/office/spreadsheetml/2009/9/main" objectType="Spin" dx="22" fmlaLink="$I$7" max="8" min="1" page="10"/>
</file>

<file path=xl/ctrlProps/ctrlProp3.xml><?xml version="1.0" encoding="utf-8"?>
<formControlPr xmlns="http://schemas.microsoft.com/office/spreadsheetml/2009/9/main" objectType="Spin" dx="22" fmlaLink="$O$9" max="500" min="1" page="10"/>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checked="Checked" fmlaLink="$B$4" lockText="1" noThreeD="1"/>
</file>

<file path=xl/ctrlProps/ctrlProp6.xml><?xml version="1.0" encoding="utf-8"?>
<formControlPr xmlns="http://schemas.microsoft.com/office/spreadsheetml/2009/9/main" objectType="CheckBox" checked="Checked" lockText="1" noThreeD="1"/>
</file>

<file path=xl/ctrlProps/ctrlProp7.xml><?xml version="1.0" encoding="utf-8"?>
<formControlPr xmlns="http://schemas.microsoft.com/office/spreadsheetml/2009/9/main" objectType="CheckBox" fmlaLink="$B$5" lockText="1" noThreeD="1"/>
</file>

<file path=xl/ctrlProps/ctrlProp8.xml><?xml version="1.0" encoding="utf-8"?>
<formControlPr xmlns="http://schemas.microsoft.com/office/spreadsheetml/2009/9/main" objectType="CheckBox" checked="Checked" lockText="1" noThreeD="1"/>
</file>

<file path=xl/ctrlProps/ctrlProp9.xml><?xml version="1.0" encoding="utf-8"?>
<formControlPr xmlns="http://schemas.microsoft.com/office/spreadsheetml/2009/9/main" objectType="CheckBox" fmlaLink="$B$6" lockText="1" noThreeD="1"/>
</file>

<file path=xl/ctrlProps/ctrlProp10.xml><?xml version="1.0" encoding="utf-8"?>
<formControlPr xmlns="http://schemas.microsoft.com/office/spreadsheetml/2009/9/main" objectType="CheckBox" checked="Checked" lockText="1" noThreeD="1"/>
</file>

<file path=xl/ctrlProps/ctrlProp11.xml><?xml version="1.0" encoding="utf-8"?>
<formControlPr xmlns="http://schemas.microsoft.com/office/spreadsheetml/2009/9/main" objectType="CheckBox" fmlaLink="$B$7" lockText="1" noThreeD="1"/>
</file>

<file path=xl/ctrlProps/ctrlProp12.xml><?xml version="1.0" encoding="utf-8"?>
<formControlPr xmlns="http://schemas.microsoft.com/office/spreadsheetml/2009/9/main" objectType="CheckBox" checked="Checked" lockText="1" noThreeD="1"/>
</file>

<file path=xl/ctrlProps/ctrlProp13.xml><?xml version="1.0" encoding="utf-8"?>
<formControlPr xmlns="http://schemas.microsoft.com/office/spreadsheetml/2009/9/main" objectType="CheckBox" fmlaLink="$B$8" lockText="1" noThreeD="1"/>
</file>

<file path=xl/ctrlProps/ctrlProp14.xml><?xml version="1.0" encoding="utf-8"?>
<formControlPr xmlns="http://schemas.microsoft.com/office/spreadsheetml/2009/9/main" objectType="CheckBox" checked="Checked" fmlaLink="$N$14" lockText="1" noThreeD="1"/>
</file>

<file path=xl/ctrlProps/ctrlProp15.xml><?xml version="1.0" encoding="utf-8"?>
<formControlPr xmlns="http://schemas.microsoft.com/office/spreadsheetml/2009/9/main" objectType="CheckBox" checked="Checked" fmlaLink="$N$15" lockText="1" noThreeD="1"/>
</file>

<file path=xl/ctrlProps/ctrlProp16.xml><?xml version="1.0" encoding="utf-8"?>
<formControlPr xmlns="http://schemas.microsoft.com/office/spreadsheetml/2009/9/main" objectType="CheckBox" checked="Checked" fmlaLink="$N$16" lockText="1" noThreeD="1"/>
</file>

<file path=xl/ctrlProps/ctrlProp17.xml><?xml version="1.0" encoding="utf-8"?>
<formControlPr xmlns="http://schemas.microsoft.com/office/spreadsheetml/2009/9/main" objectType="CheckBox" checked="Checked" fmlaLink="$N$17" lockText="1" noThreeD="1"/>
</file>

<file path=xl/ctrlProps/ctrlProp18.xml><?xml version="1.0" encoding="utf-8"?>
<formControlPr xmlns="http://schemas.microsoft.com/office/spreadsheetml/2009/9/main" objectType="Radio" checked="Checked" firstButton="1" fmlaLink="$F$10" lockText="1" noThreeD="1"/>
</file>

<file path=xl/ctrlProps/ctrlProp19.xml><?xml version="1.0" encoding="utf-8"?>
<formControlPr xmlns="http://schemas.microsoft.com/office/spreadsheetml/2009/9/main" objectType="Radio" lockText="1" noThreeD="1"/>
</file>

<file path=xl/ctrlProps/ctrlProp20.xml><?xml version="1.0" encoding="utf-8"?>
<formControlPr xmlns="http://schemas.microsoft.com/office/spreadsheetml/2009/9/main" objectType="Radio" lockText="1" noThreeD="1"/>
</file>

<file path=xl/ctrlProps/ctrlProp21.xml><?xml version="1.0" encoding="utf-8"?>
<formControlPr xmlns="http://schemas.microsoft.com/office/spreadsheetml/2009/9/main" objectType="Radio" lockText="1" noThreeD="1"/>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238125</xdr:colOff>
          <xdr:row>3</xdr:row>
          <xdr:rowOff>38100</xdr:rowOff>
        </xdr:from>
        <xdr:to>
          <xdr:col>7</xdr:col>
          <xdr:colOff>400050</xdr:colOff>
          <xdr:row>12</xdr:row>
          <xdr:rowOff>190500</xdr:rowOff>
        </xdr:to>
        <xdr:sp macro="" textlink="">
          <xdr:nvSpPr>
            <xdr:cNvPr id="2050" name="Scroll Bar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16</xdr:col>
      <xdr:colOff>38100</xdr:colOff>
      <xdr:row>4</xdr:row>
      <xdr:rowOff>152400</xdr:rowOff>
    </xdr:from>
    <xdr:ext cx="7086600" cy="4943475"/>
    <xdr:pic>
      <xdr:nvPicPr>
        <xdr:cNvPr id="2" name="image1.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mc:AlternateContent xmlns:mc="http://schemas.openxmlformats.org/markup-compatibility/2006">
    <mc:Choice xmlns:a14="http://schemas.microsoft.com/office/drawing/2010/main" Requires="a14">
      <xdr:twoCellAnchor>
        <xdr:from>
          <xdr:col>7</xdr:col>
          <xdr:colOff>9525</xdr:colOff>
          <xdr:row>5</xdr:row>
          <xdr:rowOff>180975</xdr:rowOff>
        </xdr:from>
        <xdr:to>
          <xdr:col>7</xdr:col>
          <xdr:colOff>723900</xdr:colOff>
          <xdr:row>6</xdr:row>
          <xdr:rowOff>190500</xdr:rowOff>
        </xdr:to>
        <xdr:sp macro="" textlink="">
          <xdr:nvSpPr>
            <xdr:cNvPr id="3073" name="Spinner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12</xdr:col>
          <xdr:colOff>66675</xdr:colOff>
          <xdr:row>8</xdr:row>
          <xdr:rowOff>9525</xdr:rowOff>
        </xdr:from>
        <xdr:to>
          <xdr:col>12</xdr:col>
          <xdr:colOff>981075</xdr:colOff>
          <xdr:row>9</xdr:row>
          <xdr:rowOff>152400</xdr:rowOff>
        </xdr:to>
        <xdr:sp macro="" textlink="">
          <xdr:nvSpPr>
            <xdr:cNvPr id="4097" name="Spinner 1" hidden="1">
              <a:extLst>
                <a:ext uri="{63B3BB69-23CF-44E3-9099-C40C66FF867C}">
                  <a14:compatExt spid="_x0000_s4097"/>
                </a:ext>
                <a:ext uri="{FF2B5EF4-FFF2-40B4-BE49-F238E27FC236}">
                  <a16:creationId xmlns:a16="http://schemas.microsoft.com/office/drawing/2014/main" id="{00000000-0008-0000-0300-0000011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12</xdr:col>
      <xdr:colOff>228600</xdr:colOff>
      <xdr:row>17</xdr:row>
      <xdr:rowOff>114300</xdr:rowOff>
    </xdr:from>
    <xdr:ext cx="4962525" cy="4095750"/>
    <xdr:pic>
      <xdr:nvPicPr>
        <xdr:cNvPr id="2" name="image2.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mc:AlternateContent xmlns:mc="http://schemas.openxmlformats.org/markup-compatibility/2006">
    <mc:Choice xmlns:a14="http://schemas.microsoft.com/office/drawing/2010/main" Requires="a14">
      <xdr:twoCellAnchor editAs="oneCell">
        <xdr:from>
          <xdr:col>6</xdr:col>
          <xdr:colOff>247651</xdr:colOff>
          <xdr:row>3</xdr:row>
          <xdr:rowOff>38100</xdr:rowOff>
        </xdr:from>
        <xdr:to>
          <xdr:col>6</xdr:col>
          <xdr:colOff>457201</xdr:colOff>
          <xdr:row>4</xdr:row>
          <xdr:rowOff>19050</xdr:rowOff>
        </xdr:to>
        <xdr:sp macro="" textlink="">
          <xdr:nvSpPr>
            <xdr:cNvPr id="5121" name="Check Box 1" hidden="1">
              <a:extLst>
                <a:ext uri="{63B3BB69-23CF-44E3-9099-C40C66FF867C}">
                  <a14:compatExt spid="_x0000_s5121"/>
                </a:ext>
                <a:ext uri="{FF2B5EF4-FFF2-40B4-BE49-F238E27FC236}">
                  <a16:creationId xmlns:a16="http://schemas.microsoft.com/office/drawing/2014/main" id="{00000000-0008-0000-0400-000001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oneCellAnchor>
        <xdr:from>
          <xdr:col>6</xdr:col>
          <xdr:colOff>247651</xdr:colOff>
          <xdr:row>3</xdr:row>
          <xdr:rowOff>38100</xdr:rowOff>
        </xdr:from>
        <xdr:ext cx="209550" cy="266700"/>
        <xdr:sp macro="" textlink="">
          <xdr:nvSpPr>
            <xdr:cNvPr id="5122" name="Check Box 2" hidden="1">
              <a:extLst>
                <a:ext uri="{63B3BB69-23CF-44E3-9099-C40C66FF867C}">
                  <a14:compatExt spid="_x0000_s5122"/>
                </a:ext>
                <a:ext uri="{FF2B5EF4-FFF2-40B4-BE49-F238E27FC236}">
                  <a16:creationId xmlns:a16="http://schemas.microsoft.com/office/drawing/2014/main" id="{93F4304A-01CC-47C7-808D-691CF14A98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247651</xdr:colOff>
          <xdr:row>4</xdr:row>
          <xdr:rowOff>38100</xdr:rowOff>
        </xdr:from>
        <xdr:ext cx="209550" cy="266700"/>
        <xdr:sp macro="" textlink="">
          <xdr:nvSpPr>
            <xdr:cNvPr id="5123" name="Check Box 3" hidden="1">
              <a:extLst>
                <a:ext uri="{63B3BB69-23CF-44E3-9099-C40C66FF867C}">
                  <a14:compatExt spid="_x0000_s5123"/>
                </a:ext>
                <a:ext uri="{FF2B5EF4-FFF2-40B4-BE49-F238E27FC236}">
                  <a16:creationId xmlns:a16="http://schemas.microsoft.com/office/drawing/2014/main" id="{FEDAE091-375C-4540-B94A-B82FB9E555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247651</xdr:colOff>
          <xdr:row>4</xdr:row>
          <xdr:rowOff>38100</xdr:rowOff>
        </xdr:from>
        <xdr:ext cx="209550" cy="266700"/>
        <xdr:sp macro="" textlink="">
          <xdr:nvSpPr>
            <xdr:cNvPr id="5124" name="Check Box 4" hidden="1">
              <a:extLst>
                <a:ext uri="{63B3BB69-23CF-44E3-9099-C40C66FF867C}">
                  <a14:compatExt spid="_x0000_s5124"/>
                </a:ext>
                <a:ext uri="{FF2B5EF4-FFF2-40B4-BE49-F238E27FC236}">
                  <a16:creationId xmlns:a16="http://schemas.microsoft.com/office/drawing/2014/main" id="{FD42D60B-CC93-4100-9230-FCFB19C2A97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247651</xdr:colOff>
          <xdr:row>5</xdr:row>
          <xdr:rowOff>38100</xdr:rowOff>
        </xdr:from>
        <xdr:ext cx="209550" cy="266700"/>
        <xdr:sp macro="" textlink="">
          <xdr:nvSpPr>
            <xdr:cNvPr id="5125" name="Check Box 5" hidden="1">
              <a:extLst>
                <a:ext uri="{63B3BB69-23CF-44E3-9099-C40C66FF867C}">
                  <a14:compatExt spid="_x0000_s5125"/>
                </a:ext>
                <a:ext uri="{FF2B5EF4-FFF2-40B4-BE49-F238E27FC236}">
                  <a16:creationId xmlns:a16="http://schemas.microsoft.com/office/drawing/2014/main" id="{2D2DDB22-E80C-4FBD-BEED-8E8B980860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247651</xdr:colOff>
          <xdr:row>5</xdr:row>
          <xdr:rowOff>38100</xdr:rowOff>
        </xdr:from>
        <xdr:ext cx="209550" cy="266700"/>
        <xdr:sp macro="" textlink="">
          <xdr:nvSpPr>
            <xdr:cNvPr id="5126" name="Check Box 6" hidden="1">
              <a:extLst>
                <a:ext uri="{63B3BB69-23CF-44E3-9099-C40C66FF867C}">
                  <a14:compatExt spid="_x0000_s5126"/>
                </a:ext>
                <a:ext uri="{FF2B5EF4-FFF2-40B4-BE49-F238E27FC236}">
                  <a16:creationId xmlns:a16="http://schemas.microsoft.com/office/drawing/2014/main" id="{5D024909-16A9-4C24-AF0B-6796AE1122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247651</xdr:colOff>
          <xdr:row>6</xdr:row>
          <xdr:rowOff>38100</xdr:rowOff>
        </xdr:from>
        <xdr:ext cx="209550" cy="266700"/>
        <xdr:sp macro="" textlink="">
          <xdr:nvSpPr>
            <xdr:cNvPr id="5127" name="Check Box 7" hidden="1">
              <a:extLst>
                <a:ext uri="{63B3BB69-23CF-44E3-9099-C40C66FF867C}">
                  <a14:compatExt spid="_x0000_s5127"/>
                </a:ext>
                <a:ext uri="{FF2B5EF4-FFF2-40B4-BE49-F238E27FC236}">
                  <a16:creationId xmlns:a16="http://schemas.microsoft.com/office/drawing/2014/main" id="{DEF53B02-AC9D-453C-AFE2-2340E4743E6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247651</xdr:colOff>
          <xdr:row>6</xdr:row>
          <xdr:rowOff>38100</xdr:rowOff>
        </xdr:from>
        <xdr:ext cx="209550" cy="266700"/>
        <xdr:sp macro="" textlink="">
          <xdr:nvSpPr>
            <xdr:cNvPr id="5128" name="Check Box 8" hidden="1">
              <a:extLst>
                <a:ext uri="{63B3BB69-23CF-44E3-9099-C40C66FF867C}">
                  <a14:compatExt spid="_x0000_s5128"/>
                </a:ext>
                <a:ext uri="{FF2B5EF4-FFF2-40B4-BE49-F238E27FC236}">
                  <a16:creationId xmlns:a16="http://schemas.microsoft.com/office/drawing/2014/main" id="{A2037C21-B184-4486-9901-40380759F5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247651</xdr:colOff>
          <xdr:row>7</xdr:row>
          <xdr:rowOff>38100</xdr:rowOff>
        </xdr:from>
        <xdr:ext cx="209550" cy="266700"/>
        <xdr:sp macro="" textlink="">
          <xdr:nvSpPr>
            <xdr:cNvPr id="5129" name="Check Box 9" hidden="1">
              <a:extLst>
                <a:ext uri="{63B3BB69-23CF-44E3-9099-C40C66FF867C}">
                  <a14:compatExt spid="_x0000_s5129"/>
                </a:ext>
                <a:ext uri="{FF2B5EF4-FFF2-40B4-BE49-F238E27FC236}">
                  <a16:creationId xmlns:a16="http://schemas.microsoft.com/office/drawing/2014/main" id="{B5D2AB53-F66F-465F-9B00-978D5F3EB66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247651</xdr:colOff>
          <xdr:row>7</xdr:row>
          <xdr:rowOff>38100</xdr:rowOff>
        </xdr:from>
        <xdr:ext cx="209550" cy="266700"/>
        <xdr:sp macro="" textlink="">
          <xdr:nvSpPr>
            <xdr:cNvPr id="5130" name="Check Box 10" hidden="1">
              <a:extLst>
                <a:ext uri="{63B3BB69-23CF-44E3-9099-C40C66FF867C}">
                  <a14:compatExt spid="_x0000_s5130"/>
                </a:ext>
                <a:ext uri="{FF2B5EF4-FFF2-40B4-BE49-F238E27FC236}">
                  <a16:creationId xmlns:a16="http://schemas.microsoft.com/office/drawing/2014/main" id="{213C2890-EBF2-417B-B8C9-139544EE0BA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676274</xdr:colOff>
          <xdr:row>12</xdr:row>
          <xdr:rowOff>180976</xdr:rowOff>
        </xdr:from>
        <xdr:to>
          <xdr:col>3</xdr:col>
          <xdr:colOff>133349</xdr:colOff>
          <xdr:row>13</xdr:row>
          <xdr:rowOff>190501</xdr:rowOff>
        </xdr:to>
        <xdr:sp macro="" textlink="">
          <xdr:nvSpPr>
            <xdr:cNvPr id="7169" name="Check Box 1" hidden="1">
              <a:extLst>
                <a:ext uri="{63B3BB69-23CF-44E3-9099-C40C66FF867C}">
                  <a14:compatExt spid="_x0000_s7169"/>
                </a:ext>
                <a:ext uri="{FF2B5EF4-FFF2-40B4-BE49-F238E27FC236}">
                  <a16:creationId xmlns:a16="http://schemas.microsoft.com/office/drawing/2014/main" id="{00000000-0008-0000-0500-000001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2018</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666750</xdr:colOff>
          <xdr:row>13</xdr:row>
          <xdr:rowOff>190500</xdr:rowOff>
        </xdr:from>
        <xdr:to>
          <xdr:col>3</xdr:col>
          <xdr:colOff>123825</xdr:colOff>
          <xdr:row>15</xdr:row>
          <xdr:rowOff>0</xdr:rowOff>
        </xdr:to>
        <xdr:sp macro="" textlink="">
          <xdr:nvSpPr>
            <xdr:cNvPr id="7170" name="Check Box 2" hidden="1">
              <a:extLst>
                <a:ext uri="{63B3BB69-23CF-44E3-9099-C40C66FF867C}">
                  <a14:compatExt spid="_x0000_s7170"/>
                </a:ext>
                <a:ext uri="{FF2B5EF4-FFF2-40B4-BE49-F238E27FC236}">
                  <a16:creationId xmlns:a16="http://schemas.microsoft.com/office/drawing/2014/main" id="{0C758E9F-DA0D-B4F3-96D3-038452D7DEA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2019</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15</xdr:row>
          <xdr:rowOff>9525</xdr:rowOff>
        </xdr:from>
        <xdr:to>
          <xdr:col>3</xdr:col>
          <xdr:colOff>114300</xdr:colOff>
          <xdr:row>16</xdr:row>
          <xdr:rowOff>19050</xdr:rowOff>
        </xdr:to>
        <xdr:sp macro="" textlink="">
          <xdr:nvSpPr>
            <xdr:cNvPr id="7171" name="Check Box 3" hidden="1">
              <a:extLst>
                <a:ext uri="{63B3BB69-23CF-44E3-9099-C40C66FF867C}">
                  <a14:compatExt spid="_x0000_s7171"/>
                </a:ext>
                <a:ext uri="{FF2B5EF4-FFF2-40B4-BE49-F238E27FC236}">
                  <a16:creationId xmlns:a16="http://schemas.microsoft.com/office/drawing/2014/main" id="{EA23B1E4-4F48-8E69-E121-3A5F1D1E702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2020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647700</xdr:colOff>
          <xdr:row>16</xdr:row>
          <xdr:rowOff>9525</xdr:rowOff>
        </xdr:from>
        <xdr:to>
          <xdr:col>3</xdr:col>
          <xdr:colOff>104775</xdr:colOff>
          <xdr:row>17</xdr:row>
          <xdr:rowOff>19050</xdr:rowOff>
        </xdr:to>
        <xdr:sp macro="" textlink="">
          <xdr:nvSpPr>
            <xdr:cNvPr id="7174" name="Check Box 6" hidden="1">
              <a:extLst>
                <a:ext uri="{63B3BB69-23CF-44E3-9099-C40C66FF867C}">
                  <a14:compatExt spid="_x0000_s7174"/>
                </a:ext>
                <a:ext uri="{FF2B5EF4-FFF2-40B4-BE49-F238E27FC236}">
                  <a16:creationId xmlns:a16="http://schemas.microsoft.com/office/drawing/2014/main" id="{443F52B5-B2C5-C3AD-FA54-8E402EF27C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2021</a:t>
              </a:r>
            </a:p>
          </xdr:txBody>
        </xdr:sp>
        <xdr:clientData/>
      </xdr:twoCellAnchor>
    </mc:Choice>
    <mc:Fallback/>
  </mc:AlternateContent>
  <xdr:twoCellAnchor>
    <xdr:from>
      <xdr:col>3</xdr:col>
      <xdr:colOff>14287</xdr:colOff>
      <xdr:row>17</xdr:row>
      <xdr:rowOff>128587</xdr:rowOff>
    </xdr:from>
    <xdr:to>
      <xdr:col>9</xdr:col>
      <xdr:colOff>471487</xdr:colOff>
      <xdr:row>31</xdr:row>
      <xdr:rowOff>71437</xdr:rowOff>
    </xdr:to>
    <xdr:graphicFrame macro="">
      <xdr:nvGraphicFramePr>
        <xdr:cNvPr id="3" name="Chart 2">
          <a:extLst>
            <a:ext uri="{FF2B5EF4-FFF2-40B4-BE49-F238E27FC236}">
              <a16:creationId xmlns:a16="http://schemas.microsoft.com/office/drawing/2014/main" id="{DC43E354-197E-726E-A3DF-C0F9FFE80F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9524</xdr:colOff>
          <xdr:row>9</xdr:row>
          <xdr:rowOff>19050</xdr:rowOff>
        </xdr:from>
        <xdr:to>
          <xdr:col>2</xdr:col>
          <xdr:colOff>9525</xdr:colOff>
          <xdr:row>10</xdr:row>
          <xdr:rowOff>0</xdr:rowOff>
        </xdr:to>
        <xdr:sp macro="" textlink="">
          <xdr:nvSpPr>
            <xdr:cNvPr id="8193" name="Option Button 1" hidden="1">
              <a:extLst>
                <a:ext uri="{63B3BB69-23CF-44E3-9099-C40C66FF867C}">
                  <a14:compatExt spid="_x0000_s8193"/>
                </a:ext>
                <a:ext uri="{FF2B5EF4-FFF2-40B4-BE49-F238E27FC236}">
                  <a16:creationId xmlns:a16="http://schemas.microsoft.com/office/drawing/2014/main" id="{00000000-0008-0000-0600-000001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2018</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9</xdr:row>
          <xdr:rowOff>0</xdr:rowOff>
        </xdr:from>
        <xdr:to>
          <xdr:col>3</xdr:col>
          <xdr:colOff>28575</xdr:colOff>
          <xdr:row>9</xdr:row>
          <xdr:rowOff>333375</xdr:rowOff>
        </xdr:to>
        <xdr:sp macro="" textlink="">
          <xdr:nvSpPr>
            <xdr:cNvPr id="8194" name="Option Button 2" hidden="1">
              <a:extLst>
                <a:ext uri="{63B3BB69-23CF-44E3-9099-C40C66FF867C}">
                  <a14:compatExt spid="_x0000_s8194"/>
                </a:ext>
                <a:ext uri="{FF2B5EF4-FFF2-40B4-BE49-F238E27FC236}">
                  <a16:creationId xmlns:a16="http://schemas.microsoft.com/office/drawing/2014/main" id="{93169E66-C472-2F84-8942-D0813500D1B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2019</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9</xdr:row>
          <xdr:rowOff>0</xdr:rowOff>
        </xdr:from>
        <xdr:to>
          <xdr:col>4</xdr:col>
          <xdr:colOff>28575</xdr:colOff>
          <xdr:row>9</xdr:row>
          <xdr:rowOff>333375</xdr:rowOff>
        </xdr:to>
        <xdr:sp macro="" textlink="">
          <xdr:nvSpPr>
            <xdr:cNvPr id="8195" name="Option Button 3" hidden="1">
              <a:extLst>
                <a:ext uri="{63B3BB69-23CF-44E3-9099-C40C66FF867C}">
                  <a14:compatExt spid="_x0000_s8195"/>
                </a:ext>
                <a:ext uri="{FF2B5EF4-FFF2-40B4-BE49-F238E27FC236}">
                  <a16:creationId xmlns:a16="http://schemas.microsoft.com/office/drawing/2014/main" id="{6B434130-194F-0561-280D-92D9759EAC1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2020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9</xdr:row>
          <xdr:rowOff>0</xdr:rowOff>
        </xdr:from>
        <xdr:to>
          <xdr:col>5</xdr:col>
          <xdr:colOff>28575</xdr:colOff>
          <xdr:row>9</xdr:row>
          <xdr:rowOff>333375</xdr:rowOff>
        </xdr:to>
        <xdr:sp macro="" textlink="">
          <xdr:nvSpPr>
            <xdr:cNvPr id="8196" name="Option Button 4" hidden="1">
              <a:extLst>
                <a:ext uri="{63B3BB69-23CF-44E3-9099-C40C66FF867C}">
                  <a14:compatExt spid="_x0000_s8196"/>
                </a:ext>
                <a:ext uri="{FF2B5EF4-FFF2-40B4-BE49-F238E27FC236}">
                  <a16:creationId xmlns:a16="http://schemas.microsoft.com/office/drawing/2014/main" id="{90785BC8-3A61-B1A2-F037-C6A2EE1A26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2021</a:t>
              </a:r>
            </a:p>
          </xdr:txBody>
        </xdr:sp>
        <xdr:clientData/>
      </xdr:twoCellAnchor>
    </mc:Choice>
    <mc:Fallback/>
  </mc:AlternateContent>
</xdr:wsDr>
</file>

<file path=xl/drawings/drawing7.xml><?xml version="1.0" encoding="utf-8"?>
<xdr:wsDr xmlns:xdr="http://schemas.openxmlformats.org/drawingml/2006/spreadsheetDrawing" xmlns:a="http://schemas.openxmlformats.org/drawingml/2006/main">
  <xdr:oneCellAnchor>
    <xdr:from>
      <xdr:col>9</xdr:col>
      <xdr:colOff>47625</xdr:colOff>
      <xdr:row>49</xdr:row>
      <xdr:rowOff>161925</xdr:rowOff>
    </xdr:from>
    <xdr:ext cx="5153025" cy="2686050"/>
    <xdr:graphicFrame macro="">
      <xdr:nvGraphicFramePr>
        <xdr:cNvPr id="505044414" name="Chart 1">
          <a:extLst>
            <a:ext uri="{FF2B5EF4-FFF2-40B4-BE49-F238E27FC236}">
              <a16:creationId xmlns:a16="http://schemas.microsoft.com/office/drawing/2014/main" id="{00000000-0008-0000-0500-0000BE5D1A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trlProp" Target="../ctrlProps/ctrlProp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9.xml"/><Relationship Id="rId3" Type="http://schemas.openxmlformats.org/officeDocument/2006/relationships/ctrlProp" Target="../ctrlProps/ctrlProp4.xml"/><Relationship Id="rId7" Type="http://schemas.openxmlformats.org/officeDocument/2006/relationships/ctrlProp" Target="../ctrlProps/ctrlProp8.xml"/><Relationship Id="rId12" Type="http://schemas.openxmlformats.org/officeDocument/2006/relationships/ctrlProp" Target="../ctrlProps/ctrlProp13.xml"/><Relationship Id="rId2" Type="http://schemas.openxmlformats.org/officeDocument/2006/relationships/vmlDrawing" Target="../drawings/vmlDrawing4.vml"/><Relationship Id="rId1" Type="http://schemas.openxmlformats.org/officeDocument/2006/relationships/drawing" Target="../drawings/drawing4.xml"/><Relationship Id="rId6" Type="http://schemas.openxmlformats.org/officeDocument/2006/relationships/ctrlProp" Target="../ctrlProps/ctrlProp7.xml"/><Relationship Id="rId11" Type="http://schemas.openxmlformats.org/officeDocument/2006/relationships/ctrlProp" Target="../ctrlProps/ctrlProp12.xml"/><Relationship Id="rId5" Type="http://schemas.openxmlformats.org/officeDocument/2006/relationships/ctrlProp" Target="../ctrlProps/ctrlProp6.xml"/><Relationship Id="rId10" Type="http://schemas.openxmlformats.org/officeDocument/2006/relationships/ctrlProp" Target="../ctrlProps/ctrlProp11.xml"/><Relationship Id="rId4" Type="http://schemas.openxmlformats.org/officeDocument/2006/relationships/ctrlProp" Target="../ctrlProps/ctrlProp5.xml"/><Relationship Id="rId9" Type="http://schemas.openxmlformats.org/officeDocument/2006/relationships/ctrlProp" Target="../ctrlProps/ctrlProp10.xml"/></Relationships>
</file>

<file path=xl/worksheets/_rels/sheet6.xml.rels><?xml version="1.0" encoding="UTF-8" standalone="yes"?>
<Relationships xmlns="http://schemas.openxmlformats.org/package/2006/relationships"><Relationship Id="rId3" Type="http://schemas.openxmlformats.org/officeDocument/2006/relationships/ctrlProp" Target="../ctrlProps/ctrlProp14.xml"/><Relationship Id="rId2" Type="http://schemas.openxmlformats.org/officeDocument/2006/relationships/vmlDrawing" Target="../drawings/vmlDrawing5.vml"/><Relationship Id="rId1" Type="http://schemas.openxmlformats.org/officeDocument/2006/relationships/drawing" Target="../drawings/drawing5.xml"/><Relationship Id="rId6" Type="http://schemas.openxmlformats.org/officeDocument/2006/relationships/ctrlProp" Target="../ctrlProps/ctrlProp17.xml"/><Relationship Id="rId5" Type="http://schemas.openxmlformats.org/officeDocument/2006/relationships/ctrlProp" Target="../ctrlProps/ctrlProp16.xml"/><Relationship Id="rId4" Type="http://schemas.openxmlformats.org/officeDocument/2006/relationships/ctrlProp" Target="../ctrlProps/ctrlProp15.xml"/></Relationships>
</file>

<file path=xl/worksheets/_rels/sheet7.xml.rels><?xml version="1.0" encoding="UTF-8" standalone="yes"?>
<Relationships xmlns="http://schemas.openxmlformats.org/package/2006/relationships"><Relationship Id="rId3" Type="http://schemas.openxmlformats.org/officeDocument/2006/relationships/ctrlProp" Target="../ctrlProps/ctrlProp18.xml"/><Relationship Id="rId2" Type="http://schemas.openxmlformats.org/officeDocument/2006/relationships/vmlDrawing" Target="../drawings/vmlDrawing6.vml"/><Relationship Id="rId1" Type="http://schemas.openxmlformats.org/officeDocument/2006/relationships/drawing" Target="../drawings/drawing6.xml"/><Relationship Id="rId6" Type="http://schemas.openxmlformats.org/officeDocument/2006/relationships/ctrlProp" Target="../ctrlProps/ctrlProp21.xml"/><Relationship Id="rId5" Type="http://schemas.openxmlformats.org/officeDocument/2006/relationships/ctrlProp" Target="../ctrlProps/ctrlProp20.xml"/><Relationship Id="rId4" Type="http://schemas.openxmlformats.org/officeDocument/2006/relationships/ctrlProp" Target="../ctrlProps/ctrlProp19.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00"/>
  <sheetViews>
    <sheetView topLeftCell="A4" workbookViewId="0">
      <selection activeCell="F15" sqref="F15"/>
    </sheetView>
  </sheetViews>
  <sheetFormatPr defaultColWidth="11.25" defaultRowHeight="15" customHeight="1"/>
  <cols>
    <col min="1" max="26" width="10.5" customWidth="1"/>
  </cols>
  <sheetData>
    <row r="1" spans="1:10" ht="15.75" customHeight="1">
      <c r="A1" s="1" t="s">
        <v>0</v>
      </c>
      <c r="I1" s="1" t="s">
        <v>1</v>
      </c>
      <c r="J1" s="1" t="s">
        <v>2</v>
      </c>
    </row>
    <row r="2" spans="1:10" ht="15.75" customHeight="1">
      <c r="C2" s="2" t="s">
        <v>3</v>
      </c>
      <c r="F2" s="3" t="s">
        <v>3</v>
      </c>
      <c r="G2" s="3" t="s">
        <v>4</v>
      </c>
    </row>
    <row r="3" spans="1:10" ht="15.75" customHeight="1">
      <c r="B3" s="4">
        <v>1</v>
      </c>
      <c r="C3" s="5" t="s">
        <v>5</v>
      </c>
      <c r="E3" s="1" t="s">
        <v>6</v>
      </c>
      <c r="F3" s="6" t="str" cm="1">
        <f t="array" ref="F3">INDEX(B3:C8,$G$3,2)</f>
        <v>Laptop</v>
      </c>
      <c r="G3" s="7">
        <v>1</v>
      </c>
    </row>
    <row r="4" spans="1:10" ht="15.75" customHeight="1">
      <c r="B4" s="4">
        <v>2</v>
      </c>
      <c r="C4" s="5" t="s">
        <v>7</v>
      </c>
    </row>
    <row r="5" spans="1:10" ht="15.75" customHeight="1">
      <c r="B5" s="4">
        <v>3</v>
      </c>
      <c r="C5" s="5" t="s">
        <v>8</v>
      </c>
      <c r="I5" s="8" t="s">
        <v>9</v>
      </c>
    </row>
    <row r="6" spans="1:10" ht="15.75" customHeight="1">
      <c r="B6" s="4">
        <v>4</v>
      </c>
      <c r="C6" s="5" t="s">
        <v>10</v>
      </c>
    </row>
    <row r="7" spans="1:10" ht="15.75" customHeight="1">
      <c r="B7" s="4">
        <v>5</v>
      </c>
      <c r="C7" s="5" t="s">
        <v>11</v>
      </c>
    </row>
    <row r="8" spans="1:10" ht="15.75" customHeight="1">
      <c r="B8" s="4">
        <v>6</v>
      </c>
      <c r="C8" s="5" t="s">
        <v>12</v>
      </c>
    </row>
    <row r="9" spans="1:10" ht="15.75" customHeight="1"/>
    <row r="10" spans="1:10" ht="15.75" customHeight="1"/>
    <row r="11" spans="1:10" ht="15.75" customHeight="1">
      <c r="A11" s="1" t="s">
        <v>13</v>
      </c>
    </row>
    <row r="12" spans="1:10" ht="15.75" customHeight="1">
      <c r="F12" s="1" t="s">
        <v>14</v>
      </c>
      <c r="G12" s="1" t="s">
        <v>15</v>
      </c>
    </row>
    <row r="13" spans="1:10" ht="15.75" customHeight="1">
      <c r="C13" s="2" t="s">
        <v>16</v>
      </c>
      <c r="F13" s="1" t="s">
        <v>17</v>
      </c>
      <c r="I13" s="9" t="s">
        <v>18</v>
      </c>
    </row>
    <row r="14" spans="1:10" ht="15.75" customHeight="1">
      <c r="C14" s="5" t="s">
        <v>5</v>
      </c>
      <c r="E14" s="1" t="s">
        <v>19</v>
      </c>
      <c r="F14" s="6">
        <f>ROWS(C14:C19)</f>
        <v>6</v>
      </c>
    </row>
    <row r="15" spans="1:10" ht="15.75" customHeight="1">
      <c r="C15" s="5" t="s">
        <v>7</v>
      </c>
    </row>
    <row r="16" spans="1:10" ht="15.75" customHeight="1">
      <c r="C16" s="5" t="s">
        <v>8</v>
      </c>
    </row>
    <row r="17" spans="3:3" ht="15.75" customHeight="1">
      <c r="C17" s="5" t="s">
        <v>10</v>
      </c>
    </row>
    <row r="18" spans="3:3" ht="15.75" customHeight="1">
      <c r="C18" s="5" t="s">
        <v>11</v>
      </c>
    </row>
    <row r="19" spans="3:3" ht="15.75" customHeight="1">
      <c r="C19" s="5" t="s">
        <v>12</v>
      </c>
    </row>
    <row r="20" spans="3:3" ht="15.75" customHeight="1">
      <c r="C20" s="2" t="s">
        <v>20</v>
      </c>
    </row>
    <row r="21" spans="3:3" ht="15.75" customHeight="1"/>
    <row r="22" spans="3:3" ht="15.75" customHeight="1"/>
    <row r="23" spans="3:3" ht="15.75" customHeight="1"/>
    <row r="24" spans="3:3" ht="15.75" customHeight="1"/>
    <row r="25" spans="3:3" ht="15.75" customHeight="1"/>
    <row r="26" spans="3:3" ht="15.75" customHeight="1"/>
    <row r="27" spans="3:3" ht="15.75" customHeight="1"/>
    <row r="28" spans="3:3" ht="15.75" customHeight="1"/>
    <row r="29" spans="3:3" ht="15.75" customHeight="1"/>
    <row r="30" spans="3:3" ht="15.75" customHeight="1"/>
    <row r="31" spans="3:3" ht="15.75" customHeight="1"/>
    <row r="32" spans="3: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1">
    <dataValidation type="list" allowBlank="1" showInputMessage="1" showErrorMessage="1" sqref="G3" xr:uid="{B811A2D5-9C62-414C-8293-9ACCC36EF3B8}">
      <formula1>$B$3:$B$8</formula1>
    </dataValidation>
  </dataValidation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Q1000"/>
  <sheetViews>
    <sheetView workbookViewId="0">
      <selection activeCell="G16" sqref="G16"/>
    </sheetView>
  </sheetViews>
  <sheetFormatPr defaultColWidth="11.25" defaultRowHeight="15" customHeight="1"/>
  <cols>
    <col min="1" max="1" width="8.75" customWidth="1"/>
    <col min="2" max="2" width="5" customWidth="1"/>
    <col min="3" max="3" width="20.625" customWidth="1"/>
    <col min="4" max="4" width="13.375" customWidth="1"/>
    <col min="5" max="5" width="16" customWidth="1"/>
    <col min="6" max="8" width="8.75" customWidth="1"/>
    <col min="9" max="9" width="20.625" customWidth="1"/>
    <col min="10" max="10" width="13.375" customWidth="1"/>
    <col min="11" max="11" width="16" customWidth="1"/>
    <col min="12" max="15" width="8.75" customWidth="1"/>
    <col min="16" max="16" width="10" customWidth="1"/>
    <col min="17" max="26" width="8.75" customWidth="1"/>
  </cols>
  <sheetData>
    <row r="1" spans="2:17" ht="16.5" customHeight="1">
      <c r="C1" s="1" t="s">
        <v>21</v>
      </c>
      <c r="I1" s="1" t="s">
        <v>22</v>
      </c>
      <c r="Q1" s="10"/>
    </row>
    <row r="2" spans="2:17" ht="16.5" customHeight="1">
      <c r="B2" s="60" t="s">
        <v>23</v>
      </c>
      <c r="C2" s="61"/>
      <c r="D2" s="61"/>
      <c r="E2" s="61"/>
      <c r="M2" s="6">
        <v>1</v>
      </c>
      <c r="P2" s="1" t="s">
        <v>1</v>
      </c>
      <c r="Q2" s="10" t="s">
        <v>24</v>
      </c>
    </row>
    <row r="3" spans="2:17" ht="16.5" customHeight="1">
      <c r="B3" s="11" t="s">
        <v>25</v>
      </c>
      <c r="C3" s="11" t="s">
        <v>26</v>
      </c>
      <c r="D3" s="12" t="s">
        <v>27</v>
      </c>
      <c r="E3" s="12" t="s">
        <v>28</v>
      </c>
      <c r="I3" s="11" t="s">
        <v>26</v>
      </c>
      <c r="J3" s="12" t="s">
        <v>27</v>
      </c>
      <c r="K3" s="12" t="s">
        <v>28</v>
      </c>
      <c r="Q3" s="10" t="s">
        <v>29</v>
      </c>
    </row>
    <row r="4" spans="2:17" ht="16.5" customHeight="1">
      <c r="B4" s="7">
        <v>1</v>
      </c>
      <c r="C4" s="6" t="s">
        <v>30</v>
      </c>
      <c r="D4" s="13">
        <v>275045</v>
      </c>
      <c r="E4" s="13">
        <v>76210007</v>
      </c>
      <c r="I4" s="6" t="str" cm="1">
        <f t="array" ref="I4">IFERROR(INDEX($C$4:$E$31,$M$2+ROWS($H$4:H4)-1,1),"Not Found")</f>
        <v xml:space="preserve"> Andhra Pradesh</v>
      </c>
      <c r="J4" s="14" cm="1">
        <f t="array" ref="J4">IFERROR(INDEX($C$4:$E$31,$M$2+ROWS($H$4:H4)-1,2),"Not Found")</f>
        <v>275045</v>
      </c>
      <c r="K4" s="14" cm="1">
        <f t="array" ref="K4">IFERROR(INDEX($C$4:$E$31,$M$2+ROWS($H$4:H4)-1,3),"Not Found")</f>
        <v>76210007</v>
      </c>
      <c r="L4" t="str" cm="1">
        <f t="array" ref="L4">IF(INDEX(C4:E31,$M$2,1)&lt;&gt;0,INDEX(C4:E31,$M$2,1),"Not Found")</f>
        <v xml:space="preserve"> Andhra Pradesh</v>
      </c>
      <c r="Q4" s="10"/>
    </row>
    <row r="5" spans="2:17" ht="16.5" customHeight="1">
      <c r="B5" s="7">
        <v>2</v>
      </c>
      <c r="C5" s="6" t="s">
        <v>31</v>
      </c>
      <c r="D5" s="13">
        <v>83743</v>
      </c>
      <c r="E5" s="13">
        <v>1097968</v>
      </c>
      <c r="I5" s="6" t="str" cm="1">
        <f t="array" ref="I5">IFERROR(INDEX($C$4:$E$31,$M$2+ROWS($H$4:H5)-1,1),"Not Found")</f>
        <v xml:space="preserve"> Arunachal Pradesh</v>
      </c>
      <c r="J5" s="14" cm="1">
        <f t="array" ref="J5">IFERROR(INDEX($C$4:$E$31,$M$2+ROWS($H$4:H5)-1,2),"Not Found")</f>
        <v>83743</v>
      </c>
      <c r="K5" s="14" cm="1">
        <f t="array" ref="K5">IFERROR(INDEX($C$4:$E$31,$M$2+ROWS($H$4:H5)-1,3),"Not Found")</f>
        <v>1097968</v>
      </c>
      <c r="L5" t="str" cm="1">
        <f t="array" ref="L5">IF(INDEX(C5:E32,$M$2,1)&lt;&gt;0,INDEX(C5:E32,$M$2,1),"Not Found")</f>
        <v xml:space="preserve"> Arunachal Pradesh</v>
      </c>
      <c r="P5" s="1"/>
      <c r="Q5" s="10"/>
    </row>
    <row r="6" spans="2:17" ht="16.5" customHeight="1">
      <c r="B6" s="7">
        <v>3</v>
      </c>
      <c r="C6" s="6" t="s">
        <v>32</v>
      </c>
      <c r="D6" s="13">
        <v>78438</v>
      </c>
      <c r="E6" s="13">
        <v>26655528</v>
      </c>
      <c r="I6" s="6" t="str" cm="1">
        <f t="array" ref="I6">IFERROR(INDEX($C$4:$E$31,$M$2+ROWS($H$4:H6)-1,1),"Not Found")</f>
        <v xml:space="preserve"> Assam</v>
      </c>
      <c r="J6" s="14" cm="1">
        <f t="array" ref="J6">IFERROR(INDEX($C$4:$E$31,$M$2+ROWS($H$4:H6)-1,2),"Not Found")</f>
        <v>78438</v>
      </c>
      <c r="K6" s="14" cm="1">
        <f t="array" ref="K6">IFERROR(INDEX($C$4:$E$31,$M$2+ROWS($H$4:H6)-1,3),"Not Found")</f>
        <v>26655528</v>
      </c>
      <c r="L6" t="str" cm="1">
        <f t="array" ref="L6">IF(INDEX(C6:E33,$M$2,1)&lt;&gt;0,INDEX(C6:E33,$M$2,1),"Not Found")</f>
        <v xml:space="preserve"> Assam</v>
      </c>
      <c r="P6" s="1"/>
      <c r="Q6" s="10"/>
    </row>
    <row r="7" spans="2:17" ht="16.5" customHeight="1">
      <c r="B7" s="7">
        <v>4</v>
      </c>
      <c r="C7" s="6" t="s">
        <v>33</v>
      </c>
      <c r="D7" s="13">
        <v>94163</v>
      </c>
      <c r="E7" s="13">
        <v>82998509</v>
      </c>
      <c r="I7" s="6" t="str" cm="1">
        <f t="array" ref="I7">IFERROR(INDEX($C$4:$E$31,$M$2+ROWS($H$4:H7)-1,1),"Not Found")</f>
        <v xml:space="preserve"> Bihar</v>
      </c>
      <c r="J7" s="14" cm="1">
        <f t="array" ref="J7">IFERROR(INDEX($C$4:$E$31,$M$2+ROWS($H$4:H7)-1,2),"Not Found")</f>
        <v>94163</v>
      </c>
      <c r="K7" s="14" cm="1">
        <f t="array" ref="K7">IFERROR(INDEX($C$4:$E$31,$M$2+ROWS($H$4:H7)-1,3),"Not Found")</f>
        <v>82998509</v>
      </c>
      <c r="L7" t="str" cm="1">
        <f t="array" ref="L7">IF(INDEX(C7:E34,$M$2,1)&lt;&gt;0,INDEX(C7:E34,$M$2,1),"Not Found")</f>
        <v xml:space="preserve"> Bihar</v>
      </c>
      <c r="P7" s="1"/>
      <c r="Q7" s="10"/>
    </row>
    <row r="8" spans="2:17" ht="16.5" customHeight="1">
      <c r="B8" s="7">
        <v>5</v>
      </c>
      <c r="C8" s="6" t="s">
        <v>34</v>
      </c>
      <c r="D8" s="13">
        <v>135191</v>
      </c>
      <c r="E8" s="13">
        <v>20833803</v>
      </c>
      <c r="I8" s="6" t="str" cm="1">
        <f t="array" ref="I8">IFERROR(INDEX($C$4:$E$31,$M$2+ROWS($H$4:H8)-1,1),"Not Found")</f>
        <v xml:space="preserve"> Chhattisgarh</v>
      </c>
      <c r="J8" s="14" cm="1">
        <f t="array" ref="J8">IFERROR(INDEX($C$4:$E$31,$M$2+ROWS($H$4:H8)-1,2),"Not Found")</f>
        <v>135191</v>
      </c>
      <c r="K8" s="14" cm="1">
        <f t="array" ref="K8">IFERROR(INDEX($C$4:$E$31,$M$2+ROWS($H$4:H8)-1,3),"Not Found")</f>
        <v>20833803</v>
      </c>
      <c r="L8" t="str" cm="1">
        <f t="array" ref="L8">IF(INDEX(C8:E35,$M$2,1)&lt;&gt;0,INDEX(C8:E35,$M$2,1),"Not Found")</f>
        <v xml:space="preserve"> Chhattisgarh</v>
      </c>
      <c r="P8" s="1"/>
      <c r="Q8" s="15"/>
    </row>
    <row r="9" spans="2:17" ht="16.5" customHeight="1">
      <c r="B9" s="7">
        <v>6</v>
      </c>
      <c r="C9" s="6" t="s">
        <v>35</v>
      </c>
      <c r="D9" s="13">
        <v>3702</v>
      </c>
      <c r="E9" s="13">
        <v>1347668</v>
      </c>
      <c r="I9" s="6" t="str" cm="1">
        <f t="array" ref="I9">IFERROR(INDEX($C$4:$E$31,$M$2+ROWS($H$4:H9)-1,1),"Not Found")</f>
        <v xml:space="preserve"> Goa </v>
      </c>
      <c r="J9" s="14" cm="1">
        <f t="array" ref="J9">IFERROR(INDEX($C$4:$E$31,$M$2+ROWS($H$4:H9)-1,2),"Not Found")</f>
        <v>3702</v>
      </c>
      <c r="K9" s="14" cm="1">
        <f t="array" ref="K9">IFERROR(INDEX($C$4:$E$31,$M$2+ROWS($H$4:H9)-1,3),"Not Found")</f>
        <v>1347668</v>
      </c>
      <c r="L9" t="str" cm="1">
        <f t="array" ref="L9">IF(INDEX(C9:E36,$M$2,1)&lt;&gt;0,INDEX(C9:E36,$M$2,1),"Not Found")</f>
        <v xml:space="preserve"> Goa </v>
      </c>
      <c r="P9" s="1"/>
      <c r="Q9" s="15"/>
    </row>
    <row r="10" spans="2:17" ht="16.5" customHeight="1">
      <c r="B10" s="7">
        <v>7</v>
      </c>
      <c r="C10" s="6" t="s">
        <v>36</v>
      </c>
      <c r="D10" s="13">
        <v>196024</v>
      </c>
      <c r="E10" s="13">
        <v>50671017</v>
      </c>
      <c r="I10" s="6" t="str" cm="1">
        <f t="array" ref="I10">IFERROR(INDEX($C$4:$E$31,$M$2+ROWS($H$4:H10)-1,1),"Not Found")</f>
        <v xml:space="preserve"> Gujarat</v>
      </c>
      <c r="J10" s="14" cm="1">
        <f t="array" ref="J10">IFERROR(INDEX($C$4:$E$31,$M$2+ROWS($H$4:H10)-1,2),"Not Found")</f>
        <v>196024</v>
      </c>
      <c r="K10" s="14" cm="1">
        <f t="array" ref="K10">IFERROR(INDEX($C$4:$E$31,$M$2+ROWS($H$4:H10)-1,3),"Not Found")</f>
        <v>50671017</v>
      </c>
      <c r="L10" t="str" cm="1">
        <f t="array" ref="L10">IF(INDEX(C10:E37,$M$2,1)&lt;&gt;0,INDEX(C10:E37,$M$2,1),"Not Found")</f>
        <v xml:space="preserve"> Gujarat</v>
      </c>
      <c r="P10" s="1"/>
      <c r="Q10" s="15"/>
    </row>
    <row r="11" spans="2:17" ht="16.5" customHeight="1">
      <c r="B11" s="7">
        <v>8</v>
      </c>
      <c r="C11" s="6" t="s">
        <v>37</v>
      </c>
      <c r="D11" s="13">
        <v>44212</v>
      </c>
      <c r="E11" s="13">
        <v>21144564</v>
      </c>
      <c r="I11" s="6" t="str" cm="1">
        <f t="array" ref="I11">IFERROR(INDEX($C$4:$E$31,$M$2+ROWS($H$4:H11)-1,1),"Not Found")</f>
        <v xml:space="preserve"> Haryana</v>
      </c>
      <c r="J11" s="14" cm="1">
        <f t="array" ref="J11">IFERROR(INDEX($C$4:$E$31,$M$2+ROWS($H$4:H11)-1,2),"Not Found")</f>
        <v>44212</v>
      </c>
      <c r="K11" s="14" cm="1">
        <f t="array" ref="K11">IFERROR(INDEX($C$4:$E$31,$M$2+ROWS($H$4:H11)-1,3),"Not Found")</f>
        <v>21144564</v>
      </c>
      <c r="L11" t="str" cm="1">
        <f t="array" ref="L11">IF(INDEX(C11:E38,$M$2,1)&lt;&gt;0,INDEX(C11:E38,$M$2,1),"Not Found")</f>
        <v xml:space="preserve"> Haryana</v>
      </c>
      <c r="P11" s="1"/>
      <c r="Q11" s="10"/>
    </row>
    <row r="12" spans="2:17" ht="16.5" customHeight="1">
      <c r="B12" s="7">
        <v>9</v>
      </c>
      <c r="C12" s="6" t="s">
        <v>38</v>
      </c>
      <c r="D12" s="13">
        <v>55673</v>
      </c>
      <c r="E12" s="13">
        <v>6077900</v>
      </c>
      <c r="I12" s="6" t="str" cm="1">
        <f t="array" ref="I12">IFERROR(INDEX($C$4:$E$31,$M$2+ROWS($H$4:H12)-1,1),"Not Found")</f>
        <v xml:space="preserve"> Himachal Pradesh</v>
      </c>
      <c r="J12" s="14" cm="1">
        <f t="array" ref="J12">IFERROR(INDEX($C$4:$E$31,$M$2+ROWS($H$4:H12)-1,2),"Not Found")</f>
        <v>55673</v>
      </c>
      <c r="K12" s="14" cm="1">
        <f t="array" ref="K12">IFERROR(INDEX($C$4:$E$31,$M$2+ROWS($H$4:H12)-1,3),"Not Found")</f>
        <v>6077900</v>
      </c>
      <c r="L12" t="str" cm="1">
        <f t="array" ref="L12">IF(INDEX(C12:E39,$M$2,1)&lt;&gt;0,INDEX(C12:E39,$M$2,1),"Not Found")</f>
        <v xml:space="preserve"> Himachal Pradesh</v>
      </c>
      <c r="P12" s="1"/>
      <c r="Q12" s="15"/>
    </row>
    <row r="13" spans="2:17" ht="16.5" customHeight="1">
      <c r="B13" s="7">
        <v>10</v>
      </c>
      <c r="C13" s="6" t="s">
        <v>39</v>
      </c>
      <c r="D13" s="13">
        <v>222236</v>
      </c>
      <c r="E13" s="13">
        <v>10143700</v>
      </c>
      <c r="I13" s="6" t="str" cm="1">
        <f t="array" ref="I13">IFERROR(INDEX($C$4:$E$31,$M$2+ROWS($H$4:H13)-1,1),"Not Found")</f>
        <v xml:space="preserve"> Jammu &amp; Kashmir</v>
      </c>
      <c r="J13" s="14" cm="1">
        <f t="array" ref="J13">IFERROR(INDEX($C$4:$E$31,$M$2+ROWS($H$4:H13)-1,2),"Not Found")</f>
        <v>222236</v>
      </c>
      <c r="K13" s="14" cm="1">
        <f t="array" ref="K13">IFERROR(INDEX($C$4:$E$31,$M$2+ROWS($H$4:H13)-1,3),"Not Found")</f>
        <v>10143700</v>
      </c>
      <c r="L13" t="str" cm="1">
        <f t="array" ref="L13">IF(INDEX(C13:E40,$M$2,1)&lt;&gt;0,INDEX(C13:E40,$M$2,1),"Not Found")</f>
        <v xml:space="preserve"> Jammu &amp; Kashmir</v>
      </c>
      <c r="P13" s="1"/>
      <c r="Q13" s="10"/>
    </row>
    <row r="14" spans="2:17" ht="16.5" customHeight="1">
      <c r="B14" s="7">
        <v>11</v>
      </c>
      <c r="C14" s="6" t="s">
        <v>40</v>
      </c>
      <c r="D14" s="13">
        <v>79714</v>
      </c>
      <c r="E14" s="13">
        <v>26945829</v>
      </c>
      <c r="P14" s="1"/>
      <c r="Q14" s="10"/>
    </row>
    <row r="15" spans="2:17" ht="16.5" customHeight="1">
      <c r="B15" s="7">
        <v>12</v>
      </c>
      <c r="C15" s="6" t="s">
        <v>41</v>
      </c>
      <c r="D15" s="13">
        <v>191791</v>
      </c>
      <c r="E15" s="13">
        <v>52850562</v>
      </c>
      <c r="P15" s="1"/>
      <c r="Q15" s="10"/>
    </row>
    <row r="16" spans="2:17" ht="16.5" customHeight="1">
      <c r="B16" s="7">
        <v>13</v>
      </c>
      <c r="C16" s="6" t="s">
        <v>42</v>
      </c>
      <c r="D16" s="13">
        <v>38863</v>
      </c>
      <c r="E16" s="13">
        <v>31841374</v>
      </c>
      <c r="P16" s="1"/>
      <c r="Q16" s="10"/>
    </row>
    <row r="17" spans="2:17" ht="16.5" customHeight="1">
      <c r="B17" s="7">
        <v>14</v>
      </c>
      <c r="C17" s="6" t="s">
        <v>43</v>
      </c>
      <c r="D17" s="13">
        <v>308245</v>
      </c>
      <c r="E17" s="13">
        <v>60348023</v>
      </c>
      <c r="P17" s="1"/>
      <c r="Q17" s="10"/>
    </row>
    <row r="18" spans="2:17" ht="16.5" customHeight="1">
      <c r="B18" s="7">
        <v>15</v>
      </c>
      <c r="C18" s="6" t="s">
        <v>44</v>
      </c>
      <c r="D18" s="13">
        <v>307713</v>
      </c>
      <c r="E18" s="13">
        <v>96878627</v>
      </c>
      <c r="P18" s="1"/>
      <c r="Q18" s="6"/>
    </row>
    <row r="19" spans="2:17" ht="16.5" customHeight="1">
      <c r="B19" s="7">
        <v>16</v>
      </c>
      <c r="C19" s="6" t="s">
        <v>45</v>
      </c>
      <c r="D19" s="13">
        <v>22327</v>
      </c>
      <c r="E19" s="13">
        <v>2293896</v>
      </c>
      <c r="P19" s="1"/>
      <c r="Q19" s="10"/>
    </row>
    <row r="20" spans="2:17" ht="16.5" customHeight="1">
      <c r="B20" s="7">
        <v>17</v>
      </c>
      <c r="C20" s="6" t="s">
        <v>46</v>
      </c>
      <c r="D20" s="13">
        <v>22429</v>
      </c>
      <c r="E20" s="13">
        <v>2318822</v>
      </c>
      <c r="P20" s="1"/>
      <c r="Q20" s="10"/>
    </row>
    <row r="21" spans="2:17" ht="16.5" customHeight="1">
      <c r="B21" s="7">
        <v>18</v>
      </c>
      <c r="C21" s="6" t="s">
        <v>47</v>
      </c>
      <c r="D21" s="13">
        <v>21081</v>
      </c>
      <c r="E21" s="13">
        <v>888573</v>
      </c>
      <c r="Q21" s="10"/>
    </row>
    <row r="22" spans="2:17" ht="16.5" customHeight="1">
      <c r="B22" s="7">
        <v>19</v>
      </c>
      <c r="C22" s="6" t="s">
        <v>48</v>
      </c>
      <c r="D22" s="13">
        <v>16579</v>
      </c>
      <c r="E22" s="13">
        <v>1990036</v>
      </c>
      <c r="Q22" s="10"/>
    </row>
    <row r="23" spans="2:17" ht="16.5" customHeight="1">
      <c r="B23" s="7">
        <v>20</v>
      </c>
      <c r="C23" s="6" t="s">
        <v>49</v>
      </c>
      <c r="D23" s="13">
        <v>155707</v>
      </c>
      <c r="E23" s="13">
        <v>36804660</v>
      </c>
      <c r="Q23" s="10"/>
    </row>
    <row r="24" spans="2:17" ht="16.5" customHeight="1">
      <c r="B24" s="7">
        <v>21</v>
      </c>
      <c r="C24" s="6" t="s">
        <v>50</v>
      </c>
      <c r="D24" s="13">
        <v>50362</v>
      </c>
      <c r="E24" s="13">
        <v>24358999</v>
      </c>
      <c r="Q24" s="10"/>
    </row>
    <row r="25" spans="2:17" ht="16.5" customHeight="1">
      <c r="B25" s="7">
        <v>22</v>
      </c>
      <c r="C25" s="6" t="s">
        <v>51</v>
      </c>
      <c r="D25" s="13">
        <v>342239</v>
      </c>
      <c r="E25" s="13">
        <v>56507188</v>
      </c>
      <c r="Q25" s="10"/>
    </row>
    <row r="26" spans="2:17" ht="16.5" customHeight="1">
      <c r="B26" s="7">
        <v>23</v>
      </c>
      <c r="C26" s="6" t="s">
        <v>52</v>
      </c>
      <c r="D26" s="13">
        <v>7096</v>
      </c>
      <c r="E26" s="13">
        <v>540851</v>
      </c>
      <c r="Q26" s="10"/>
    </row>
    <row r="27" spans="2:17" ht="16.5" customHeight="1">
      <c r="B27" s="7">
        <v>24</v>
      </c>
      <c r="C27" s="6" t="s">
        <v>53</v>
      </c>
      <c r="D27" s="13">
        <v>130058</v>
      </c>
      <c r="E27" s="13">
        <v>62405679</v>
      </c>
      <c r="Q27" s="10"/>
    </row>
    <row r="28" spans="2:17" ht="16.5" customHeight="1">
      <c r="B28" s="7">
        <v>25</v>
      </c>
      <c r="C28" s="6" t="s">
        <v>54</v>
      </c>
      <c r="D28" s="13">
        <v>10486</v>
      </c>
      <c r="E28" s="13">
        <v>3199203</v>
      </c>
      <c r="Q28" s="10"/>
    </row>
    <row r="29" spans="2:17" ht="16.5" customHeight="1">
      <c r="B29" s="7">
        <v>26</v>
      </c>
      <c r="C29" s="6" t="s">
        <v>55</v>
      </c>
      <c r="D29" s="13">
        <v>240928</v>
      </c>
      <c r="E29" s="13">
        <v>166197921</v>
      </c>
      <c r="Q29" s="10"/>
    </row>
    <row r="30" spans="2:17" ht="16.5" customHeight="1">
      <c r="B30" s="7">
        <v>27</v>
      </c>
      <c r="C30" s="6" t="s">
        <v>56</v>
      </c>
      <c r="D30" s="13">
        <v>53483</v>
      </c>
      <c r="E30" s="13">
        <v>8489349</v>
      </c>
      <c r="Q30" s="10"/>
    </row>
    <row r="31" spans="2:17" ht="16.5" customHeight="1">
      <c r="B31" s="7">
        <v>28</v>
      </c>
      <c r="C31" s="6" t="s">
        <v>57</v>
      </c>
      <c r="D31" s="13">
        <v>88752</v>
      </c>
      <c r="E31" s="13">
        <v>80176197</v>
      </c>
      <c r="Q31" s="10"/>
    </row>
    <row r="32" spans="2:17" ht="16.5" customHeight="1">
      <c r="Q32" s="10"/>
    </row>
    <row r="33" spans="17:17" ht="16.5" customHeight="1">
      <c r="Q33" s="10"/>
    </row>
    <row r="34" spans="17:17" ht="16.5" customHeight="1">
      <c r="Q34" s="10"/>
    </row>
    <row r="35" spans="17:17" ht="16.5" customHeight="1">
      <c r="Q35" s="10"/>
    </row>
    <row r="36" spans="17:17" ht="16.5" customHeight="1">
      <c r="Q36" s="10"/>
    </row>
    <row r="37" spans="17:17" ht="16.5" customHeight="1">
      <c r="Q37" s="10"/>
    </row>
    <row r="38" spans="17:17" ht="16.5" customHeight="1">
      <c r="Q38" s="10"/>
    </row>
    <row r="39" spans="17:17" ht="16.5" customHeight="1">
      <c r="Q39" s="10"/>
    </row>
    <row r="40" spans="17:17" ht="16.5" customHeight="1">
      <c r="Q40" s="10"/>
    </row>
    <row r="41" spans="17:17" ht="16.5" customHeight="1">
      <c r="Q41" s="10"/>
    </row>
    <row r="42" spans="17:17" ht="16.5" customHeight="1">
      <c r="Q42" s="10"/>
    </row>
    <row r="43" spans="17:17" ht="16.5" customHeight="1">
      <c r="Q43" s="10"/>
    </row>
    <row r="44" spans="17:17" ht="16.5" customHeight="1">
      <c r="Q44" s="10"/>
    </row>
    <row r="45" spans="17:17" ht="16.5" customHeight="1">
      <c r="Q45" s="10"/>
    </row>
    <row r="46" spans="17:17" ht="16.5" customHeight="1">
      <c r="Q46" s="10"/>
    </row>
    <row r="47" spans="17:17" ht="16.5" customHeight="1">
      <c r="Q47" s="10"/>
    </row>
    <row r="48" spans="17:17" ht="16.5" customHeight="1">
      <c r="Q48" s="10"/>
    </row>
    <row r="49" spans="17:17" ht="16.5" customHeight="1">
      <c r="Q49" s="10"/>
    </row>
    <row r="50" spans="17:17" ht="16.5" customHeight="1">
      <c r="Q50" s="10"/>
    </row>
    <row r="51" spans="17:17" ht="16.5" customHeight="1">
      <c r="Q51" s="10"/>
    </row>
    <row r="52" spans="17:17" ht="16.5" customHeight="1">
      <c r="Q52" s="10"/>
    </row>
    <row r="53" spans="17:17" ht="16.5" customHeight="1">
      <c r="Q53" s="10"/>
    </row>
    <row r="54" spans="17:17" ht="16.5" customHeight="1">
      <c r="Q54" s="10"/>
    </row>
    <row r="55" spans="17:17" ht="16.5" customHeight="1">
      <c r="Q55" s="10"/>
    </row>
    <row r="56" spans="17:17" ht="16.5" customHeight="1">
      <c r="Q56" s="10"/>
    </row>
    <row r="57" spans="17:17" ht="16.5" customHeight="1">
      <c r="Q57" s="10"/>
    </row>
    <row r="58" spans="17:17" ht="16.5" customHeight="1">
      <c r="Q58" s="10"/>
    </row>
    <row r="59" spans="17:17" ht="16.5" customHeight="1">
      <c r="Q59" s="10"/>
    </row>
    <row r="60" spans="17:17" ht="16.5" customHeight="1">
      <c r="Q60" s="10"/>
    </row>
    <row r="61" spans="17:17" ht="16.5" customHeight="1">
      <c r="Q61" s="10"/>
    </row>
    <row r="62" spans="17:17" ht="16.5" customHeight="1">
      <c r="Q62" s="10"/>
    </row>
    <row r="63" spans="17:17" ht="16.5" customHeight="1">
      <c r="Q63" s="10"/>
    </row>
    <row r="64" spans="17:17" ht="16.5" customHeight="1">
      <c r="Q64" s="10"/>
    </row>
    <row r="65" spans="17:17" ht="16.5" customHeight="1">
      <c r="Q65" s="10"/>
    </row>
    <row r="66" spans="17:17" ht="16.5" customHeight="1">
      <c r="Q66" s="10"/>
    </row>
    <row r="67" spans="17:17" ht="16.5" customHeight="1">
      <c r="Q67" s="10"/>
    </row>
    <row r="68" spans="17:17" ht="16.5" customHeight="1">
      <c r="Q68" s="10"/>
    </row>
    <row r="69" spans="17:17" ht="16.5" customHeight="1">
      <c r="Q69" s="10"/>
    </row>
    <row r="70" spans="17:17" ht="16.5" customHeight="1">
      <c r="Q70" s="10"/>
    </row>
    <row r="71" spans="17:17" ht="16.5" customHeight="1">
      <c r="Q71" s="10"/>
    </row>
    <row r="72" spans="17:17" ht="16.5" customHeight="1">
      <c r="Q72" s="10"/>
    </row>
    <row r="73" spans="17:17" ht="16.5" customHeight="1">
      <c r="Q73" s="10"/>
    </row>
    <row r="74" spans="17:17" ht="16.5" customHeight="1">
      <c r="Q74" s="10"/>
    </row>
    <row r="75" spans="17:17" ht="16.5" customHeight="1">
      <c r="Q75" s="10"/>
    </row>
    <row r="76" spans="17:17" ht="16.5" customHeight="1">
      <c r="Q76" s="10"/>
    </row>
    <row r="77" spans="17:17" ht="16.5" customHeight="1">
      <c r="Q77" s="10"/>
    </row>
    <row r="78" spans="17:17" ht="16.5" customHeight="1">
      <c r="Q78" s="10"/>
    </row>
    <row r="79" spans="17:17" ht="16.5" customHeight="1">
      <c r="Q79" s="10"/>
    </row>
    <row r="80" spans="17:17" ht="16.5" customHeight="1">
      <c r="Q80" s="10"/>
    </row>
    <row r="81" spans="17:17" ht="16.5" customHeight="1">
      <c r="Q81" s="10"/>
    </row>
    <row r="82" spans="17:17" ht="16.5" customHeight="1">
      <c r="Q82" s="10"/>
    </row>
    <row r="83" spans="17:17" ht="16.5" customHeight="1">
      <c r="Q83" s="10"/>
    </row>
    <row r="84" spans="17:17" ht="16.5" customHeight="1">
      <c r="Q84" s="10"/>
    </row>
    <row r="85" spans="17:17" ht="16.5" customHeight="1">
      <c r="Q85" s="10"/>
    </row>
    <row r="86" spans="17:17" ht="16.5" customHeight="1">
      <c r="Q86" s="10"/>
    </row>
    <row r="87" spans="17:17" ht="16.5" customHeight="1">
      <c r="Q87" s="10"/>
    </row>
    <row r="88" spans="17:17" ht="16.5" customHeight="1">
      <c r="Q88" s="10"/>
    </row>
    <row r="89" spans="17:17" ht="16.5" customHeight="1">
      <c r="Q89" s="10"/>
    </row>
    <row r="90" spans="17:17" ht="16.5" customHeight="1">
      <c r="Q90" s="10"/>
    </row>
    <row r="91" spans="17:17" ht="16.5" customHeight="1">
      <c r="Q91" s="10"/>
    </row>
    <row r="92" spans="17:17" ht="16.5" customHeight="1">
      <c r="Q92" s="10"/>
    </row>
    <row r="93" spans="17:17" ht="16.5" customHeight="1">
      <c r="Q93" s="10"/>
    </row>
    <row r="94" spans="17:17" ht="16.5" customHeight="1">
      <c r="Q94" s="10"/>
    </row>
    <row r="95" spans="17:17" ht="16.5" customHeight="1">
      <c r="Q95" s="10"/>
    </row>
    <row r="96" spans="17:17" ht="16.5" customHeight="1">
      <c r="Q96" s="10"/>
    </row>
    <row r="97" spans="17:17" ht="16.5" customHeight="1">
      <c r="Q97" s="10"/>
    </row>
    <row r="98" spans="17:17" ht="16.5" customHeight="1">
      <c r="Q98" s="10"/>
    </row>
    <row r="99" spans="17:17" ht="16.5" customHeight="1">
      <c r="Q99" s="10"/>
    </row>
    <row r="100" spans="17:17" ht="16.5" customHeight="1">
      <c r="Q100" s="10"/>
    </row>
    <row r="101" spans="17:17" ht="16.5" customHeight="1">
      <c r="Q101" s="10"/>
    </row>
    <row r="102" spans="17:17" ht="16.5" customHeight="1">
      <c r="Q102" s="10"/>
    </row>
    <row r="103" spans="17:17" ht="16.5" customHeight="1">
      <c r="Q103" s="10"/>
    </row>
    <row r="104" spans="17:17" ht="16.5" customHeight="1">
      <c r="Q104" s="10"/>
    </row>
    <row r="105" spans="17:17" ht="16.5" customHeight="1">
      <c r="Q105" s="10"/>
    </row>
    <row r="106" spans="17:17" ht="16.5" customHeight="1">
      <c r="Q106" s="10"/>
    </row>
    <row r="107" spans="17:17" ht="16.5" customHeight="1">
      <c r="Q107" s="10"/>
    </row>
    <row r="108" spans="17:17" ht="16.5" customHeight="1">
      <c r="Q108" s="10"/>
    </row>
    <row r="109" spans="17:17" ht="16.5" customHeight="1">
      <c r="Q109" s="10"/>
    </row>
    <row r="110" spans="17:17" ht="16.5" customHeight="1">
      <c r="Q110" s="10"/>
    </row>
    <row r="111" spans="17:17" ht="16.5" customHeight="1">
      <c r="Q111" s="10"/>
    </row>
    <row r="112" spans="17:17" ht="16.5" customHeight="1">
      <c r="Q112" s="10"/>
    </row>
    <row r="113" spans="17:17" ht="16.5" customHeight="1">
      <c r="Q113" s="10"/>
    </row>
    <row r="114" spans="17:17" ht="16.5" customHeight="1">
      <c r="Q114" s="10"/>
    </row>
    <row r="115" spans="17:17" ht="16.5" customHeight="1">
      <c r="Q115" s="10"/>
    </row>
    <row r="116" spans="17:17" ht="16.5" customHeight="1">
      <c r="Q116" s="10"/>
    </row>
    <row r="117" spans="17:17" ht="16.5" customHeight="1">
      <c r="Q117" s="10"/>
    </row>
    <row r="118" spans="17:17" ht="16.5" customHeight="1">
      <c r="Q118" s="10"/>
    </row>
    <row r="119" spans="17:17" ht="16.5" customHeight="1">
      <c r="Q119" s="10"/>
    </row>
    <row r="120" spans="17:17" ht="16.5" customHeight="1">
      <c r="Q120" s="10"/>
    </row>
    <row r="121" spans="17:17" ht="16.5" customHeight="1">
      <c r="Q121" s="10"/>
    </row>
    <row r="122" spans="17:17" ht="16.5" customHeight="1">
      <c r="Q122" s="10"/>
    </row>
    <row r="123" spans="17:17" ht="16.5" customHeight="1">
      <c r="Q123" s="10"/>
    </row>
    <row r="124" spans="17:17" ht="16.5" customHeight="1">
      <c r="Q124" s="10"/>
    </row>
    <row r="125" spans="17:17" ht="16.5" customHeight="1">
      <c r="Q125" s="10"/>
    </row>
    <row r="126" spans="17:17" ht="16.5" customHeight="1">
      <c r="Q126" s="10"/>
    </row>
    <row r="127" spans="17:17" ht="16.5" customHeight="1">
      <c r="Q127" s="10"/>
    </row>
    <row r="128" spans="17:17" ht="16.5" customHeight="1">
      <c r="Q128" s="10"/>
    </row>
    <row r="129" spans="17:17" ht="16.5" customHeight="1">
      <c r="Q129" s="10"/>
    </row>
    <row r="130" spans="17:17" ht="16.5" customHeight="1">
      <c r="Q130" s="10"/>
    </row>
    <row r="131" spans="17:17" ht="16.5" customHeight="1">
      <c r="Q131" s="10"/>
    </row>
    <row r="132" spans="17:17" ht="16.5" customHeight="1">
      <c r="Q132" s="10"/>
    </row>
    <row r="133" spans="17:17" ht="16.5" customHeight="1">
      <c r="Q133" s="10"/>
    </row>
    <row r="134" spans="17:17" ht="16.5" customHeight="1">
      <c r="Q134" s="10"/>
    </row>
    <row r="135" spans="17:17" ht="16.5" customHeight="1">
      <c r="Q135" s="10"/>
    </row>
    <row r="136" spans="17:17" ht="16.5" customHeight="1">
      <c r="Q136" s="10"/>
    </row>
    <row r="137" spans="17:17" ht="16.5" customHeight="1">
      <c r="Q137" s="10"/>
    </row>
    <row r="138" spans="17:17" ht="16.5" customHeight="1">
      <c r="Q138" s="10"/>
    </row>
    <row r="139" spans="17:17" ht="16.5" customHeight="1">
      <c r="Q139" s="10"/>
    </row>
    <row r="140" spans="17:17" ht="16.5" customHeight="1">
      <c r="Q140" s="10"/>
    </row>
    <row r="141" spans="17:17" ht="16.5" customHeight="1">
      <c r="Q141" s="10"/>
    </row>
    <row r="142" spans="17:17" ht="16.5" customHeight="1">
      <c r="Q142" s="10"/>
    </row>
    <row r="143" spans="17:17" ht="16.5" customHeight="1">
      <c r="Q143" s="10"/>
    </row>
    <row r="144" spans="17:17" ht="16.5" customHeight="1">
      <c r="Q144" s="10"/>
    </row>
    <row r="145" spans="17:17" ht="16.5" customHeight="1">
      <c r="Q145" s="10"/>
    </row>
    <row r="146" spans="17:17" ht="16.5" customHeight="1">
      <c r="Q146" s="10"/>
    </row>
    <row r="147" spans="17:17" ht="16.5" customHeight="1">
      <c r="Q147" s="10"/>
    </row>
    <row r="148" spans="17:17" ht="16.5" customHeight="1">
      <c r="Q148" s="10"/>
    </row>
    <row r="149" spans="17:17" ht="16.5" customHeight="1">
      <c r="Q149" s="10"/>
    </row>
    <row r="150" spans="17:17" ht="16.5" customHeight="1">
      <c r="Q150" s="10"/>
    </row>
    <row r="151" spans="17:17" ht="16.5" customHeight="1">
      <c r="Q151" s="10"/>
    </row>
    <row r="152" spans="17:17" ht="16.5" customHeight="1">
      <c r="Q152" s="10"/>
    </row>
    <row r="153" spans="17:17" ht="16.5" customHeight="1">
      <c r="Q153" s="10"/>
    </row>
    <row r="154" spans="17:17" ht="16.5" customHeight="1">
      <c r="Q154" s="10"/>
    </row>
    <row r="155" spans="17:17" ht="16.5" customHeight="1">
      <c r="Q155" s="10"/>
    </row>
    <row r="156" spans="17:17" ht="16.5" customHeight="1">
      <c r="Q156" s="10"/>
    </row>
    <row r="157" spans="17:17" ht="16.5" customHeight="1">
      <c r="Q157" s="10"/>
    </row>
    <row r="158" spans="17:17" ht="16.5" customHeight="1">
      <c r="Q158" s="10"/>
    </row>
    <row r="159" spans="17:17" ht="16.5" customHeight="1">
      <c r="Q159" s="10"/>
    </row>
    <row r="160" spans="17:17" ht="16.5" customHeight="1">
      <c r="Q160" s="10"/>
    </row>
    <row r="161" spans="17:17" ht="16.5" customHeight="1">
      <c r="Q161" s="10"/>
    </row>
    <row r="162" spans="17:17" ht="16.5" customHeight="1">
      <c r="Q162" s="10"/>
    </row>
    <row r="163" spans="17:17" ht="16.5" customHeight="1">
      <c r="Q163" s="10"/>
    </row>
    <row r="164" spans="17:17" ht="16.5" customHeight="1">
      <c r="Q164" s="10"/>
    </row>
    <row r="165" spans="17:17" ht="16.5" customHeight="1">
      <c r="Q165" s="10"/>
    </row>
    <row r="166" spans="17:17" ht="16.5" customHeight="1">
      <c r="Q166" s="10"/>
    </row>
    <row r="167" spans="17:17" ht="16.5" customHeight="1">
      <c r="Q167" s="10"/>
    </row>
    <row r="168" spans="17:17" ht="16.5" customHeight="1">
      <c r="Q168" s="10"/>
    </row>
    <row r="169" spans="17:17" ht="16.5" customHeight="1">
      <c r="Q169" s="10"/>
    </row>
    <row r="170" spans="17:17" ht="16.5" customHeight="1">
      <c r="Q170" s="10"/>
    </row>
    <row r="171" spans="17:17" ht="16.5" customHeight="1">
      <c r="Q171" s="10"/>
    </row>
    <row r="172" spans="17:17" ht="16.5" customHeight="1">
      <c r="Q172" s="10"/>
    </row>
    <row r="173" spans="17:17" ht="16.5" customHeight="1">
      <c r="Q173" s="10"/>
    </row>
    <row r="174" spans="17:17" ht="16.5" customHeight="1">
      <c r="Q174" s="10"/>
    </row>
    <row r="175" spans="17:17" ht="16.5" customHeight="1">
      <c r="Q175" s="10"/>
    </row>
    <row r="176" spans="17:17" ht="16.5" customHeight="1">
      <c r="Q176" s="10"/>
    </row>
    <row r="177" spans="17:17" ht="16.5" customHeight="1">
      <c r="Q177" s="10"/>
    </row>
    <row r="178" spans="17:17" ht="16.5" customHeight="1">
      <c r="Q178" s="10"/>
    </row>
    <row r="179" spans="17:17" ht="16.5" customHeight="1">
      <c r="Q179" s="10"/>
    </row>
    <row r="180" spans="17:17" ht="16.5" customHeight="1">
      <c r="Q180" s="10"/>
    </row>
    <row r="181" spans="17:17" ht="16.5" customHeight="1">
      <c r="Q181" s="10"/>
    </row>
    <row r="182" spans="17:17" ht="16.5" customHeight="1">
      <c r="Q182" s="10"/>
    </row>
    <row r="183" spans="17:17" ht="16.5" customHeight="1">
      <c r="Q183" s="10"/>
    </row>
    <row r="184" spans="17:17" ht="16.5" customHeight="1">
      <c r="Q184" s="10"/>
    </row>
    <row r="185" spans="17:17" ht="16.5" customHeight="1">
      <c r="Q185" s="10"/>
    </row>
    <row r="186" spans="17:17" ht="16.5" customHeight="1">
      <c r="Q186" s="10"/>
    </row>
    <row r="187" spans="17:17" ht="16.5" customHeight="1">
      <c r="Q187" s="10"/>
    </row>
    <row r="188" spans="17:17" ht="16.5" customHeight="1">
      <c r="Q188" s="10"/>
    </row>
    <row r="189" spans="17:17" ht="16.5" customHeight="1">
      <c r="Q189" s="10"/>
    </row>
    <row r="190" spans="17:17" ht="16.5" customHeight="1">
      <c r="Q190" s="10"/>
    </row>
    <row r="191" spans="17:17" ht="16.5" customHeight="1">
      <c r="Q191" s="10"/>
    </row>
    <row r="192" spans="17:17" ht="16.5" customHeight="1">
      <c r="Q192" s="10"/>
    </row>
    <row r="193" spans="17:17" ht="16.5" customHeight="1">
      <c r="Q193" s="10"/>
    </row>
    <row r="194" spans="17:17" ht="16.5" customHeight="1">
      <c r="Q194" s="10"/>
    </row>
    <row r="195" spans="17:17" ht="16.5" customHeight="1">
      <c r="Q195" s="10"/>
    </row>
    <row r="196" spans="17:17" ht="16.5" customHeight="1">
      <c r="Q196" s="10"/>
    </row>
    <row r="197" spans="17:17" ht="16.5" customHeight="1">
      <c r="Q197" s="10"/>
    </row>
    <row r="198" spans="17:17" ht="16.5" customHeight="1">
      <c r="Q198" s="10"/>
    </row>
    <row r="199" spans="17:17" ht="16.5" customHeight="1">
      <c r="Q199" s="10"/>
    </row>
    <row r="200" spans="17:17" ht="16.5" customHeight="1">
      <c r="Q200" s="10"/>
    </row>
    <row r="201" spans="17:17" ht="16.5" customHeight="1">
      <c r="Q201" s="10"/>
    </row>
    <row r="202" spans="17:17" ht="16.5" customHeight="1">
      <c r="Q202" s="10"/>
    </row>
    <row r="203" spans="17:17" ht="16.5" customHeight="1">
      <c r="Q203" s="10"/>
    </row>
    <row r="204" spans="17:17" ht="16.5" customHeight="1">
      <c r="Q204" s="10"/>
    </row>
    <row r="205" spans="17:17" ht="16.5" customHeight="1">
      <c r="Q205" s="10"/>
    </row>
    <row r="206" spans="17:17" ht="16.5" customHeight="1">
      <c r="Q206" s="10"/>
    </row>
    <row r="207" spans="17:17" ht="16.5" customHeight="1">
      <c r="Q207" s="10"/>
    </row>
    <row r="208" spans="17:17" ht="16.5" customHeight="1">
      <c r="Q208" s="10"/>
    </row>
    <row r="209" spans="17:17" ht="16.5" customHeight="1">
      <c r="Q209" s="10"/>
    </row>
    <row r="210" spans="17:17" ht="16.5" customHeight="1">
      <c r="Q210" s="10"/>
    </row>
    <row r="211" spans="17:17" ht="16.5" customHeight="1">
      <c r="Q211" s="10"/>
    </row>
    <row r="212" spans="17:17" ht="16.5" customHeight="1">
      <c r="Q212" s="10"/>
    </row>
    <row r="213" spans="17:17" ht="16.5" customHeight="1">
      <c r="Q213" s="10"/>
    </row>
    <row r="214" spans="17:17" ht="16.5" customHeight="1">
      <c r="Q214" s="10"/>
    </row>
    <row r="215" spans="17:17" ht="16.5" customHeight="1">
      <c r="Q215" s="10"/>
    </row>
    <row r="216" spans="17:17" ht="16.5" customHeight="1">
      <c r="Q216" s="10"/>
    </row>
    <row r="217" spans="17:17" ht="16.5" customHeight="1">
      <c r="Q217" s="10"/>
    </row>
    <row r="218" spans="17:17" ht="16.5" customHeight="1">
      <c r="Q218" s="10"/>
    </row>
    <row r="219" spans="17:17" ht="16.5" customHeight="1">
      <c r="Q219" s="10"/>
    </row>
    <row r="220" spans="17:17" ht="16.5" customHeight="1">
      <c r="Q220" s="10"/>
    </row>
    <row r="221" spans="17:17" ht="16.5" customHeight="1">
      <c r="Q221" s="10"/>
    </row>
    <row r="222" spans="17:17" ht="16.5" customHeight="1">
      <c r="Q222" s="10"/>
    </row>
    <row r="223" spans="17:17" ht="16.5" customHeight="1">
      <c r="Q223" s="10"/>
    </row>
    <row r="224" spans="17:17" ht="16.5" customHeight="1">
      <c r="Q224" s="10"/>
    </row>
    <row r="225" spans="17:17" ht="16.5" customHeight="1">
      <c r="Q225" s="10"/>
    </row>
    <row r="226" spans="17:17" ht="16.5" customHeight="1">
      <c r="Q226" s="10"/>
    </row>
    <row r="227" spans="17:17" ht="16.5" customHeight="1">
      <c r="Q227" s="10"/>
    </row>
    <row r="228" spans="17:17" ht="16.5" customHeight="1">
      <c r="Q228" s="10"/>
    </row>
    <row r="229" spans="17:17" ht="16.5" customHeight="1">
      <c r="Q229" s="10"/>
    </row>
    <row r="230" spans="17:17" ht="16.5" customHeight="1">
      <c r="Q230" s="10"/>
    </row>
    <row r="231" spans="17:17" ht="16.5" customHeight="1">
      <c r="Q231" s="10"/>
    </row>
    <row r="232" spans="17:17" ht="16.5" customHeight="1">
      <c r="Q232" s="10"/>
    </row>
    <row r="233" spans="17:17" ht="16.5" customHeight="1">
      <c r="Q233" s="10"/>
    </row>
    <row r="234" spans="17:17" ht="16.5" customHeight="1">
      <c r="Q234" s="10"/>
    </row>
    <row r="235" spans="17:17" ht="16.5" customHeight="1">
      <c r="Q235" s="10"/>
    </row>
    <row r="236" spans="17:17" ht="16.5" customHeight="1">
      <c r="Q236" s="10"/>
    </row>
    <row r="237" spans="17:17" ht="16.5" customHeight="1">
      <c r="Q237" s="10"/>
    </row>
    <row r="238" spans="17:17" ht="16.5" customHeight="1">
      <c r="Q238" s="10"/>
    </row>
    <row r="239" spans="17:17" ht="16.5" customHeight="1">
      <c r="Q239" s="10"/>
    </row>
    <row r="240" spans="17:17" ht="16.5" customHeight="1">
      <c r="Q240" s="10"/>
    </row>
    <row r="241" spans="17:17" ht="16.5" customHeight="1">
      <c r="Q241" s="10"/>
    </row>
    <row r="242" spans="17:17" ht="16.5" customHeight="1">
      <c r="Q242" s="10"/>
    </row>
    <row r="243" spans="17:17" ht="16.5" customHeight="1">
      <c r="Q243" s="10"/>
    </row>
    <row r="244" spans="17:17" ht="16.5" customHeight="1">
      <c r="Q244" s="10"/>
    </row>
    <row r="245" spans="17:17" ht="16.5" customHeight="1">
      <c r="Q245" s="10"/>
    </row>
    <row r="246" spans="17:17" ht="16.5" customHeight="1">
      <c r="Q246" s="10"/>
    </row>
    <row r="247" spans="17:17" ht="16.5" customHeight="1">
      <c r="Q247" s="10"/>
    </row>
    <row r="248" spans="17:17" ht="16.5" customHeight="1">
      <c r="Q248" s="10"/>
    </row>
    <row r="249" spans="17:17" ht="16.5" customHeight="1">
      <c r="Q249" s="10"/>
    </row>
    <row r="250" spans="17:17" ht="16.5" customHeight="1">
      <c r="Q250" s="10"/>
    </row>
    <row r="251" spans="17:17" ht="16.5" customHeight="1">
      <c r="Q251" s="10"/>
    </row>
    <row r="252" spans="17:17" ht="16.5" customHeight="1">
      <c r="Q252" s="10"/>
    </row>
    <row r="253" spans="17:17" ht="16.5" customHeight="1">
      <c r="Q253" s="10"/>
    </row>
    <row r="254" spans="17:17" ht="16.5" customHeight="1">
      <c r="Q254" s="10"/>
    </row>
    <row r="255" spans="17:17" ht="16.5" customHeight="1">
      <c r="Q255" s="10"/>
    </row>
    <row r="256" spans="17:17" ht="16.5" customHeight="1">
      <c r="Q256" s="10"/>
    </row>
    <row r="257" spans="17:17" ht="16.5" customHeight="1">
      <c r="Q257" s="10"/>
    </row>
    <row r="258" spans="17:17" ht="16.5" customHeight="1">
      <c r="Q258" s="10"/>
    </row>
    <row r="259" spans="17:17" ht="16.5" customHeight="1">
      <c r="Q259" s="10"/>
    </row>
    <row r="260" spans="17:17" ht="16.5" customHeight="1">
      <c r="Q260" s="10"/>
    </row>
    <row r="261" spans="17:17" ht="16.5" customHeight="1">
      <c r="Q261" s="10"/>
    </row>
    <row r="262" spans="17:17" ht="16.5" customHeight="1">
      <c r="Q262" s="10"/>
    </row>
    <row r="263" spans="17:17" ht="16.5" customHeight="1">
      <c r="Q263" s="10"/>
    </row>
    <row r="264" spans="17:17" ht="16.5" customHeight="1">
      <c r="Q264" s="10"/>
    </row>
    <row r="265" spans="17:17" ht="16.5" customHeight="1">
      <c r="Q265" s="10"/>
    </row>
    <row r="266" spans="17:17" ht="16.5" customHeight="1">
      <c r="Q266" s="10"/>
    </row>
    <row r="267" spans="17:17" ht="16.5" customHeight="1">
      <c r="Q267" s="10"/>
    </row>
    <row r="268" spans="17:17" ht="16.5" customHeight="1">
      <c r="Q268" s="10"/>
    </row>
    <row r="269" spans="17:17" ht="16.5" customHeight="1">
      <c r="Q269" s="10"/>
    </row>
    <row r="270" spans="17:17" ht="16.5" customHeight="1">
      <c r="Q270" s="10"/>
    </row>
    <row r="271" spans="17:17" ht="16.5" customHeight="1">
      <c r="Q271" s="10"/>
    </row>
    <row r="272" spans="17:17" ht="16.5" customHeight="1">
      <c r="Q272" s="10"/>
    </row>
    <row r="273" spans="17:17" ht="16.5" customHeight="1">
      <c r="Q273" s="10"/>
    </row>
    <row r="274" spans="17:17" ht="16.5" customHeight="1">
      <c r="Q274" s="10"/>
    </row>
    <row r="275" spans="17:17" ht="16.5" customHeight="1">
      <c r="Q275" s="10"/>
    </row>
    <row r="276" spans="17:17" ht="16.5" customHeight="1">
      <c r="Q276" s="10"/>
    </row>
    <row r="277" spans="17:17" ht="16.5" customHeight="1">
      <c r="Q277" s="10"/>
    </row>
    <row r="278" spans="17:17" ht="16.5" customHeight="1">
      <c r="Q278" s="10"/>
    </row>
    <row r="279" spans="17:17" ht="16.5" customHeight="1">
      <c r="Q279" s="10"/>
    </row>
    <row r="280" spans="17:17" ht="16.5" customHeight="1">
      <c r="Q280" s="10"/>
    </row>
    <row r="281" spans="17:17" ht="16.5" customHeight="1">
      <c r="Q281" s="10"/>
    </row>
    <row r="282" spans="17:17" ht="16.5" customHeight="1">
      <c r="Q282" s="10"/>
    </row>
    <row r="283" spans="17:17" ht="16.5" customHeight="1">
      <c r="Q283" s="10"/>
    </row>
    <row r="284" spans="17:17" ht="16.5" customHeight="1">
      <c r="Q284" s="10"/>
    </row>
    <row r="285" spans="17:17" ht="16.5" customHeight="1">
      <c r="Q285" s="10"/>
    </row>
    <row r="286" spans="17:17" ht="16.5" customHeight="1">
      <c r="Q286" s="10"/>
    </row>
    <row r="287" spans="17:17" ht="16.5" customHeight="1">
      <c r="Q287" s="10"/>
    </row>
    <row r="288" spans="17:17" ht="16.5" customHeight="1">
      <c r="Q288" s="10"/>
    </row>
    <row r="289" spans="17:17" ht="16.5" customHeight="1">
      <c r="Q289" s="10"/>
    </row>
    <row r="290" spans="17:17" ht="16.5" customHeight="1">
      <c r="Q290" s="10"/>
    </row>
    <row r="291" spans="17:17" ht="16.5" customHeight="1">
      <c r="Q291" s="10"/>
    </row>
    <row r="292" spans="17:17" ht="16.5" customHeight="1">
      <c r="Q292" s="10"/>
    </row>
    <row r="293" spans="17:17" ht="16.5" customHeight="1">
      <c r="Q293" s="10"/>
    </row>
    <row r="294" spans="17:17" ht="16.5" customHeight="1">
      <c r="Q294" s="10"/>
    </row>
    <row r="295" spans="17:17" ht="16.5" customHeight="1">
      <c r="Q295" s="10"/>
    </row>
    <row r="296" spans="17:17" ht="16.5" customHeight="1">
      <c r="Q296" s="10"/>
    </row>
    <row r="297" spans="17:17" ht="16.5" customHeight="1">
      <c r="Q297" s="10"/>
    </row>
    <row r="298" spans="17:17" ht="16.5" customHeight="1">
      <c r="Q298" s="10"/>
    </row>
    <row r="299" spans="17:17" ht="16.5" customHeight="1">
      <c r="Q299" s="10"/>
    </row>
    <row r="300" spans="17:17" ht="16.5" customHeight="1">
      <c r="Q300" s="10"/>
    </row>
    <row r="301" spans="17:17" ht="16.5" customHeight="1">
      <c r="Q301" s="10"/>
    </row>
    <row r="302" spans="17:17" ht="16.5" customHeight="1">
      <c r="Q302" s="10"/>
    </row>
    <row r="303" spans="17:17" ht="16.5" customHeight="1">
      <c r="Q303" s="10"/>
    </row>
    <row r="304" spans="17:17" ht="16.5" customHeight="1">
      <c r="Q304" s="10"/>
    </row>
    <row r="305" spans="17:17" ht="16.5" customHeight="1">
      <c r="Q305" s="10"/>
    </row>
    <row r="306" spans="17:17" ht="16.5" customHeight="1">
      <c r="Q306" s="10"/>
    </row>
    <row r="307" spans="17:17" ht="16.5" customHeight="1">
      <c r="Q307" s="10"/>
    </row>
    <row r="308" spans="17:17" ht="16.5" customHeight="1">
      <c r="Q308" s="10"/>
    </row>
    <row r="309" spans="17:17" ht="16.5" customHeight="1">
      <c r="Q309" s="10"/>
    </row>
    <row r="310" spans="17:17" ht="16.5" customHeight="1">
      <c r="Q310" s="10"/>
    </row>
    <row r="311" spans="17:17" ht="16.5" customHeight="1">
      <c r="Q311" s="10"/>
    </row>
    <row r="312" spans="17:17" ht="16.5" customHeight="1">
      <c r="Q312" s="10"/>
    </row>
    <row r="313" spans="17:17" ht="16.5" customHeight="1">
      <c r="Q313" s="10"/>
    </row>
    <row r="314" spans="17:17" ht="16.5" customHeight="1">
      <c r="Q314" s="10"/>
    </row>
    <row r="315" spans="17:17" ht="16.5" customHeight="1">
      <c r="Q315" s="10"/>
    </row>
    <row r="316" spans="17:17" ht="16.5" customHeight="1">
      <c r="Q316" s="10"/>
    </row>
    <row r="317" spans="17:17" ht="16.5" customHeight="1">
      <c r="Q317" s="10"/>
    </row>
    <row r="318" spans="17:17" ht="16.5" customHeight="1">
      <c r="Q318" s="10"/>
    </row>
    <row r="319" spans="17:17" ht="16.5" customHeight="1">
      <c r="Q319" s="10"/>
    </row>
    <row r="320" spans="17:17" ht="16.5" customHeight="1">
      <c r="Q320" s="10"/>
    </row>
    <row r="321" spans="17:17" ht="16.5" customHeight="1">
      <c r="Q321" s="10"/>
    </row>
    <row r="322" spans="17:17" ht="16.5" customHeight="1">
      <c r="Q322" s="10"/>
    </row>
    <row r="323" spans="17:17" ht="16.5" customHeight="1">
      <c r="Q323" s="10"/>
    </row>
    <row r="324" spans="17:17" ht="16.5" customHeight="1">
      <c r="Q324" s="10"/>
    </row>
    <row r="325" spans="17:17" ht="16.5" customHeight="1">
      <c r="Q325" s="10"/>
    </row>
    <row r="326" spans="17:17" ht="16.5" customHeight="1">
      <c r="Q326" s="10"/>
    </row>
    <row r="327" spans="17:17" ht="16.5" customHeight="1">
      <c r="Q327" s="10"/>
    </row>
    <row r="328" spans="17:17" ht="16.5" customHeight="1">
      <c r="Q328" s="10"/>
    </row>
    <row r="329" spans="17:17" ht="16.5" customHeight="1">
      <c r="Q329" s="10"/>
    </row>
    <row r="330" spans="17:17" ht="16.5" customHeight="1">
      <c r="Q330" s="10"/>
    </row>
    <row r="331" spans="17:17" ht="16.5" customHeight="1">
      <c r="Q331" s="10"/>
    </row>
    <row r="332" spans="17:17" ht="16.5" customHeight="1">
      <c r="Q332" s="10"/>
    </row>
    <row r="333" spans="17:17" ht="16.5" customHeight="1">
      <c r="Q333" s="10"/>
    </row>
    <row r="334" spans="17:17" ht="16.5" customHeight="1">
      <c r="Q334" s="10"/>
    </row>
    <row r="335" spans="17:17" ht="16.5" customHeight="1">
      <c r="Q335" s="10"/>
    </row>
    <row r="336" spans="17:17" ht="16.5" customHeight="1">
      <c r="Q336" s="10"/>
    </row>
    <row r="337" spans="17:17" ht="16.5" customHeight="1">
      <c r="Q337" s="10"/>
    </row>
    <row r="338" spans="17:17" ht="16.5" customHeight="1">
      <c r="Q338" s="10"/>
    </row>
    <row r="339" spans="17:17" ht="16.5" customHeight="1">
      <c r="Q339" s="10"/>
    </row>
    <row r="340" spans="17:17" ht="16.5" customHeight="1">
      <c r="Q340" s="10"/>
    </row>
    <row r="341" spans="17:17" ht="16.5" customHeight="1">
      <c r="Q341" s="10"/>
    </row>
    <row r="342" spans="17:17" ht="16.5" customHeight="1">
      <c r="Q342" s="10"/>
    </row>
    <row r="343" spans="17:17" ht="16.5" customHeight="1">
      <c r="Q343" s="10"/>
    </row>
    <row r="344" spans="17:17" ht="16.5" customHeight="1">
      <c r="Q344" s="10"/>
    </row>
    <row r="345" spans="17:17" ht="16.5" customHeight="1">
      <c r="Q345" s="10"/>
    </row>
    <row r="346" spans="17:17" ht="16.5" customHeight="1">
      <c r="Q346" s="10"/>
    </row>
    <row r="347" spans="17:17" ht="16.5" customHeight="1">
      <c r="Q347" s="10"/>
    </row>
    <row r="348" spans="17:17" ht="16.5" customHeight="1">
      <c r="Q348" s="10"/>
    </row>
    <row r="349" spans="17:17" ht="16.5" customHeight="1">
      <c r="Q349" s="10"/>
    </row>
    <row r="350" spans="17:17" ht="16.5" customHeight="1">
      <c r="Q350" s="10"/>
    </row>
    <row r="351" spans="17:17" ht="16.5" customHeight="1">
      <c r="Q351" s="10"/>
    </row>
    <row r="352" spans="17:17" ht="16.5" customHeight="1">
      <c r="Q352" s="10"/>
    </row>
    <row r="353" spans="17:17" ht="16.5" customHeight="1">
      <c r="Q353" s="10"/>
    </row>
    <row r="354" spans="17:17" ht="16.5" customHeight="1">
      <c r="Q354" s="10"/>
    </row>
    <row r="355" spans="17:17" ht="16.5" customHeight="1">
      <c r="Q355" s="10"/>
    </row>
    <row r="356" spans="17:17" ht="16.5" customHeight="1">
      <c r="Q356" s="10"/>
    </row>
    <row r="357" spans="17:17" ht="16.5" customHeight="1">
      <c r="Q357" s="10"/>
    </row>
    <row r="358" spans="17:17" ht="16.5" customHeight="1">
      <c r="Q358" s="10"/>
    </row>
    <row r="359" spans="17:17" ht="16.5" customHeight="1">
      <c r="Q359" s="10"/>
    </row>
    <row r="360" spans="17:17" ht="16.5" customHeight="1">
      <c r="Q360" s="10"/>
    </row>
    <row r="361" spans="17:17" ht="16.5" customHeight="1">
      <c r="Q361" s="10"/>
    </row>
    <row r="362" spans="17:17" ht="16.5" customHeight="1">
      <c r="Q362" s="10"/>
    </row>
    <row r="363" spans="17:17" ht="16.5" customHeight="1">
      <c r="Q363" s="10"/>
    </row>
    <row r="364" spans="17:17" ht="16.5" customHeight="1">
      <c r="Q364" s="10"/>
    </row>
    <row r="365" spans="17:17" ht="16.5" customHeight="1">
      <c r="Q365" s="10"/>
    </row>
    <row r="366" spans="17:17" ht="16.5" customHeight="1">
      <c r="Q366" s="10"/>
    </row>
    <row r="367" spans="17:17" ht="16.5" customHeight="1">
      <c r="Q367" s="10"/>
    </row>
    <row r="368" spans="17:17" ht="16.5" customHeight="1">
      <c r="Q368" s="10"/>
    </row>
    <row r="369" spans="17:17" ht="16.5" customHeight="1">
      <c r="Q369" s="10"/>
    </row>
    <row r="370" spans="17:17" ht="16.5" customHeight="1">
      <c r="Q370" s="10"/>
    </row>
    <row r="371" spans="17:17" ht="16.5" customHeight="1">
      <c r="Q371" s="10"/>
    </row>
    <row r="372" spans="17:17" ht="16.5" customHeight="1">
      <c r="Q372" s="10"/>
    </row>
    <row r="373" spans="17:17" ht="16.5" customHeight="1">
      <c r="Q373" s="10"/>
    </row>
    <row r="374" spans="17:17" ht="16.5" customHeight="1">
      <c r="Q374" s="10"/>
    </row>
    <row r="375" spans="17:17" ht="16.5" customHeight="1">
      <c r="Q375" s="10"/>
    </row>
    <row r="376" spans="17:17" ht="16.5" customHeight="1">
      <c r="Q376" s="10"/>
    </row>
    <row r="377" spans="17:17" ht="16.5" customHeight="1">
      <c r="Q377" s="10"/>
    </row>
    <row r="378" spans="17:17" ht="16.5" customHeight="1">
      <c r="Q378" s="10"/>
    </row>
    <row r="379" spans="17:17" ht="16.5" customHeight="1">
      <c r="Q379" s="10"/>
    </row>
    <row r="380" spans="17:17" ht="16.5" customHeight="1">
      <c r="Q380" s="10"/>
    </row>
    <row r="381" spans="17:17" ht="16.5" customHeight="1">
      <c r="Q381" s="10"/>
    </row>
    <row r="382" spans="17:17" ht="16.5" customHeight="1">
      <c r="Q382" s="10"/>
    </row>
    <row r="383" spans="17:17" ht="16.5" customHeight="1">
      <c r="Q383" s="10"/>
    </row>
    <row r="384" spans="17:17" ht="16.5" customHeight="1">
      <c r="Q384" s="10"/>
    </row>
    <row r="385" spans="17:17" ht="16.5" customHeight="1">
      <c r="Q385" s="10"/>
    </row>
    <row r="386" spans="17:17" ht="16.5" customHeight="1">
      <c r="Q386" s="10"/>
    </row>
    <row r="387" spans="17:17" ht="16.5" customHeight="1">
      <c r="Q387" s="10"/>
    </row>
    <row r="388" spans="17:17" ht="16.5" customHeight="1">
      <c r="Q388" s="10"/>
    </row>
    <row r="389" spans="17:17" ht="16.5" customHeight="1">
      <c r="Q389" s="10"/>
    </row>
    <row r="390" spans="17:17" ht="16.5" customHeight="1">
      <c r="Q390" s="10"/>
    </row>
    <row r="391" spans="17:17" ht="16.5" customHeight="1">
      <c r="Q391" s="10"/>
    </row>
    <row r="392" spans="17:17" ht="16.5" customHeight="1">
      <c r="Q392" s="10"/>
    </row>
    <row r="393" spans="17:17" ht="16.5" customHeight="1">
      <c r="Q393" s="10"/>
    </row>
    <row r="394" spans="17:17" ht="16.5" customHeight="1">
      <c r="Q394" s="10"/>
    </row>
    <row r="395" spans="17:17" ht="16.5" customHeight="1">
      <c r="Q395" s="10"/>
    </row>
    <row r="396" spans="17:17" ht="16.5" customHeight="1">
      <c r="Q396" s="10"/>
    </row>
    <row r="397" spans="17:17" ht="16.5" customHeight="1">
      <c r="Q397" s="10"/>
    </row>
    <row r="398" spans="17:17" ht="16.5" customHeight="1">
      <c r="Q398" s="10"/>
    </row>
    <row r="399" spans="17:17" ht="16.5" customHeight="1">
      <c r="Q399" s="10"/>
    </row>
    <row r="400" spans="17:17" ht="16.5" customHeight="1">
      <c r="Q400" s="10"/>
    </row>
    <row r="401" spans="17:17" ht="16.5" customHeight="1">
      <c r="Q401" s="10"/>
    </row>
    <row r="402" spans="17:17" ht="16.5" customHeight="1">
      <c r="Q402" s="10"/>
    </row>
    <row r="403" spans="17:17" ht="16.5" customHeight="1">
      <c r="Q403" s="10"/>
    </row>
    <row r="404" spans="17:17" ht="16.5" customHeight="1">
      <c r="Q404" s="10"/>
    </row>
    <row r="405" spans="17:17" ht="16.5" customHeight="1">
      <c r="Q405" s="10"/>
    </row>
    <row r="406" spans="17:17" ht="16.5" customHeight="1">
      <c r="Q406" s="10"/>
    </row>
    <row r="407" spans="17:17" ht="16.5" customHeight="1">
      <c r="Q407" s="10"/>
    </row>
    <row r="408" spans="17:17" ht="16.5" customHeight="1">
      <c r="Q408" s="10"/>
    </row>
    <row r="409" spans="17:17" ht="16.5" customHeight="1">
      <c r="Q409" s="10"/>
    </row>
    <row r="410" spans="17:17" ht="16.5" customHeight="1">
      <c r="Q410" s="10"/>
    </row>
    <row r="411" spans="17:17" ht="16.5" customHeight="1">
      <c r="Q411" s="10"/>
    </row>
    <row r="412" spans="17:17" ht="16.5" customHeight="1">
      <c r="Q412" s="10"/>
    </row>
    <row r="413" spans="17:17" ht="16.5" customHeight="1">
      <c r="Q413" s="10"/>
    </row>
    <row r="414" spans="17:17" ht="16.5" customHeight="1">
      <c r="Q414" s="10"/>
    </row>
    <row r="415" spans="17:17" ht="16.5" customHeight="1">
      <c r="Q415" s="10"/>
    </row>
    <row r="416" spans="17:17" ht="16.5" customHeight="1">
      <c r="Q416" s="10"/>
    </row>
    <row r="417" spans="17:17" ht="16.5" customHeight="1">
      <c r="Q417" s="10"/>
    </row>
    <row r="418" spans="17:17" ht="16.5" customHeight="1">
      <c r="Q418" s="10"/>
    </row>
    <row r="419" spans="17:17" ht="16.5" customHeight="1">
      <c r="Q419" s="10"/>
    </row>
    <row r="420" spans="17:17" ht="16.5" customHeight="1">
      <c r="Q420" s="10"/>
    </row>
    <row r="421" spans="17:17" ht="16.5" customHeight="1">
      <c r="Q421" s="10"/>
    </row>
    <row r="422" spans="17:17" ht="16.5" customHeight="1">
      <c r="Q422" s="10"/>
    </row>
    <row r="423" spans="17:17" ht="16.5" customHeight="1">
      <c r="Q423" s="10"/>
    </row>
    <row r="424" spans="17:17" ht="16.5" customHeight="1">
      <c r="Q424" s="10"/>
    </row>
    <row r="425" spans="17:17" ht="16.5" customHeight="1">
      <c r="Q425" s="10"/>
    </row>
    <row r="426" spans="17:17" ht="16.5" customHeight="1">
      <c r="Q426" s="10"/>
    </row>
    <row r="427" spans="17:17" ht="16.5" customHeight="1">
      <c r="Q427" s="10"/>
    </row>
    <row r="428" spans="17:17" ht="16.5" customHeight="1">
      <c r="Q428" s="10"/>
    </row>
    <row r="429" spans="17:17" ht="16.5" customHeight="1">
      <c r="Q429" s="10"/>
    </row>
    <row r="430" spans="17:17" ht="16.5" customHeight="1">
      <c r="Q430" s="10"/>
    </row>
    <row r="431" spans="17:17" ht="16.5" customHeight="1">
      <c r="Q431" s="10"/>
    </row>
    <row r="432" spans="17:17" ht="16.5" customHeight="1">
      <c r="Q432" s="10"/>
    </row>
    <row r="433" spans="17:17" ht="16.5" customHeight="1">
      <c r="Q433" s="10"/>
    </row>
    <row r="434" spans="17:17" ht="16.5" customHeight="1">
      <c r="Q434" s="10"/>
    </row>
    <row r="435" spans="17:17" ht="16.5" customHeight="1">
      <c r="Q435" s="10"/>
    </row>
    <row r="436" spans="17:17" ht="16.5" customHeight="1">
      <c r="Q436" s="10"/>
    </row>
    <row r="437" spans="17:17" ht="16.5" customHeight="1">
      <c r="Q437" s="10"/>
    </row>
    <row r="438" spans="17:17" ht="16.5" customHeight="1">
      <c r="Q438" s="10"/>
    </row>
    <row r="439" spans="17:17" ht="16.5" customHeight="1">
      <c r="Q439" s="10"/>
    </row>
    <row r="440" spans="17:17" ht="16.5" customHeight="1">
      <c r="Q440" s="10"/>
    </row>
    <row r="441" spans="17:17" ht="16.5" customHeight="1">
      <c r="Q441" s="10"/>
    </row>
    <row r="442" spans="17:17" ht="16.5" customHeight="1">
      <c r="Q442" s="10"/>
    </row>
    <row r="443" spans="17:17" ht="16.5" customHeight="1">
      <c r="Q443" s="10"/>
    </row>
    <row r="444" spans="17:17" ht="16.5" customHeight="1">
      <c r="Q444" s="10"/>
    </row>
    <row r="445" spans="17:17" ht="16.5" customHeight="1">
      <c r="Q445" s="10"/>
    </row>
    <row r="446" spans="17:17" ht="16.5" customHeight="1">
      <c r="Q446" s="10"/>
    </row>
    <row r="447" spans="17:17" ht="16.5" customHeight="1">
      <c r="Q447" s="10"/>
    </row>
    <row r="448" spans="17:17" ht="16.5" customHeight="1">
      <c r="Q448" s="10"/>
    </row>
    <row r="449" spans="17:17" ht="16.5" customHeight="1">
      <c r="Q449" s="10"/>
    </row>
    <row r="450" spans="17:17" ht="16.5" customHeight="1">
      <c r="Q450" s="10"/>
    </row>
    <row r="451" spans="17:17" ht="16.5" customHeight="1">
      <c r="Q451" s="10"/>
    </row>
    <row r="452" spans="17:17" ht="16.5" customHeight="1">
      <c r="Q452" s="10"/>
    </row>
    <row r="453" spans="17:17" ht="16.5" customHeight="1">
      <c r="Q453" s="10"/>
    </row>
    <row r="454" spans="17:17" ht="16.5" customHeight="1">
      <c r="Q454" s="10"/>
    </row>
    <row r="455" spans="17:17" ht="16.5" customHeight="1">
      <c r="Q455" s="10"/>
    </row>
    <row r="456" spans="17:17" ht="16.5" customHeight="1">
      <c r="Q456" s="10"/>
    </row>
    <row r="457" spans="17:17" ht="16.5" customHeight="1">
      <c r="Q457" s="10"/>
    </row>
    <row r="458" spans="17:17" ht="16.5" customHeight="1">
      <c r="Q458" s="10"/>
    </row>
    <row r="459" spans="17:17" ht="16.5" customHeight="1">
      <c r="Q459" s="10"/>
    </row>
    <row r="460" spans="17:17" ht="16.5" customHeight="1">
      <c r="Q460" s="10"/>
    </row>
    <row r="461" spans="17:17" ht="16.5" customHeight="1">
      <c r="Q461" s="10"/>
    </row>
    <row r="462" spans="17:17" ht="16.5" customHeight="1">
      <c r="Q462" s="10"/>
    </row>
    <row r="463" spans="17:17" ht="16.5" customHeight="1">
      <c r="Q463" s="10"/>
    </row>
    <row r="464" spans="17:17" ht="16.5" customHeight="1">
      <c r="Q464" s="10"/>
    </row>
    <row r="465" spans="17:17" ht="16.5" customHeight="1">
      <c r="Q465" s="10"/>
    </row>
    <row r="466" spans="17:17" ht="16.5" customHeight="1">
      <c r="Q466" s="10"/>
    </row>
    <row r="467" spans="17:17" ht="16.5" customHeight="1">
      <c r="Q467" s="10"/>
    </row>
    <row r="468" spans="17:17" ht="16.5" customHeight="1">
      <c r="Q468" s="10"/>
    </row>
    <row r="469" spans="17:17" ht="16.5" customHeight="1">
      <c r="Q469" s="10"/>
    </row>
    <row r="470" spans="17:17" ht="16.5" customHeight="1">
      <c r="Q470" s="10"/>
    </row>
    <row r="471" spans="17:17" ht="16.5" customHeight="1">
      <c r="Q471" s="10"/>
    </row>
    <row r="472" spans="17:17" ht="16.5" customHeight="1">
      <c r="Q472" s="10"/>
    </row>
    <row r="473" spans="17:17" ht="16.5" customHeight="1">
      <c r="Q473" s="10"/>
    </row>
    <row r="474" spans="17:17" ht="16.5" customHeight="1">
      <c r="Q474" s="10"/>
    </row>
    <row r="475" spans="17:17" ht="16.5" customHeight="1">
      <c r="Q475" s="10"/>
    </row>
    <row r="476" spans="17:17" ht="16.5" customHeight="1">
      <c r="Q476" s="10"/>
    </row>
    <row r="477" spans="17:17" ht="16.5" customHeight="1">
      <c r="Q477" s="10"/>
    </row>
    <row r="478" spans="17:17" ht="16.5" customHeight="1">
      <c r="Q478" s="10"/>
    </row>
    <row r="479" spans="17:17" ht="16.5" customHeight="1">
      <c r="Q479" s="10"/>
    </row>
    <row r="480" spans="17:17" ht="16.5" customHeight="1">
      <c r="Q480" s="10"/>
    </row>
    <row r="481" spans="17:17" ht="16.5" customHeight="1">
      <c r="Q481" s="10"/>
    </row>
    <row r="482" spans="17:17" ht="16.5" customHeight="1">
      <c r="Q482" s="10"/>
    </row>
    <row r="483" spans="17:17" ht="16.5" customHeight="1">
      <c r="Q483" s="10"/>
    </row>
    <row r="484" spans="17:17" ht="16.5" customHeight="1">
      <c r="Q484" s="10"/>
    </row>
    <row r="485" spans="17:17" ht="16.5" customHeight="1">
      <c r="Q485" s="10"/>
    </row>
    <row r="486" spans="17:17" ht="16.5" customHeight="1">
      <c r="Q486" s="10"/>
    </row>
    <row r="487" spans="17:17" ht="16.5" customHeight="1">
      <c r="Q487" s="10"/>
    </row>
    <row r="488" spans="17:17" ht="16.5" customHeight="1">
      <c r="Q488" s="10"/>
    </row>
    <row r="489" spans="17:17" ht="16.5" customHeight="1">
      <c r="Q489" s="10"/>
    </row>
    <row r="490" spans="17:17" ht="16.5" customHeight="1">
      <c r="Q490" s="10"/>
    </row>
    <row r="491" spans="17:17" ht="16.5" customHeight="1">
      <c r="Q491" s="10"/>
    </row>
    <row r="492" spans="17:17" ht="16.5" customHeight="1">
      <c r="Q492" s="10"/>
    </row>
    <row r="493" spans="17:17" ht="16.5" customHeight="1">
      <c r="Q493" s="10"/>
    </row>
    <row r="494" spans="17:17" ht="16.5" customHeight="1">
      <c r="Q494" s="10"/>
    </row>
    <row r="495" spans="17:17" ht="16.5" customHeight="1">
      <c r="Q495" s="10"/>
    </row>
    <row r="496" spans="17:17" ht="16.5" customHeight="1">
      <c r="Q496" s="10"/>
    </row>
    <row r="497" spans="17:17" ht="16.5" customHeight="1">
      <c r="Q497" s="10"/>
    </row>
    <row r="498" spans="17:17" ht="16.5" customHeight="1">
      <c r="Q498" s="10"/>
    </row>
    <row r="499" spans="17:17" ht="16.5" customHeight="1">
      <c r="Q499" s="10"/>
    </row>
    <row r="500" spans="17:17" ht="16.5" customHeight="1">
      <c r="Q500" s="10"/>
    </row>
    <row r="501" spans="17:17" ht="16.5" customHeight="1">
      <c r="Q501" s="10"/>
    </row>
    <row r="502" spans="17:17" ht="16.5" customHeight="1">
      <c r="Q502" s="10"/>
    </row>
    <row r="503" spans="17:17" ht="16.5" customHeight="1">
      <c r="Q503" s="10"/>
    </row>
    <row r="504" spans="17:17" ht="16.5" customHeight="1">
      <c r="Q504" s="10"/>
    </row>
    <row r="505" spans="17:17" ht="16.5" customHeight="1">
      <c r="Q505" s="10"/>
    </row>
    <row r="506" spans="17:17" ht="16.5" customHeight="1">
      <c r="Q506" s="10"/>
    </row>
    <row r="507" spans="17:17" ht="16.5" customHeight="1">
      <c r="Q507" s="10"/>
    </row>
    <row r="508" spans="17:17" ht="16.5" customHeight="1">
      <c r="Q508" s="10"/>
    </row>
    <row r="509" spans="17:17" ht="16.5" customHeight="1">
      <c r="Q509" s="10"/>
    </row>
    <row r="510" spans="17:17" ht="16.5" customHeight="1">
      <c r="Q510" s="10"/>
    </row>
    <row r="511" spans="17:17" ht="16.5" customHeight="1">
      <c r="Q511" s="10"/>
    </row>
    <row r="512" spans="17:17" ht="16.5" customHeight="1">
      <c r="Q512" s="10"/>
    </row>
    <row r="513" spans="17:17" ht="16.5" customHeight="1">
      <c r="Q513" s="10"/>
    </row>
    <row r="514" spans="17:17" ht="16.5" customHeight="1">
      <c r="Q514" s="10"/>
    </row>
    <row r="515" spans="17:17" ht="16.5" customHeight="1">
      <c r="Q515" s="10"/>
    </row>
    <row r="516" spans="17:17" ht="16.5" customHeight="1">
      <c r="Q516" s="10"/>
    </row>
    <row r="517" spans="17:17" ht="16.5" customHeight="1">
      <c r="Q517" s="10"/>
    </row>
    <row r="518" spans="17:17" ht="16.5" customHeight="1">
      <c r="Q518" s="10"/>
    </row>
    <row r="519" spans="17:17" ht="16.5" customHeight="1">
      <c r="Q519" s="10"/>
    </row>
    <row r="520" spans="17:17" ht="16.5" customHeight="1">
      <c r="Q520" s="10"/>
    </row>
    <row r="521" spans="17:17" ht="16.5" customHeight="1">
      <c r="Q521" s="10"/>
    </row>
    <row r="522" spans="17:17" ht="16.5" customHeight="1">
      <c r="Q522" s="10"/>
    </row>
    <row r="523" spans="17:17" ht="16.5" customHeight="1">
      <c r="Q523" s="10"/>
    </row>
    <row r="524" spans="17:17" ht="16.5" customHeight="1">
      <c r="Q524" s="10"/>
    </row>
    <row r="525" spans="17:17" ht="16.5" customHeight="1">
      <c r="Q525" s="10"/>
    </row>
    <row r="526" spans="17:17" ht="16.5" customHeight="1">
      <c r="Q526" s="10"/>
    </row>
    <row r="527" spans="17:17" ht="16.5" customHeight="1">
      <c r="Q527" s="10"/>
    </row>
    <row r="528" spans="17:17" ht="16.5" customHeight="1">
      <c r="Q528" s="10"/>
    </row>
    <row r="529" spans="17:17" ht="16.5" customHeight="1">
      <c r="Q529" s="10"/>
    </row>
    <row r="530" spans="17:17" ht="16.5" customHeight="1">
      <c r="Q530" s="10"/>
    </row>
    <row r="531" spans="17:17" ht="16.5" customHeight="1">
      <c r="Q531" s="10"/>
    </row>
    <row r="532" spans="17:17" ht="16.5" customHeight="1">
      <c r="Q532" s="10"/>
    </row>
    <row r="533" spans="17:17" ht="16.5" customHeight="1">
      <c r="Q533" s="10"/>
    </row>
    <row r="534" spans="17:17" ht="16.5" customHeight="1">
      <c r="Q534" s="10"/>
    </row>
    <row r="535" spans="17:17" ht="16.5" customHeight="1">
      <c r="Q535" s="10"/>
    </row>
    <row r="536" spans="17:17" ht="16.5" customHeight="1">
      <c r="Q536" s="10"/>
    </row>
    <row r="537" spans="17:17" ht="16.5" customHeight="1">
      <c r="Q537" s="10"/>
    </row>
    <row r="538" spans="17:17" ht="16.5" customHeight="1">
      <c r="Q538" s="10"/>
    </row>
    <row r="539" spans="17:17" ht="16.5" customHeight="1">
      <c r="Q539" s="10"/>
    </row>
    <row r="540" spans="17:17" ht="16.5" customHeight="1">
      <c r="Q540" s="10"/>
    </row>
    <row r="541" spans="17:17" ht="16.5" customHeight="1">
      <c r="Q541" s="10"/>
    </row>
    <row r="542" spans="17:17" ht="16.5" customHeight="1">
      <c r="Q542" s="10"/>
    </row>
    <row r="543" spans="17:17" ht="16.5" customHeight="1">
      <c r="Q543" s="10"/>
    </row>
    <row r="544" spans="17:17" ht="16.5" customHeight="1">
      <c r="Q544" s="10"/>
    </row>
    <row r="545" spans="17:17" ht="16.5" customHeight="1">
      <c r="Q545" s="10"/>
    </row>
    <row r="546" spans="17:17" ht="16.5" customHeight="1">
      <c r="Q546" s="10"/>
    </row>
    <row r="547" spans="17:17" ht="16.5" customHeight="1">
      <c r="Q547" s="10"/>
    </row>
    <row r="548" spans="17:17" ht="16.5" customHeight="1">
      <c r="Q548" s="10"/>
    </row>
    <row r="549" spans="17:17" ht="16.5" customHeight="1">
      <c r="Q549" s="10"/>
    </row>
    <row r="550" spans="17:17" ht="16.5" customHeight="1">
      <c r="Q550" s="10"/>
    </row>
    <row r="551" spans="17:17" ht="16.5" customHeight="1">
      <c r="Q551" s="10"/>
    </row>
    <row r="552" spans="17:17" ht="16.5" customHeight="1">
      <c r="Q552" s="10"/>
    </row>
    <row r="553" spans="17:17" ht="16.5" customHeight="1">
      <c r="Q553" s="10"/>
    </row>
    <row r="554" spans="17:17" ht="16.5" customHeight="1">
      <c r="Q554" s="10"/>
    </row>
    <row r="555" spans="17:17" ht="16.5" customHeight="1">
      <c r="Q555" s="10"/>
    </row>
    <row r="556" spans="17:17" ht="16.5" customHeight="1">
      <c r="Q556" s="10"/>
    </row>
    <row r="557" spans="17:17" ht="16.5" customHeight="1">
      <c r="Q557" s="10"/>
    </row>
    <row r="558" spans="17:17" ht="16.5" customHeight="1">
      <c r="Q558" s="10"/>
    </row>
    <row r="559" spans="17:17" ht="16.5" customHeight="1">
      <c r="Q559" s="10"/>
    </row>
    <row r="560" spans="17:17" ht="16.5" customHeight="1">
      <c r="Q560" s="10"/>
    </row>
    <row r="561" spans="17:17" ht="16.5" customHeight="1">
      <c r="Q561" s="10"/>
    </row>
    <row r="562" spans="17:17" ht="16.5" customHeight="1">
      <c r="Q562" s="10"/>
    </row>
    <row r="563" spans="17:17" ht="16.5" customHeight="1">
      <c r="Q563" s="10"/>
    </row>
    <row r="564" spans="17:17" ht="16.5" customHeight="1">
      <c r="Q564" s="10"/>
    </row>
    <row r="565" spans="17:17" ht="16.5" customHeight="1">
      <c r="Q565" s="10"/>
    </row>
    <row r="566" spans="17:17" ht="16.5" customHeight="1">
      <c r="Q566" s="10"/>
    </row>
    <row r="567" spans="17:17" ht="16.5" customHeight="1">
      <c r="Q567" s="10"/>
    </row>
    <row r="568" spans="17:17" ht="16.5" customHeight="1">
      <c r="Q568" s="10"/>
    </row>
    <row r="569" spans="17:17" ht="16.5" customHeight="1">
      <c r="Q569" s="10"/>
    </row>
    <row r="570" spans="17:17" ht="16.5" customHeight="1">
      <c r="Q570" s="10"/>
    </row>
    <row r="571" spans="17:17" ht="16.5" customHeight="1">
      <c r="Q571" s="10"/>
    </row>
    <row r="572" spans="17:17" ht="16.5" customHeight="1">
      <c r="Q572" s="10"/>
    </row>
    <row r="573" spans="17:17" ht="16.5" customHeight="1">
      <c r="Q573" s="10"/>
    </row>
    <row r="574" spans="17:17" ht="16.5" customHeight="1">
      <c r="Q574" s="10"/>
    </row>
    <row r="575" spans="17:17" ht="16.5" customHeight="1">
      <c r="Q575" s="10"/>
    </row>
    <row r="576" spans="17:17" ht="16.5" customHeight="1">
      <c r="Q576" s="10"/>
    </row>
    <row r="577" spans="17:17" ht="16.5" customHeight="1">
      <c r="Q577" s="10"/>
    </row>
    <row r="578" spans="17:17" ht="16.5" customHeight="1">
      <c r="Q578" s="10"/>
    </row>
    <row r="579" spans="17:17" ht="16.5" customHeight="1">
      <c r="Q579" s="10"/>
    </row>
    <row r="580" spans="17:17" ht="16.5" customHeight="1">
      <c r="Q580" s="10"/>
    </row>
    <row r="581" spans="17:17" ht="16.5" customHeight="1">
      <c r="Q581" s="10"/>
    </row>
    <row r="582" spans="17:17" ht="16.5" customHeight="1">
      <c r="Q582" s="10"/>
    </row>
    <row r="583" spans="17:17" ht="16.5" customHeight="1">
      <c r="Q583" s="10"/>
    </row>
    <row r="584" spans="17:17" ht="16.5" customHeight="1">
      <c r="Q584" s="10"/>
    </row>
    <row r="585" spans="17:17" ht="16.5" customHeight="1">
      <c r="Q585" s="10"/>
    </row>
    <row r="586" spans="17:17" ht="16.5" customHeight="1">
      <c r="Q586" s="10"/>
    </row>
    <row r="587" spans="17:17" ht="16.5" customHeight="1">
      <c r="Q587" s="10"/>
    </row>
    <row r="588" spans="17:17" ht="16.5" customHeight="1">
      <c r="Q588" s="10"/>
    </row>
    <row r="589" spans="17:17" ht="16.5" customHeight="1">
      <c r="Q589" s="10"/>
    </row>
    <row r="590" spans="17:17" ht="16.5" customHeight="1">
      <c r="Q590" s="10"/>
    </row>
    <row r="591" spans="17:17" ht="16.5" customHeight="1">
      <c r="Q591" s="10"/>
    </row>
    <row r="592" spans="17:17" ht="16.5" customHeight="1">
      <c r="Q592" s="10"/>
    </row>
    <row r="593" spans="17:17" ht="16.5" customHeight="1">
      <c r="Q593" s="10"/>
    </row>
    <row r="594" spans="17:17" ht="16.5" customHeight="1">
      <c r="Q594" s="10"/>
    </row>
    <row r="595" spans="17:17" ht="16.5" customHeight="1">
      <c r="Q595" s="10"/>
    </row>
    <row r="596" spans="17:17" ht="16.5" customHeight="1">
      <c r="Q596" s="10"/>
    </row>
    <row r="597" spans="17:17" ht="16.5" customHeight="1">
      <c r="Q597" s="10"/>
    </row>
    <row r="598" spans="17:17" ht="16.5" customHeight="1">
      <c r="Q598" s="10"/>
    </row>
    <row r="599" spans="17:17" ht="16.5" customHeight="1">
      <c r="Q599" s="10"/>
    </row>
    <row r="600" spans="17:17" ht="16.5" customHeight="1">
      <c r="Q600" s="10"/>
    </row>
    <row r="601" spans="17:17" ht="16.5" customHeight="1">
      <c r="Q601" s="10"/>
    </row>
    <row r="602" spans="17:17" ht="16.5" customHeight="1">
      <c r="Q602" s="10"/>
    </row>
    <row r="603" spans="17:17" ht="16.5" customHeight="1">
      <c r="Q603" s="10"/>
    </row>
    <row r="604" spans="17:17" ht="16.5" customHeight="1">
      <c r="Q604" s="10"/>
    </row>
    <row r="605" spans="17:17" ht="16.5" customHeight="1">
      <c r="Q605" s="10"/>
    </row>
    <row r="606" spans="17:17" ht="16.5" customHeight="1">
      <c r="Q606" s="10"/>
    </row>
    <row r="607" spans="17:17" ht="16.5" customHeight="1">
      <c r="Q607" s="10"/>
    </row>
    <row r="608" spans="17:17" ht="16.5" customHeight="1">
      <c r="Q608" s="10"/>
    </row>
    <row r="609" spans="17:17" ht="16.5" customHeight="1">
      <c r="Q609" s="10"/>
    </row>
    <row r="610" spans="17:17" ht="16.5" customHeight="1">
      <c r="Q610" s="10"/>
    </row>
    <row r="611" spans="17:17" ht="16.5" customHeight="1">
      <c r="Q611" s="10"/>
    </row>
    <row r="612" spans="17:17" ht="16.5" customHeight="1">
      <c r="Q612" s="10"/>
    </row>
    <row r="613" spans="17:17" ht="16.5" customHeight="1">
      <c r="Q613" s="10"/>
    </row>
    <row r="614" spans="17:17" ht="16.5" customHeight="1">
      <c r="Q614" s="10"/>
    </row>
    <row r="615" spans="17:17" ht="16.5" customHeight="1">
      <c r="Q615" s="10"/>
    </row>
    <row r="616" spans="17:17" ht="16.5" customHeight="1">
      <c r="Q616" s="10"/>
    </row>
    <row r="617" spans="17:17" ht="16.5" customHeight="1">
      <c r="Q617" s="10"/>
    </row>
    <row r="618" spans="17:17" ht="16.5" customHeight="1">
      <c r="Q618" s="10"/>
    </row>
    <row r="619" spans="17:17" ht="16.5" customHeight="1">
      <c r="Q619" s="10"/>
    </row>
    <row r="620" spans="17:17" ht="16.5" customHeight="1">
      <c r="Q620" s="10"/>
    </row>
    <row r="621" spans="17:17" ht="16.5" customHeight="1">
      <c r="Q621" s="10"/>
    </row>
    <row r="622" spans="17:17" ht="16.5" customHeight="1">
      <c r="Q622" s="10"/>
    </row>
    <row r="623" spans="17:17" ht="16.5" customHeight="1">
      <c r="Q623" s="10"/>
    </row>
    <row r="624" spans="17:17" ht="16.5" customHeight="1">
      <c r="Q624" s="10"/>
    </row>
    <row r="625" spans="17:17" ht="16.5" customHeight="1">
      <c r="Q625" s="10"/>
    </row>
    <row r="626" spans="17:17" ht="16.5" customHeight="1">
      <c r="Q626" s="10"/>
    </row>
    <row r="627" spans="17:17" ht="16.5" customHeight="1">
      <c r="Q627" s="10"/>
    </row>
    <row r="628" spans="17:17" ht="16.5" customHeight="1">
      <c r="Q628" s="10"/>
    </row>
    <row r="629" spans="17:17" ht="16.5" customHeight="1">
      <c r="Q629" s="10"/>
    </row>
    <row r="630" spans="17:17" ht="16.5" customHeight="1">
      <c r="Q630" s="10"/>
    </row>
    <row r="631" spans="17:17" ht="16.5" customHeight="1">
      <c r="Q631" s="10"/>
    </row>
    <row r="632" spans="17:17" ht="16.5" customHeight="1">
      <c r="Q632" s="10"/>
    </row>
    <row r="633" spans="17:17" ht="16.5" customHeight="1">
      <c r="Q633" s="10"/>
    </row>
    <row r="634" spans="17:17" ht="16.5" customHeight="1">
      <c r="Q634" s="10"/>
    </row>
    <row r="635" spans="17:17" ht="16.5" customHeight="1">
      <c r="Q635" s="10"/>
    </row>
    <row r="636" spans="17:17" ht="16.5" customHeight="1">
      <c r="Q636" s="10"/>
    </row>
    <row r="637" spans="17:17" ht="16.5" customHeight="1">
      <c r="Q637" s="10"/>
    </row>
    <row r="638" spans="17:17" ht="16.5" customHeight="1">
      <c r="Q638" s="10"/>
    </row>
    <row r="639" spans="17:17" ht="16.5" customHeight="1">
      <c r="Q639" s="10"/>
    </row>
    <row r="640" spans="17:17" ht="16.5" customHeight="1">
      <c r="Q640" s="10"/>
    </row>
    <row r="641" spans="17:17" ht="16.5" customHeight="1">
      <c r="Q641" s="10"/>
    </row>
    <row r="642" spans="17:17" ht="16.5" customHeight="1">
      <c r="Q642" s="10"/>
    </row>
    <row r="643" spans="17:17" ht="16.5" customHeight="1">
      <c r="Q643" s="10"/>
    </row>
    <row r="644" spans="17:17" ht="16.5" customHeight="1">
      <c r="Q644" s="10"/>
    </row>
    <row r="645" spans="17:17" ht="16.5" customHeight="1">
      <c r="Q645" s="10"/>
    </row>
    <row r="646" spans="17:17" ht="16.5" customHeight="1">
      <c r="Q646" s="10"/>
    </row>
    <row r="647" spans="17:17" ht="16.5" customHeight="1">
      <c r="Q647" s="10"/>
    </row>
    <row r="648" spans="17:17" ht="16.5" customHeight="1">
      <c r="Q648" s="10"/>
    </row>
    <row r="649" spans="17:17" ht="16.5" customHeight="1">
      <c r="Q649" s="10"/>
    </row>
    <row r="650" spans="17:17" ht="16.5" customHeight="1">
      <c r="Q650" s="10"/>
    </row>
    <row r="651" spans="17:17" ht="16.5" customHeight="1">
      <c r="Q651" s="10"/>
    </row>
    <row r="652" spans="17:17" ht="16.5" customHeight="1">
      <c r="Q652" s="10"/>
    </row>
    <row r="653" spans="17:17" ht="16.5" customHeight="1">
      <c r="Q653" s="10"/>
    </row>
    <row r="654" spans="17:17" ht="16.5" customHeight="1">
      <c r="Q654" s="10"/>
    </row>
    <row r="655" spans="17:17" ht="16.5" customHeight="1">
      <c r="Q655" s="10"/>
    </row>
    <row r="656" spans="17:17" ht="16.5" customHeight="1">
      <c r="Q656" s="10"/>
    </row>
    <row r="657" spans="17:17" ht="16.5" customHeight="1">
      <c r="Q657" s="10"/>
    </row>
    <row r="658" spans="17:17" ht="16.5" customHeight="1">
      <c r="Q658" s="10"/>
    </row>
    <row r="659" spans="17:17" ht="16.5" customHeight="1">
      <c r="Q659" s="10"/>
    </row>
    <row r="660" spans="17:17" ht="16.5" customHeight="1">
      <c r="Q660" s="10"/>
    </row>
    <row r="661" spans="17:17" ht="16.5" customHeight="1">
      <c r="Q661" s="10"/>
    </row>
    <row r="662" spans="17:17" ht="16.5" customHeight="1">
      <c r="Q662" s="10"/>
    </row>
    <row r="663" spans="17:17" ht="16.5" customHeight="1">
      <c r="Q663" s="10"/>
    </row>
    <row r="664" spans="17:17" ht="16.5" customHeight="1">
      <c r="Q664" s="10"/>
    </row>
    <row r="665" spans="17:17" ht="16.5" customHeight="1">
      <c r="Q665" s="10"/>
    </row>
    <row r="666" spans="17:17" ht="16.5" customHeight="1">
      <c r="Q666" s="10"/>
    </row>
    <row r="667" spans="17:17" ht="16.5" customHeight="1">
      <c r="Q667" s="10"/>
    </row>
    <row r="668" spans="17:17" ht="16.5" customHeight="1">
      <c r="Q668" s="10"/>
    </row>
    <row r="669" spans="17:17" ht="16.5" customHeight="1">
      <c r="Q669" s="10"/>
    </row>
    <row r="670" spans="17:17" ht="16.5" customHeight="1">
      <c r="Q670" s="10"/>
    </row>
    <row r="671" spans="17:17" ht="16.5" customHeight="1">
      <c r="Q671" s="10"/>
    </row>
    <row r="672" spans="17:17" ht="16.5" customHeight="1">
      <c r="Q672" s="10"/>
    </row>
    <row r="673" spans="17:17" ht="16.5" customHeight="1">
      <c r="Q673" s="10"/>
    </row>
    <row r="674" spans="17:17" ht="16.5" customHeight="1">
      <c r="Q674" s="10"/>
    </row>
    <row r="675" spans="17:17" ht="16.5" customHeight="1">
      <c r="Q675" s="10"/>
    </row>
    <row r="676" spans="17:17" ht="16.5" customHeight="1">
      <c r="Q676" s="10"/>
    </row>
    <row r="677" spans="17:17" ht="16.5" customHeight="1">
      <c r="Q677" s="10"/>
    </row>
    <row r="678" spans="17:17" ht="16.5" customHeight="1">
      <c r="Q678" s="10"/>
    </row>
    <row r="679" spans="17:17" ht="16.5" customHeight="1">
      <c r="Q679" s="10"/>
    </row>
    <row r="680" spans="17:17" ht="16.5" customHeight="1">
      <c r="Q680" s="10"/>
    </row>
    <row r="681" spans="17:17" ht="16.5" customHeight="1">
      <c r="Q681" s="10"/>
    </row>
    <row r="682" spans="17:17" ht="16.5" customHeight="1">
      <c r="Q682" s="10"/>
    </row>
    <row r="683" spans="17:17" ht="16.5" customHeight="1">
      <c r="Q683" s="10"/>
    </row>
    <row r="684" spans="17:17" ht="16.5" customHeight="1">
      <c r="Q684" s="10"/>
    </row>
    <row r="685" spans="17:17" ht="16.5" customHeight="1">
      <c r="Q685" s="10"/>
    </row>
    <row r="686" spans="17:17" ht="16.5" customHeight="1">
      <c r="Q686" s="10"/>
    </row>
    <row r="687" spans="17:17" ht="16.5" customHeight="1">
      <c r="Q687" s="10"/>
    </row>
    <row r="688" spans="17:17" ht="16.5" customHeight="1">
      <c r="Q688" s="10"/>
    </row>
    <row r="689" spans="17:17" ht="16.5" customHeight="1">
      <c r="Q689" s="10"/>
    </row>
    <row r="690" spans="17:17" ht="16.5" customHeight="1">
      <c r="Q690" s="10"/>
    </row>
    <row r="691" spans="17:17" ht="16.5" customHeight="1">
      <c r="Q691" s="10"/>
    </row>
    <row r="692" spans="17:17" ht="16.5" customHeight="1">
      <c r="Q692" s="10"/>
    </row>
    <row r="693" spans="17:17" ht="16.5" customHeight="1">
      <c r="Q693" s="10"/>
    </row>
    <row r="694" spans="17:17" ht="16.5" customHeight="1">
      <c r="Q694" s="10"/>
    </row>
    <row r="695" spans="17:17" ht="16.5" customHeight="1">
      <c r="Q695" s="10"/>
    </row>
    <row r="696" spans="17:17" ht="16.5" customHeight="1">
      <c r="Q696" s="10"/>
    </row>
    <row r="697" spans="17:17" ht="16.5" customHeight="1">
      <c r="Q697" s="10"/>
    </row>
    <row r="698" spans="17:17" ht="16.5" customHeight="1">
      <c r="Q698" s="10"/>
    </row>
    <row r="699" spans="17:17" ht="16.5" customHeight="1">
      <c r="Q699" s="10"/>
    </row>
    <row r="700" spans="17:17" ht="16.5" customHeight="1">
      <c r="Q700" s="10"/>
    </row>
    <row r="701" spans="17:17" ht="16.5" customHeight="1">
      <c r="Q701" s="10"/>
    </row>
    <row r="702" spans="17:17" ht="16.5" customHeight="1">
      <c r="Q702" s="10"/>
    </row>
    <row r="703" spans="17:17" ht="16.5" customHeight="1">
      <c r="Q703" s="10"/>
    </row>
    <row r="704" spans="17:17" ht="16.5" customHeight="1">
      <c r="Q704" s="10"/>
    </row>
    <row r="705" spans="17:17" ht="16.5" customHeight="1">
      <c r="Q705" s="10"/>
    </row>
    <row r="706" spans="17:17" ht="16.5" customHeight="1">
      <c r="Q706" s="10"/>
    </row>
    <row r="707" spans="17:17" ht="16.5" customHeight="1">
      <c r="Q707" s="10"/>
    </row>
    <row r="708" spans="17:17" ht="16.5" customHeight="1">
      <c r="Q708" s="10"/>
    </row>
    <row r="709" spans="17:17" ht="16.5" customHeight="1">
      <c r="Q709" s="10"/>
    </row>
    <row r="710" spans="17:17" ht="16.5" customHeight="1">
      <c r="Q710" s="10"/>
    </row>
    <row r="711" spans="17:17" ht="16.5" customHeight="1">
      <c r="Q711" s="10"/>
    </row>
    <row r="712" spans="17:17" ht="16.5" customHeight="1">
      <c r="Q712" s="10"/>
    </row>
    <row r="713" spans="17:17" ht="16.5" customHeight="1">
      <c r="Q713" s="10"/>
    </row>
    <row r="714" spans="17:17" ht="16.5" customHeight="1">
      <c r="Q714" s="10"/>
    </row>
    <row r="715" spans="17:17" ht="16.5" customHeight="1">
      <c r="Q715" s="10"/>
    </row>
    <row r="716" spans="17:17" ht="16.5" customHeight="1">
      <c r="Q716" s="10"/>
    </row>
    <row r="717" spans="17:17" ht="16.5" customHeight="1">
      <c r="Q717" s="10"/>
    </row>
    <row r="718" spans="17:17" ht="16.5" customHeight="1">
      <c r="Q718" s="10"/>
    </row>
    <row r="719" spans="17:17" ht="16.5" customHeight="1">
      <c r="Q719" s="10"/>
    </row>
    <row r="720" spans="17:17" ht="16.5" customHeight="1">
      <c r="Q720" s="10"/>
    </row>
    <row r="721" spans="17:17" ht="16.5" customHeight="1">
      <c r="Q721" s="10"/>
    </row>
    <row r="722" spans="17:17" ht="16.5" customHeight="1">
      <c r="Q722" s="10"/>
    </row>
    <row r="723" spans="17:17" ht="16.5" customHeight="1">
      <c r="Q723" s="10"/>
    </row>
    <row r="724" spans="17:17" ht="16.5" customHeight="1">
      <c r="Q724" s="10"/>
    </row>
    <row r="725" spans="17:17" ht="16.5" customHeight="1">
      <c r="Q725" s="10"/>
    </row>
    <row r="726" spans="17:17" ht="16.5" customHeight="1">
      <c r="Q726" s="10"/>
    </row>
    <row r="727" spans="17:17" ht="16.5" customHeight="1">
      <c r="Q727" s="10"/>
    </row>
    <row r="728" spans="17:17" ht="16.5" customHeight="1">
      <c r="Q728" s="10"/>
    </row>
    <row r="729" spans="17:17" ht="16.5" customHeight="1">
      <c r="Q729" s="10"/>
    </row>
    <row r="730" spans="17:17" ht="16.5" customHeight="1">
      <c r="Q730" s="10"/>
    </row>
    <row r="731" spans="17:17" ht="16.5" customHeight="1">
      <c r="Q731" s="10"/>
    </row>
    <row r="732" spans="17:17" ht="16.5" customHeight="1">
      <c r="Q732" s="10"/>
    </row>
    <row r="733" spans="17:17" ht="16.5" customHeight="1">
      <c r="Q733" s="10"/>
    </row>
    <row r="734" spans="17:17" ht="16.5" customHeight="1">
      <c r="Q734" s="10"/>
    </row>
    <row r="735" spans="17:17" ht="16.5" customHeight="1">
      <c r="Q735" s="10"/>
    </row>
    <row r="736" spans="17:17" ht="16.5" customHeight="1">
      <c r="Q736" s="10"/>
    </row>
    <row r="737" spans="17:17" ht="16.5" customHeight="1">
      <c r="Q737" s="10"/>
    </row>
    <row r="738" spans="17:17" ht="16.5" customHeight="1">
      <c r="Q738" s="10"/>
    </row>
    <row r="739" spans="17:17" ht="16.5" customHeight="1">
      <c r="Q739" s="10"/>
    </row>
    <row r="740" spans="17:17" ht="16.5" customHeight="1">
      <c r="Q740" s="10"/>
    </row>
    <row r="741" spans="17:17" ht="16.5" customHeight="1">
      <c r="Q741" s="10"/>
    </row>
    <row r="742" spans="17:17" ht="16.5" customHeight="1">
      <c r="Q742" s="10"/>
    </row>
    <row r="743" spans="17:17" ht="16.5" customHeight="1">
      <c r="Q743" s="10"/>
    </row>
    <row r="744" spans="17:17" ht="16.5" customHeight="1">
      <c r="Q744" s="10"/>
    </row>
    <row r="745" spans="17:17" ht="16.5" customHeight="1">
      <c r="Q745" s="10"/>
    </row>
    <row r="746" spans="17:17" ht="16.5" customHeight="1">
      <c r="Q746" s="10"/>
    </row>
    <row r="747" spans="17:17" ht="16.5" customHeight="1">
      <c r="Q747" s="10"/>
    </row>
    <row r="748" spans="17:17" ht="16.5" customHeight="1">
      <c r="Q748" s="10"/>
    </row>
    <row r="749" spans="17:17" ht="16.5" customHeight="1">
      <c r="Q749" s="10"/>
    </row>
    <row r="750" spans="17:17" ht="16.5" customHeight="1">
      <c r="Q750" s="10"/>
    </row>
    <row r="751" spans="17:17" ht="16.5" customHeight="1">
      <c r="Q751" s="10"/>
    </row>
    <row r="752" spans="17:17" ht="16.5" customHeight="1">
      <c r="Q752" s="10"/>
    </row>
    <row r="753" spans="17:17" ht="16.5" customHeight="1">
      <c r="Q753" s="10"/>
    </row>
    <row r="754" spans="17:17" ht="16.5" customHeight="1">
      <c r="Q754" s="10"/>
    </row>
    <row r="755" spans="17:17" ht="16.5" customHeight="1">
      <c r="Q755" s="10"/>
    </row>
    <row r="756" spans="17:17" ht="16.5" customHeight="1">
      <c r="Q756" s="10"/>
    </row>
    <row r="757" spans="17:17" ht="16.5" customHeight="1">
      <c r="Q757" s="10"/>
    </row>
    <row r="758" spans="17:17" ht="16.5" customHeight="1">
      <c r="Q758" s="10"/>
    </row>
    <row r="759" spans="17:17" ht="16.5" customHeight="1">
      <c r="Q759" s="10"/>
    </row>
    <row r="760" spans="17:17" ht="16.5" customHeight="1">
      <c r="Q760" s="10"/>
    </row>
    <row r="761" spans="17:17" ht="16.5" customHeight="1">
      <c r="Q761" s="10"/>
    </row>
    <row r="762" spans="17:17" ht="16.5" customHeight="1">
      <c r="Q762" s="10"/>
    </row>
    <row r="763" spans="17:17" ht="16.5" customHeight="1">
      <c r="Q763" s="10"/>
    </row>
    <row r="764" spans="17:17" ht="16.5" customHeight="1">
      <c r="Q764" s="10"/>
    </row>
    <row r="765" spans="17:17" ht="16.5" customHeight="1">
      <c r="Q765" s="10"/>
    </row>
    <row r="766" spans="17:17" ht="16.5" customHeight="1">
      <c r="Q766" s="10"/>
    </row>
    <row r="767" spans="17:17" ht="16.5" customHeight="1">
      <c r="Q767" s="10"/>
    </row>
    <row r="768" spans="17:17" ht="16.5" customHeight="1">
      <c r="Q768" s="10"/>
    </row>
    <row r="769" spans="17:17" ht="16.5" customHeight="1">
      <c r="Q769" s="10"/>
    </row>
    <row r="770" spans="17:17" ht="16.5" customHeight="1">
      <c r="Q770" s="10"/>
    </row>
    <row r="771" spans="17:17" ht="16.5" customHeight="1">
      <c r="Q771" s="10"/>
    </row>
    <row r="772" spans="17:17" ht="16.5" customHeight="1">
      <c r="Q772" s="10"/>
    </row>
    <row r="773" spans="17:17" ht="16.5" customHeight="1">
      <c r="Q773" s="10"/>
    </row>
    <row r="774" spans="17:17" ht="16.5" customHeight="1">
      <c r="Q774" s="10"/>
    </row>
    <row r="775" spans="17:17" ht="16.5" customHeight="1">
      <c r="Q775" s="10"/>
    </row>
    <row r="776" spans="17:17" ht="16.5" customHeight="1">
      <c r="Q776" s="10"/>
    </row>
    <row r="777" spans="17:17" ht="16.5" customHeight="1">
      <c r="Q777" s="10"/>
    </row>
    <row r="778" spans="17:17" ht="16.5" customHeight="1">
      <c r="Q778" s="10"/>
    </row>
    <row r="779" spans="17:17" ht="16.5" customHeight="1">
      <c r="Q779" s="10"/>
    </row>
    <row r="780" spans="17:17" ht="16.5" customHeight="1">
      <c r="Q780" s="10"/>
    </row>
    <row r="781" spans="17:17" ht="16.5" customHeight="1">
      <c r="Q781" s="10"/>
    </row>
    <row r="782" spans="17:17" ht="16.5" customHeight="1">
      <c r="Q782" s="10"/>
    </row>
    <row r="783" spans="17:17" ht="16.5" customHeight="1">
      <c r="Q783" s="10"/>
    </row>
    <row r="784" spans="17:17" ht="16.5" customHeight="1">
      <c r="Q784" s="10"/>
    </row>
    <row r="785" spans="17:17" ht="16.5" customHeight="1">
      <c r="Q785" s="10"/>
    </row>
    <row r="786" spans="17:17" ht="16.5" customHeight="1">
      <c r="Q786" s="10"/>
    </row>
    <row r="787" spans="17:17" ht="16.5" customHeight="1">
      <c r="Q787" s="10"/>
    </row>
    <row r="788" spans="17:17" ht="16.5" customHeight="1">
      <c r="Q788" s="10"/>
    </row>
    <row r="789" spans="17:17" ht="16.5" customHeight="1">
      <c r="Q789" s="10"/>
    </row>
    <row r="790" spans="17:17" ht="16.5" customHeight="1">
      <c r="Q790" s="10"/>
    </row>
    <row r="791" spans="17:17" ht="16.5" customHeight="1">
      <c r="Q791" s="10"/>
    </row>
    <row r="792" spans="17:17" ht="16.5" customHeight="1">
      <c r="Q792" s="10"/>
    </row>
    <row r="793" spans="17:17" ht="16.5" customHeight="1">
      <c r="Q793" s="10"/>
    </row>
    <row r="794" spans="17:17" ht="16.5" customHeight="1">
      <c r="Q794" s="10"/>
    </row>
    <row r="795" spans="17:17" ht="16.5" customHeight="1">
      <c r="Q795" s="10"/>
    </row>
    <row r="796" spans="17:17" ht="16.5" customHeight="1">
      <c r="Q796" s="10"/>
    </row>
    <row r="797" spans="17:17" ht="16.5" customHeight="1">
      <c r="Q797" s="10"/>
    </row>
    <row r="798" spans="17:17" ht="16.5" customHeight="1">
      <c r="Q798" s="10"/>
    </row>
    <row r="799" spans="17:17" ht="16.5" customHeight="1">
      <c r="Q799" s="10"/>
    </row>
    <row r="800" spans="17:17" ht="16.5" customHeight="1">
      <c r="Q800" s="10"/>
    </row>
    <row r="801" spans="17:17" ht="16.5" customHeight="1">
      <c r="Q801" s="10"/>
    </row>
    <row r="802" spans="17:17" ht="16.5" customHeight="1">
      <c r="Q802" s="10"/>
    </row>
    <row r="803" spans="17:17" ht="16.5" customHeight="1">
      <c r="Q803" s="10"/>
    </row>
    <row r="804" spans="17:17" ht="16.5" customHeight="1">
      <c r="Q804" s="10"/>
    </row>
    <row r="805" spans="17:17" ht="16.5" customHeight="1">
      <c r="Q805" s="10"/>
    </row>
    <row r="806" spans="17:17" ht="16.5" customHeight="1">
      <c r="Q806" s="10"/>
    </row>
    <row r="807" spans="17:17" ht="16.5" customHeight="1">
      <c r="Q807" s="10"/>
    </row>
    <row r="808" spans="17:17" ht="16.5" customHeight="1">
      <c r="Q808" s="10"/>
    </row>
    <row r="809" spans="17:17" ht="16.5" customHeight="1">
      <c r="Q809" s="10"/>
    </row>
    <row r="810" spans="17:17" ht="16.5" customHeight="1">
      <c r="Q810" s="10"/>
    </row>
    <row r="811" spans="17:17" ht="16.5" customHeight="1">
      <c r="Q811" s="10"/>
    </row>
    <row r="812" spans="17:17" ht="16.5" customHeight="1">
      <c r="Q812" s="10"/>
    </row>
    <row r="813" spans="17:17" ht="16.5" customHeight="1">
      <c r="Q813" s="10"/>
    </row>
    <row r="814" spans="17:17" ht="16.5" customHeight="1">
      <c r="Q814" s="10"/>
    </row>
    <row r="815" spans="17:17" ht="16.5" customHeight="1">
      <c r="Q815" s="10"/>
    </row>
    <row r="816" spans="17:17" ht="16.5" customHeight="1">
      <c r="Q816" s="10"/>
    </row>
    <row r="817" spans="17:17" ht="16.5" customHeight="1">
      <c r="Q817" s="10"/>
    </row>
    <row r="818" spans="17:17" ht="16.5" customHeight="1">
      <c r="Q818" s="10"/>
    </row>
    <row r="819" spans="17:17" ht="16.5" customHeight="1">
      <c r="Q819" s="10"/>
    </row>
    <row r="820" spans="17:17" ht="16.5" customHeight="1">
      <c r="Q820" s="10"/>
    </row>
    <row r="821" spans="17:17" ht="16.5" customHeight="1">
      <c r="Q821" s="10"/>
    </row>
    <row r="822" spans="17:17" ht="16.5" customHeight="1">
      <c r="Q822" s="10"/>
    </row>
    <row r="823" spans="17:17" ht="16.5" customHeight="1">
      <c r="Q823" s="10"/>
    </row>
    <row r="824" spans="17:17" ht="16.5" customHeight="1">
      <c r="Q824" s="10"/>
    </row>
    <row r="825" spans="17:17" ht="16.5" customHeight="1">
      <c r="Q825" s="10"/>
    </row>
    <row r="826" spans="17:17" ht="16.5" customHeight="1">
      <c r="Q826" s="10"/>
    </row>
    <row r="827" spans="17:17" ht="16.5" customHeight="1">
      <c r="Q827" s="10"/>
    </row>
    <row r="828" spans="17:17" ht="16.5" customHeight="1">
      <c r="Q828" s="10"/>
    </row>
    <row r="829" spans="17:17" ht="16.5" customHeight="1">
      <c r="Q829" s="10"/>
    </row>
    <row r="830" spans="17:17" ht="16.5" customHeight="1">
      <c r="Q830" s="10"/>
    </row>
    <row r="831" spans="17:17" ht="16.5" customHeight="1">
      <c r="Q831" s="10"/>
    </row>
    <row r="832" spans="17:17" ht="16.5" customHeight="1">
      <c r="Q832" s="10"/>
    </row>
    <row r="833" spans="17:17" ht="16.5" customHeight="1">
      <c r="Q833" s="10"/>
    </row>
    <row r="834" spans="17:17" ht="16.5" customHeight="1">
      <c r="Q834" s="10"/>
    </row>
    <row r="835" spans="17:17" ht="16.5" customHeight="1">
      <c r="Q835" s="10"/>
    </row>
    <row r="836" spans="17:17" ht="16.5" customHeight="1">
      <c r="Q836" s="10"/>
    </row>
    <row r="837" spans="17:17" ht="16.5" customHeight="1">
      <c r="Q837" s="10"/>
    </row>
    <row r="838" spans="17:17" ht="16.5" customHeight="1">
      <c r="Q838" s="10"/>
    </row>
    <row r="839" spans="17:17" ht="16.5" customHeight="1">
      <c r="Q839" s="10"/>
    </row>
    <row r="840" spans="17:17" ht="16.5" customHeight="1">
      <c r="Q840" s="10"/>
    </row>
    <row r="841" spans="17:17" ht="16.5" customHeight="1">
      <c r="Q841" s="10"/>
    </row>
    <row r="842" spans="17:17" ht="16.5" customHeight="1">
      <c r="Q842" s="10"/>
    </row>
    <row r="843" spans="17:17" ht="16.5" customHeight="1">
      <c r="Q843" s="10"/>
    </row>
    <row r="844" spans="17:17" ht="16.5" customHeight="1">
      <c r="Q844" s="10"/>
    </row>
    <row r="845" spans="17:17" ht="16.5" customHeight="1">
      <c r="Q845" s="10"/>
    </row>
    <row r="846" spans="17:17" ht="16.5" customHeight="1">
      <c r="Q846" s="10"/>
    </row>
    <row r="847" spans="17:17" ht="16.5" customHeight="1">
      <c r="Q847" s="10"/>
    </row>
    <row r="848" spans="17:17" ht="16.5" customHeight="1">
      <c r="Q848" s="10"/>
    </row>
    <row r="849" spans="17:17" ht="16.5" customHeight="1">
      <c r="Q849" s="10"/>
    </row>
    <row r="850" spans="17:17" ht="16.5" customHeight="1">
      <c r="Q850" s="10"/>
    </row>
    <row r="851" spans="17:17" ht="16.5" customHeight="1">
      <c r="Q851" s="10"/>
    </row>
    <row r="852" spans="17:17" ht="16.5" customHeight="1">
      <c r="Q852" s="10"/>
    </row>
    <row r="853" spans="17:17" ht="16.5" customHeight="1">
      <c r="Q853" s="10"/>
    </row>
    <row r="854" spans="17:17" ht="16.5" customHeight="1">
      <c r="Q854" s="10"/>
    </row>
    <row r="855" spans="17:17" ht="16.5" customHeight="1">
      <c r="Q855" s="10"/>
    </row>
    <row r="856" spans="17:17" ht="16.5" customHeight="1">
      <c r="Q856" s="10"/>
    </row>
    <row r="857" spans="17:17" ht="16.5" customHeight="1">
      <c r="Q857" s="10"/>
    </row>
    <row r="858" spans="17:17" ht="16.5" customHeight="1">
      <c r="Q858" s="10"/>
    </row>
    <row r="859" spans="17:17" ht="16.5" customHeight="1">
      <c r="Q859" s="10"/>
    </row>
    <row r="860" spans="17:17" ht="16.5" customHeight="1">
      <c r="Q860" s="10"/>
    </row>
    <row r="861" spans="17:17" ht="16.5" customHeight="1">
      <c r="Q861" s="10"/>
    </row>
    <row r="862" spans="17:17" ht="16.5" customHeight="1">
      <c r="Q862" s="10"/>
    </row>
    <row r="863" spans="17:17" ht="16.5" customHeight="1">
      <c r="Q863" s="10"/>
    </row>
    <row r="864" spans="17:17" ht="16.5" customHeight="1">
      <c r="Q864" s="10"/>
    </row>
    <row r="865" spans="17:17" ht="16.5" customHeight="1">
      <c r="Q865" s="10"/>
    </row>
    <row r="866" spans="17:17" ht="16.5" customHeight="1">
      <c r="Q866" s="10"/>
    </row>
    <row r="867" spans="17:17" ht="16.5" customHeight="1">
      <c r="Q867" s="10"/>
    </row>
    <row r="868" spans="17:17" ht="16.5" customHeight="1">
      <c r="Q868" s="10"/>
    </row>
    <row r="869" spans="17:17" ht="16.5" customHeight="1">
      <c r="Q869" s="10"/>
    </row>
    <row r="870" spans="17:17" ht="16.5" customHeight="1">
      <c r="Q870" s="10"/>
    </row>
    <row r="871" spans="17:17" ht="16.5" customHeight="1">
      <c r="Q871" s="10"/>
    </row>
    <row r="872" spans="17:17" ht="16.5" customHeight="1">
      <c r="Q872" s="10"/>
    </row>
    <row r="873" spans="17:17" ht="16.5" customHeight="1">
      <c r="Q873" s="10"/>
    </row>
    <row r="874" spans="17:17" ht="16.5" customHeight="1">
      <c r="Q874" s="10"/>
    </row>
    <row r="875" spans="17:17" ht="16.5" customHeight="1">
      <c r="Q875" s="10"/>
    </row>
    <row r="876" spans="17:17" ht="16.5" customHeight="1">
      <c r="Q876" s="10"/>
    </row>
    <row r="877" spans="17:17" ht="16.5" customHeight="1">
      <c r="Q877" s="10"/>
    </row>
    <row r="878" spans="17:17" ht="16.5" customHeight="1">
      <c r="Q878" s="10"/>
    </row>
    <row r="879" spans="17:17" ht="16.5" customHeight="1">
      <c r="Q879" s="10"/>
    </row>
    <row r="880" spans="17:17" ht="16.5" customHeight="1">
      <c r="Q880" s="10"/>
    </row>
    <row r="881" spans="17:17" ht="16.5" customHeight="1">
      <c r="Q881" s="10"/>
    </row>
    <row r="882" spans="17:17" ht="16.5" customHeight="1">
      <c r="Q882" s="10"/>
    </row>
    <row r="883" spans="17:17" ht="16.5" customHeight="1">
      <c r="Q883" s="10"/>
    </row>
    <row r="884" spans="17:17" ht="16.5" customHeight="1">
      <c r="Q884" s="10"/>
    </row>
    <row r="885" spans="17:17" ht="16.5" customHeight="1">
      <c r="Q885" s="10"/>
    </row>
    <row r="886" spans="17:17" ht="16.5" customHeight="1">
      <c r="Q886" s="10"/>
    </row>
    <row r="887" spans="17:17" ht="16.5" customHeight="1">
      <c r="Q887" s="10"/>
    </row>
    <row r="888" spans="17:17" ht="16.5" customHeight="1">
      <c r="Q888" s="10"/>
    </row>
    <row r="889" spans="17:17" ht="16.5" customHeight="1">
      <c r="Q889" s="10"/>
    </row>
    <row r="890" spans="17:17" ht="16.5" customHeight="1">
      <c r="Q890" s="10"/>
    </row>
    <row r="891" spans="17:17" ht="16.5" customHeight="1">
      <c r="Q891" s="10"/>
    </row>
    <row r="892" spans="17:17" ht="16.5" customHeight="1">
      <c r="Q892" s="10"/>
    </row>
    <row r="893" spans="17:17" ht="16.5" customHeight="1">
      <c r="Q893" s="10"/>
    </row>
    <row r="894" spans="17:17" ht="16.5" customHeight="1">
      <c r="Q894" s="10"/>
    </row>
    <row r="895" spans="17:17" ht="16.5" customHeight="1">
      <c r="Q895" s="10"/>
    </row>
    <row r="896" spans="17:17" ht="16.5" customHeight="1">
      <c r="Q896" s="10"/>
    </row>
    <row r="897" spans="17:17" ht="16.5" customHeight="1">
      <c r="Q897" s="10"/>
    </row>
    <row r="898" spans="17:17" ht="16.5" customHeight="1">
      <c r="Q898" s="10"/>
    </row>
    <row r="899" spans="17:17" ht="16.5" customHeight="1">
      <c r="Q899" s="10"/>
    </row>
    <row r="900" spans="17:17" ht="16.5" customHeight="1">
      <c r="Q900" s="10"/>
    </row>
    <row r="901" spans="17:17" ht="16.5" customHeight="1">
      <c r="Q901" s="10"/>
    </row>
    <row r="902" spans="17:17" ht="16.5" customHeight="1">
      <c r="Q902" s="10"/>
    </row>
    <row r="903" spans="17:17" ht="16.5" customHeight="1">
      <c r="Q903" s="10"/>
    </row>
    <row r="904" spans="17:17" ht="16.5" customHeight="1">
      <c r="Q904" s="10"/>
    </row>
    <row r="905" spans="17:17" ht="16.5" customHeight="1">
      <c r="Q905" s="10"/>
    </row>
    <row r="906" spans="17:17" ht="16.5" customHeight="1">
      <c r="Q906" s="10"/>
    </row>
    <row r="907" spans="17:17" ht="16.5" customHeight="1">
      <c r="Q907" s="10"/>
    </row>
    <row r="908" spans="17:17" ht="16.5" customHeight="1">
      <c r="Q908" s="10"/>
    </row>
    <row r="909" spans="17:17" ht="16.5" customHeight="1">
      <c r="Q909" s="10"/>
    </row>
    <row r="910" spans="17:17" ht="16.5" customHeight="1">
      <c r="Q910" s="10"/>
    </row>
    <row r="911" spans="17:17" ht="16.5" customHeight="1">
      <c r="Q911" s="10"/>
    </row>
    <row r="912" spans="17:17" ht="16.5" customHeight="1">
      <c r="Q912" s="10"/>
    </row>
    <row r="913" spans="17:17" ht="16.5" customHeight="1">
      <c r="Q913" s="10"/>
    </row>
    <row r="914" spans="17:17" ht="16.5" customHeight="1">
      <c r="Q914" s="10"/>
    </row>
    <row r="915" spans="17:17" ht="16.5" customHeight="1">
      <c r="Q915" s="10"/>
    </row>
    <row r="916" spans="17:17" ht="16.5" customHeight="1">
      <c r="Q916" s="10"/>
    </row>
    <row r="917" spans="17:17" ht="16.5" customHeight="1">
      <c r="Q917" s="10"/>
    </row>
    <row r="918" spans="17:17" ht="16.5" customHeight="1">
      <c r="Q918" s="10"/>
    </row>
    <row r="919" spans="17:17" ht="16.5" customHeight="1">
      <c r="Q919" s="10"/>
    </row>
    <row r="920" spans="17:17" ht="16.5" customHeight="1">
      <c r="Q920" s="10"/>
    </row>
    <row r="921" spans="17:17" ht="16.5" customHeight="1">
      <c r="Q921" s="10"/>
    </row>
    <row r="922" spans="17:17" ht="16.5" customHeight="1">
      <c r="Q922" s="10"/>
    </row>
    <row r="923" spans="17:17" ht="16.5" customHeight="1">
      <c r="Q923" s="10"/>
    </row>
    <row r="924" spans="17:17" ht="16.5" customHeight="1">
      <c r="Q924" s="10"/>
    </row>
    <row r="925" spans="17:17" ht="16.5" customHeight="1">
      <c r="Q925" s="10"/>
    </row>
    <row r="926" spans="17:17" ht="16.5" customHeight="1">
      <c r="Q926" s="10"/>
    </row>
    <row r="927" spans="17:17" ht="16.5" customHeight="1">
      <c r="Q927" s="10"/>
    </row>
    <row r="928" spans="17:17" ht="16.5" customHeight="1">
      <c r="Q928" s="10"/>
    </row>
    <row r="929" spans="17:17" ht="16.5" customHeight="1">
      <c r="Q929" s="10"/>
    </row>
    <row r="930" spans="17:17" ht="16.5" customHeight="1">
      <c r="Q930" s="10"/>
    </row>
    <row r="931" spans="17:17" ht="16.5" customHeight="1">
      <c r="Q931" s="10"/>
    </row>
    <row r="932" spans="17:17" ht="16.5" customHeight="1">
      <c r="Q932" s="10"/>
    </row>
    <row r="933" spans="17:17" ht="16.5" customHeight="1">
      <c r="Q933" s="10"/>
    </row>
    <row r="934" spans="17:17" ht="16.5" customHeight="1">
      <c r="Q934" s="10"/>
    </row>
    <row r="935" spans="17:17" ht="16.5" customHeight="1">
      <c r="Q935" s="10"/>
    </row>
    <row r="936" spans="17:17" ht="16.5" customHeight="1">
      <c r="Q936" s="10"/>
    </row>
    <row r="937" spans="17:17" ht="16.5" customHeight="1">
      <c r="Q937" s="10"/>
    </row>
    <row r="938" spans="17:17" ht="16.5" customHeight="1">
      <c r="Q938" s="10"/>
    </row>
    <row r="939" spans="17:17" ht="16.5" customHeight="1">
      <c r="Q939" s="10"/>
    </row>
    <row r="940" spans="17:17" ht="16.5" customHeight="1">
      <c r="Q940" s="10"/>
    </row>
    <row r="941" spans="17:17" ht="16.5" customHeight="1">
      <c r="Q941" s="10"/>
    </row>
    <row r="942" spans="17:17" ht="16.5" customHeight="1">
      <c r="Q942" s="10"/>
    </row>
    <row r="943" spans="17:17" ht="16.5" customHeight="1">
      <c r="Q943" s="10"/>
    </row>
    <row r="944" spans="17:17" ht="16.5" customHeight="1">
      <c r="Q944" s="10"/>
    </row>
    <row r="945" spans="17:17" ht="16.5" customHeight="1">
      <c r="Q945" s="10"/>
    </row>
    <row r="946" spans="17:17" ht="16.5" customHeight="1">
      <c r="Q946" s="10"/>
    </row>
    <row r="947" spans="17:17" ht="16.5" customHeight="1">
      <c r="Q947" s="10"/>
    </row>
    <row r="948" spans="17:17" ht="16.5" customHeight="1">
      <c r="Q948" s="10"/>
    </row>
    <row r="949" spans="17:17" ht="16.5" customHeight="1">
      <c r="Q949" s="10"/>
    </row>
    <row r="950" spans="17:17" ht="16.5" customHeight="1">
      <c r="Q950" s="10"/>
    </row>
    <row r="951" spans="17:17" ht="16.5" customHeight="1">
      <c r="Q951" s="10"/>
    </row>
    <row r="952" spans="17:17" ht="16.5" customHeight="1">
      <c r="Q952" s="10"/>
    </row>
    <row r="953" spans="17:17" ht="16.5" customHeight="1">
      <c r="Q953" s="10"/>
    </row>
    <row r="954" spans="17:17" ht="16.5" customHeight="1">
      <c r="Q954" s="10"/>
    </row>
    <row r="955" spans="17:17" ht="16.5" customHeight="1">
      <c r="Q955" s="10"/>
    </row>
    <row r="956" spans="17:17" ht="16.5" customHeight="1">
      <c r="Q956" s="10"/>
    </row>
    <row r="957" spans="17:17" ht="16.5" customHeight="1">
      <c r="Q957" s="10"/>
    </row>
    <row r="958" spans="17:17" ht="16.5" customHeight="1">
      <c r="Q958" s="10"/>
    </row>
    <row r="959" spans="17:17" ht="16.5" customHeight="1">
      <c r="Q959" s="10"/>
    </row>
    <row r="960" spans="17:17" ht="16.5" customHeight="1">
      <c r="Q960" s="10"/>
    </row>
    <row r="961" spans="17:17" ht="16.5" customHeight="1">
      <c r="Q961" s="10"/>
    </row>
    <row r="962" spans="17:17" ht="16.5" customHeight="1">
      <c r="Q962" s="10"/>
    </row>
    <row r="963" spans="17:17" ht="16.5" customHeight="1">
      <c r="Q963" s="10"/>
    </row>
    <row r="964" spans="17:17" ht="16.5" customHeight="1">
      <c r="Q964" s="10"/>
    </row>
    <row r="965" spans="17:17" ht="16.5" customHeight="1">
      <c r="Q965" s="10"/>
    </row>
    <row r="966" spans="17:17" ht="16.5" customHeight="1">
      <c r="Q966" s="10"/>
    </row>
    <row r="967" spans="17:17" ht="16.5" customHeight="1">
      <c r="Q967" s="10"/>
    </row>
    <row r="968" spans="17:17" ht="16.5" customHeight="1">
      <c r="Q968" s="10"/>
    </row>
    <row r="969" spans="17:17" ht="16.5" customHeight="1">
      <c r="Q969" s="10"/>
    </row>
    <row r="970" spans="17:17" ht="16.5" customHeight="1">
      <c r="Q970" s="10"/>
    </row>
    <row r="971" spans="17:17" ht="16.5" customHeight="1">
      <c r="Q971" s="10"/>
    </row>
    <row r="972" spans="17:17" ht="16.5" customHeight="1">
      <c r="Q972" s="10"/>
    </row>
    <row r="973" spans="17:17" ht="16.5" customHeight="1">
      <c r="Q973" s="10"/>
    </row>
    <row r="974" spans="17:17" ht="16.5" customHeight="1">
      <c r="Q974" s="10"/>
    </row>
    <row r="975" spans="17:17" ht="16.5" customHeight="1">
      <c r="Q975" s="10"/>
    </row>
    <row r="976" spans="17:17" ht="16.5" customHeight="1">
      <c r="Q976" s="10"/>
    </row>
    <row r="977" spans="17:17" ht="16.5" customHeight="1">
      <c r="Q977" s="10"/>
    </row>
    <row r="978" spans="17:17" ht="16.5" customHeight="1">
      <c r="Q978" s="10"/>
    </row>
    <row r="979" spans="17:17" ht="16.5" customHeight="1">
      <c r="Q979" s="10"/>
    </row>
    <row r="980" spans="17:17" ht="16.5" customHeight="1">
      <c r="Q980" s="10"/>
    </row>
    <row r="981" spans="17:17" ht="16.5" customHeight="1">
      <c r="Q981" s="10"/>
    </row>
    <row r="982" spans="17:17" ht="16.5" customHeight="1">
      <c r="Q982" s="10"/>
    </row>
    <row r="983" spans="17:17" ht="16.5" customHeight="1">
      <c r="Q983" s="10"/>
    </row>
    <row r="984" spans="17:17" ht="16.5" customHeight="1">
      <c r="Q984" s="10"/>
    </row>
    <row r="985" spans="17:17" ht="16.5" customHeight="1">
      <c r="Q985" s="10"/>
    </row>
    <row r="986" spans="17:17" ht="16.5" customHeight="1">
      <c r="Q986" s="10"/>
    </row>
    <row r="987" spans="17:17" ht="16.5" customHeight="1">
      <c r="Q987" s="10"/>
    </row>
    <row r="988" spans="17:17" ht="16.5" customHeight="1">
      <c r="Q988" s="10"/>
    </row>
    <row r="989" spans="17:17" ht="16.5" customHeight="1">
      <c r="Q989" s="10"/>
    </row>
    <row r="990" spans="17:17" ht="16.5" customHeight="1">
      <c r="Q990" s="10"/>
    </row>
    <row r="991" spans="17:17" ht="16.5" customHeight="1">
      <c r="Q991" s="10"/>
    </row>
    <row r="992" spans="17:17" ht="16.5" customHeight="1">
      <c r="Q992" s="10"/>
    </row>
    <row r="993" spans="17:17" ht="16.5" customHeight="1">
      <c r="Q993" s="10"/>
    </row>
    <row r="994" spans="17:17" ht="16.5" customHeight="1">
      <c r="Q994" s="10"/>
    </row>
    <row r="995" spans="17:17" ht="16.5" customHeight="1">
      <c r="Q995" s="10"/>
    </row>
    <row r="996" spans="17:17" ht="16.5" customHeight="1">
      <c r="Q996" s="10"/>
    </row>
    <row r="997" spans="17:17" ht="16.5" customHeight="1">
      <c r="Q997" s="10"/>
    </row>
    <row r="998" spans="17:17" ht="16.5" customHeight="1">
      <c r="Q998" s="10"/>
    </row>
    <row r="999" spans="17:17" ht="16.5" customHeight="1">
      <c r="Q999" s="10"/>
    </row>
    <row r="1000" spans="17:17" ht="16.5" customHeight="1">
      <c r="Q1000" s="10"/>
    </row>
  </sheetData>
  <mergeCells count="1">
    <mergeCell ref="B2:E2"/>
  </mergeCells>
  <pageMargins left="0.7" right="0.7" top="0.75" bottom="0.75" header="0" footer="0"/>
  <pageSetup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2050" r:id="rId4" name="Scroll Bar 2">
              <controlPr defaultSize="0" autoPict="0">
                <anchor moveWithCells="1">
                  <from>
                    <xdr:col>7</xdr:col>
                    <xdr:colOff>238125</xdr:colOff>
                    <xdr:row>3</xdr:row>
                    <xdr:rowOff>38100</xdr:rowOff>
                  </from>
                  <to>
                    <xdr:col>7</xdr:col>
                    <xdr:colOff>400050</xdr:colOff>
                    <xdr:row>12</xdr:row>
                    <xdr:rowOff>190500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election activeCell="G10" sqref="G10"/>
    </sheetView>
  </sheetViews>
  <sheetFormatPr defaultColWidth="11.25" defaultRowHeight="15" customHeight="1"/>
  <cols>
    <col min="1" max="3" width="9.75" customWidth="1"/>
    <col min="4" max="4" width="11" customWidth="1"/>
    <col min="5" max="26" width="9.75" customWidth="1"/>
  </cols>
  <sheetData>
    <row r="1" spans="1:26" ht="15.75" customHeight="1">
      <c r="A1" s="1"/>
      <c r="B1" s="1"/>
      <c r="C1" s="1"/>
      <c r="D1" s="1"/>
      <c r="E1" s="1"/>
      <c r="F1" s="1"/>
      <c r="G1" s="1"/>
      <c r="H1" s="1"/>
      <c r="I1" s="1"/>
      <c r="J1" s="1"/>
      <c r="K1" s="1"/>
      <c r="L1" s="1"/>
      <c r="M1" s="1"/>
      <c r="N1" s="1"/>
      <c r="O1" s="1"/>
      <c r="P1" s="1"/>
      <c r="Q1" s="1"/>
      <c r="R1" s="1"/>
      <c r="S1" s="1"/>
      <c r="T1" s="1"/>
      <c r="U1" s="1"/>
      <c r="V1" s="1"/>
      <c r="W1" s="1"/>
      <c r="X1" s="1"/>
      <c r="Y1" s="1"/>
      <c r="Z1" s="1"/>
    </row>
    <row r="2" spans="1:26" ht="15.75" customHeight="1">
      <c r="A2" s="16">
        <v>5</v>
      </c>
      <c r="B2" s="17"/>
      <c r="C2" s="18"/>
      <c r="D2" s="18"/>
      <c r="E2" s="19"/>
      <c r="F2" s="1"/>
      <c r="G2" s="1"/>
      <c r="H2" s="1" t="s">
        <v>14</v>
      </c>
      <c r="I2" s="1" t="s">
        <v>58</v>
      </c>
      <c r="J2" s="1"/>
      <c r="K2" s="1"/>
      <c r="L2" s="1"/>
      <c r="M2" s="1"/>
      <c r="N2" s="1"/>
      <c r="O2" s="1"/>
      <c r="P2" s="1"/>
      <c r="Q2" s="1"/>
      <c r="R2" s="1"/>
      <c r="S2" s="1"/>
      <c r="T2" s="1"/>
      <c r="U2" s="1"/>
      <c r="V2" s="1"/>
      <c r="W2" s="1"/>
      <c r="X2" s="1"/>
      <c r="Y2" s="1"/>
      <c r="Z2" s="1"/>
    </row>
    <row r="3" spans="1:26" ht="15.75" customHeight="1">
      <c r="A3" s="1"/>
      <c r="B3" s="20"/>
      <c r="C3" s="21" t="s">
        <v>59</v>
      </c>
      <c r="D3" s="21"/>
      <c r="E3" s="22"/>
      <c r="F3" s="1"/>
      <c r="G3" s="1"/>
      <c r="H3" s="1"/>
      <c r="I3" s="1"/>
      <c r="J3" s="1"/>
      <c r="K3" s="1"/>
      <c r="L3" s="1"/>
      <c r="M3" s="1"/>
      <c r="N3" s="1"/>
      <c r="O3" s="1"/>
      <c r="P3" s="1"/>
      <c r="Q3" s="1"/>
      <c r="R3" s="1"/>
      <c r="S3" s="1"/>
      <c r="T3" s="1"/>
      <c r="U3" s="1"/>
      <c r="V3" s="1"/>
      <c r="W3" s="1"/>
      <c r="X3" s="1"/>
      <c r="Y3" s="1"/>
      <c r="Z3" s="1"/>
    </row>
    <row r="4" spans="1:26" ht="15.75" customHeight="1">
      <c r="A4" s="1"/>
      <c r="B4" s="20"/>
      <c r="C4" s="1"/>
      <c r="D4" s="1"/>
      <c r="E4" s="22"/>
      <c r="F4" s="1"/>
      <c r="G4" s="1"/>
      <c r="H4" s="1"/>
      <c r="I4" s="1"/>
      <c r="J4" s="1"/>
      <c r="K4" s="1"/>
      <c r="L4" s="1"/>
      <c r="M4" s="1"/>
      <c r="N4" s="1"/>
      <c r="O4" s="1"/>
      <c r="P4" s="1"/>
      <c r="Q4" s="1"/>
      <c r="R4" s="1"/>
      <c r="S4" s="1"/>
      <c r="T4" s="1"/>
      <c r="U4" s="1"/>
      <c r="V4" s="1"/>
      <c r="W4" s="1"/>
      <c r="X4" s="1"/>
      <c r="Y4" s="1"/>
      <c r="Z4" s="1"/>
    </row>
    <row r="5" spans="1:26" ht="15.75" customHeight="1">
      <c r="A5" s="1"/>
      <c r="B5" s="20"/>
      <c r="C5" s="1"/>
      <c r="D5" s="1"/>
      <c r="E5" s="22"/>
      <c r="F5" s="1"/>
      <c r="G5" s="1"/>
      <c r="H5" s="1"/>
      <c r="I5" s="1"/>
      <c r="J5" s="1"/>
      <c r="K5" s="1"/>
      <c r="L5" s="1"/>
      <c r="M5" s="1"/>
      <c r="N5" s="1"/>
      <c r="O5" s="1"/>
      <c r="P5" s="1"/>
      <c r="Q5" s="1"/>
      <c r="R5" s="1"/>
      <c r="S5" s="1"/>
      <c r="T5" s="1"/>
      <c r="U5" s="1"/>
      <c r="V5" s="1"/>
      <c r="W5" s="1"/>
      <c r="X5" s="1"/>
      <c r="Y5" s="1"/>
      <c r="Z5" s="1"/>
    </row>
    <row r="6" spans="1:26" ht="15.75" customHeight="1">
      <c r="A6" s="1"/>
      <c r="B6" s="20"/>
      <c r="C6" s="1"/>
      <c r="D6" s="1"/>
      <c r="E6" s="22"/>
      <c r="F6" s="1"/>
      <c r="G6" s="1"/>
      <c r="H6" s="1"/>
      <c r="I6" s="1"/>
      <c r="J6" s="1"/>
      <c r="K6" s="1"/>
      <c r="L6" s="1"/>
      <c r="M6" s="1"/>
      <c r="N6" s="1"/>
      <c r="O6" s="1"/>
      <c r="P6" s="1"/>
      <c r="Q6" s="1"/>
      <c r="R6" s="1"/>
      <c r="S6" s="1"/>
      <c r="T6" s="1"/>
      <c r="U6" s="1"/>
      <c r="V6" s="1"/>
      <c r="W6" s="1"/>
      <c r="X6" s="1"/>
      <c r="Y6" s="1"/>
      <c r="Z6" s="1"/>
    </row>
    <row r="7" spans="1:26" ht="15.75" customHeight="1">
      <c r="A7" s="1"/>
      <c r="B7" s="20"/>
      <c r="C7" s="23" t="s">
        <v>60</v>
      </c>
      <c r="D7" s="23" t="s">
        <v>61</v>
      </c>
      <c r="E7" s="22"/>
      <c r="F7" s="1"/>
      <c r="G7" s="1"/>
      <c r="H7" s="1"/>
      <c r="I7" s="66">
        <v>1</v>
      </c>
      <c r="J7" s="66" t="str" cm="1">
        <f t="array" ref="J7">INDEX(C8:D15,$I$7,2)</f>
        <v>Geeta</v>
      </c>
      <c r="K7" s="1"/>
      <c r="L7" s="1"/>
      <c r="M7" s="1"/>
      <c r="N7" s="1"/>
      <c r="O7" s="1"/>
      <c r="P7" s="1"/>
      <c r="Q7" s="1"/>
      <c r="R7" s="1"/>
      <c r="S7" s="1"/>
      <c r="T7" s="1"/>
      <c r="U7" s="1"/>
      <c r="V7" s="1"/>
      <c r="W7" s="1"/>
      <c r="X7" s="1"/>
      <c r="Y7" s="1"/>
      <c r="Z7" s="1"/>
    </row>
    <row r="8" spans="1:26" ht="15.75" customHeight="1">
      <c r="A8" s="1"/>
      <c r="B8" s="20"/>
      <c r="C8" s="23">
        <v>1</v>
      </c>
      <c r="D8" s="24" t="s">
        <v>62</v>
      </c>
      <c r="E8" s="22"/>
      <c r="F8" s="1"/>
      <c r="G8" s="1"/>
      <c r="H8" s="1"/>
      <c r="I8" s="1"/>
      <c r="J8" s="1"/>
      <c r="K8" s="1"/>
      <c r="L8" s="1"/>
      <c r="M8" s="1"/>
      <c r="N8" s="1"/>
      <c r="O8" s="1"/>
      <c r="P8" s="1"/>
      <c r="Q8" s="1"/>
      <c r="R8" s="1"/>
      <c r="S8" s="1"/>
      <c r="T8" s="1"/>
      <c r="U8" s="1"/>
      <c r="V8" s="1"/>
      <c r="W8" s="1"/>
      <c r="X8" s="1"/>
      <c r="Y8" s="1"/>
      <c r="Z8" s="1"/>
    </row>
    <row r="9" spans="1:26" ht="15.75" customHeight="1">
      <c r="A9" s="1"/>
      <c r="B9" s="20"/>
      <c r="C9" s="23">
        <v>2</v>
      </c>
      <c r="D9" s="24" t="s">
        <v>63</v>
      </c>
      <c r="E9" s="22"/>
      <c r="F9" s="1"/>
      <c r="G9" s="1"/>
      <c r="H9" s="1"/>
      <c r="I9" s="1"/>
      <c r="J9" s="1"/>
      <c r="K9" s="1"/>
      <c r="L9" s="1"/>
      <c r="M9" s="1"/>
      <c r="N9" s="1"/>
      <c r="O9" s="1"/>
      <c r="P9" s="1"/>
      <c r="Q9" s="1"/>
      <c r="R9" s="1"/>
      <c r="S9" s="1"/>
      <c r="T9" s="1"/>
      <c r="U9" s="1"/>
      <c r="V9" s="1"/>
      <c r="W9" s="1"/>
      <c r="X9" s="1"/>
      <c r="Y9" s="1"/>
      <c r="Z9" s="1"/>
    </row>
    <row r="10" spans="1:26" ht="15.75" customHeight="1">
      <c r="A10" s="1"/>
      <c r="B10" s="20"/>
      <c r="C10" s="23">
        <v>3</v>
      </c>
      <c r="D10" s="24" t="s">
        <v>64</v>
      </c>
      <c r="E10" s="22"/>
      <c r="F10" s="1"/>
      <c r="G10" s="1"/>
      <c r="H10" s="1"/>
      <c r="I10" s="1"/>
      <c r="J10" s="1"/>
      <c r="K10" s="1"/>
      <c r="L10" s="1"/>
      <c r="M10" s="1"/>
      <c r="N10" s="1"/>
      <c r="O10" s="1"/>
      <c r="P10" s="1"/>
      <c r="Q10" s="1"/>
      <c r="R10" s="1"/>
      <c r="S10" s="1"/>
      <c r="T10" s="1"/>
      <c r="U10" s="1"/>
      <c r="V10" s="1"/>
      <c r="W10" s="1"/>
      <c r="X10" s="1"/>
      <c r="Y10" s="1"/>
      <c r="Z10" s="1"/>
    </row>
    <row r="11" spans="1:26" ht="15.75" customHeight="1">
      <c r="A11" s="1"/>
      <c r="B11" s="20"/>
      <c r="C11" s="23">
        <v>4</v>
      </c>
      <c r="D11" s="24" t="s">
        <v>65</v>
      </c>
      <c r="E11" s="22"/>
      <c r="F11" s="1"/>
      <c r="G11" s="1"/>
      <c r="H11" s="1"/>
      <c r="I11" s="1"/>
      <c r="J11" s="1"/>
      <c r="K11" s="1"/>
      <c r="L11" s="1"/>
      <c r="M11" s="1"/>
      <c r="N11" s="1"/>
      <c r="O11" s="1"/>
      <c r="P11" s="1"/>
      <c r="Q11" s="1"/>
      <c r="R11" s="1"/>
      <c r="S11" s="1"/>
      <c r="T11" s="1"/>
      <c r="U11" s="1"/>
      <c r="V11" s="1"/>
      <c r="W11" s="1"/>
      <c r="X11" s="1"/>
      <c r="Y11" s="1"/>
      <c r="Z11" s="1"/>
    </row>
    <row r="12" spans="1:26" ht="15.75" customHeight="1">
      <c r="A12" s="1"/>
      <c r="B12" s="20"/>
      <c r="C12" s="23">
        <v>5</v>
      </c>
      <c r="D12" s="24" t="s">
        <v>66</v>
      </c>
      <c r="E12" s="22"/>
      <c r="F12" s="1"/>
      <c r="G12" s="1"/>
      <c r="H12" s="1"/>
      <c r="I12" s="1"/>
      <c r="J12" s="1"/>
      <c r="K12" s="1"/>
      <c r="L12" s="1"/>
      <c r="M12" s="1"/>
      <c r="N12" s="1"/>
      <c r="O12" s="1"/>
      <c r="P12" s="1"/>
      <c r="Q12" s="1"/>
      <c r="R12" s="1"/>
      <c r="S12" s="1"/>
      <c r="T12" s="1"/>
      <c r="U12" s="1"/>
      <c r="V12" s="1"/>
      <c r="W12" s="1"/>
      <c r="X12" s="1"/>
      <c r="Y12" s="1"/>
      <c r="Z12" s="1"/>
    </row>
    <row r="13" spans="1:26" ht="15.75" customHeight="1">
      <c r="A13" s="1"/>
      <c r="B13" s="20"/>
      <c r="C13" s="23">
        <v>6</v>
      </c>
      <c r="D13" s="24" t="s">
        <v>67</v>
      </c>
      <c r="E13" s="22"/>
      <c r="F13" s="1"/>
      <c r="G13" s="1"/>
      <c r="H13" s="1"/>
      <c r="I13" s="1"/>
      <c r="J13" s="1"/>
      <c r="K13" s="1"/>
      <c r="L13" s="1"/>
      <c r="M13" s="1"/>
      <c r="N13" s="1"/>
      <c r="O13" s="1"/>
      <c r="P13" s="1"/>
      <c r="Q13" s="1"/>
      <c r="R13" s="1"/>
      <c r="S13" s="1"/>
      <c r="T13" s="1"/>
      <c r="U13" s="1"/>
      <c r="V13" s="1"/>
      <c r="W13" s="1"/>
      <c r="X13" s="1"/>
      <c r="Y13" s="1"/>
      <c r="Z13" s="1"/>
    </row>
    <row r="14" spans="1:26" ht="15.75" customHeight="1">
      <c r="A14" s="1"/>
      <c r="B14" s="20"/>
      <c r="C14" s="23">
        <v>7</v>
      </c>
      <c r="D14" s="24" t="s">
        <v>68</v>
      </c>
      <c r="E14" s="22"/>
      <c r="F14" s="1"/>
      <c r="G14" s="1"/>
      <c r="H14" s="1"/>
      <c r="I14" s="1"/>
      <c r="J14" s="1"/>
      <c r="K14" s="1"/>
      <c r="L14" s="1"/>
      <c r="M14" s="1"/>
      <c r="N14" s="1"/>
      <c r="O14" s="1"/>
      <c r="P14" s="1"/>
      <c r="Q14" s="1"/>
      <c r="R14" s="1"/>
      <c r="S14" s="1"/>
      <c r="T14" s="1"/>
      <c r="U14" s="1"/>
      <c r="V14" s="1"/>
      <c r="W14" s="1"/>
      <c r="X14" s="1"/>
      <c r="Y14" s="1"/>
      <c r="Z14" s="1"/>
    </row>
    <row r="15" spans="1:26" ht="15.75" customHeight="1">
      <c r="A15" s="1"/>
      <c r="B15" s="20"/>
      <c r="C15" s="23">
        <v>8</v>
      </c>
      <c r="D15" s="24" t="s">
        <v>69</v>
      </c>
      <c r="E15" s="22"/>
      <c r="F15" s="1"/>
      <c r="G15" s="1"/>
      <c r="H15" s="1"/>
      <c r="I15" s="1"/>
      <c r="J15" s="1"/>
      <c r="K15" s="1"/>
      <c r="L15" s="1"/>
      <c r="M15" s="1"/>
      <c r="N15" s="1"/>
      <c r="O15" s="1"/>
      <c r="P15" s="1"/>
      <c r="Q15" s="1"/>
      <c r="R15" s="1"/>
      <c r="S15" s="1"/>
      <c r="T15" s="1"/>
      <c r="U15" s="1"/>
      <c r="V15" s="1"/>
      <c r="W15" s="1"/>
      <c r="X15" s="1"/>
      <c r="Y15" s="1"/>
      <c r="Z15" s="1"/>
    </row>
    <row r="16" spans="1:26" ht="15.75" customHeight="1">
      <c r="A16" s="1"/>
      <c r="B16" s="25"/>
      <c r="C16" s="26"/>
      <c r="D16" s="26"/>
      <c r="E16" s="27"/>
      <c r="F16" s="1"/>
      <c r="G16" s="1"/>
      <c r="H16" s="1"/>
      <c r="I16" s="1"/>
      <c r="J16" s="1"/>
      <c r="K16" s="1"/>
      <c r="L16" s="1"/>
      <c r="M16" s="1"/>
      <c r="N16" s="1"/>
      <c r="O16" s="1"/>
      <c r="P16" s="1"/>
      <c r="Q16" s="1"/>
      <c r="R16" s="1"/>
      <c r="S16" s="1"/>
      <c r="T16" s="1"/>
      <c r="U16" s="1"/>
      <c r="V16" s="1"/>
      <c r="W16" s="1"/>
      <c r="X16" s="1"/>
      <c r="Y16" s="1"/>
      <c r="Z16" s="1"/>
    </row>
    <row r="17" spans="1:26" ht="15.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5.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5.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5.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drawing r:id="rId1"/>
  <legacyDrawing r:id="rId2"/>
  <mc:AlternateContent xmlns:mc="http://schemas.openxmlformats.org/markup-compatibility/2006">
    <mc:Choice Requires="x14">
      <controls>
        <mc:AlternateContent xmlns:mc="http://schemas.openxmlformats.org/markup-compatibility/2006">
          <mc:Choice Requires="x14">
            <control shapeId="3073" r:id="rId3" name="Spinner 1">
              <controlPr defaultSize="0" autoPict="0">
                <anchor moveWithCells="1" sizeWithCells="1">
                  <from>
                    <xdr:col>7</xdr:col>
                    <xdr:colOff>9525</xdr:colOff>
                    <xdr:row>5</xdr:row>
                    <xdr:rowOff>180975</xdr:rowOff>
                  </from>
                  <to>
                    <xdr:col>7</xdr:col>
                    <xdr:colOff>723900</xdr:colOff>
                    <xdr:row>6</xdr:row>
                    <xdr:rowOff>190500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1000"/>
  <sheetViews>
    <sheetView topLeftCell="H1" workbookViewId="0">
      <selection activeCell="O9" sqref="O9"/>
    </sheetView>
  </sheetViews>
  <sheetFormatPr defaultColWidth="11.25" defaultRowHeight="15" customHeight="1"/>
  <cols>
    <col min="1" max="1" width="11.75" customWidth="1"/>
    <col min="2" max="6" width="10.5" customWidth="1"/>
    <col min="7" max="7" width="17.625" customWidth="1"/>
    <col min="8" max="8" width="12.625" customWidth="1"/>
    <col min="9" max="9" width="10.5" customWidth="1"/>
    <col min="10" max="11" width="15.75" style="70" customWidth="1"/>
    <col min="12" max="12" width="13.625" customWidth="1"/>
    <col min="13" max="13" width="15.125" customWidth="1"/>
    <col min="14" max="14" width="17.5" customWidth="1"/>
    <col min="15" max="15" width="18.375" customWidth="1"/>
    <col min="16" max="16" width="18.625" customWidth="1"/>
    <col min="17" max="17" width="15.125" customWidth="1"/>
    <col min="18" max="27" width="10.5" customWidth="1"/>
  </cols>
  <sheetData>
    <row r="1" spans="1:18" ht="15.75" customHeight="1">
      <c r="A1" s="28" t="s">
        <v>70</v>
      </c>
      <c r="B1" s="28" t="s">
        <v>71</v>
      </c>
      <c r="C1" s="28" t="s">
        <v>72</v>
      </c>
      <c r="D1" s="28" t="s">
        <v>73</v>
      </c>
      <c r="E1" s="23" t="s">
        <v>74</v>
      </c>
      <c r="F1" s="23" t="s">
        <v>75</v>
      </c>
      <c r="G1" s="29" t="s">
        <v>76</v>
      </c>
      <c r="H1" s="29" t="s">
        <v>77</v>
      </c>
      <c r="I1" s="29" t="s">
        <v>78</v>
      </c>
      <c r="J1" s="68" t="s">
        <v>105</v>
      </c>
      <c r="K1" s="71" t="s">
        <v>108</v>
      </c>
      <c r="L1" s="30" t="s">
        <v>1</v>
      </c>
      <c r="M1" s="31" t="s">
        <v>79</v>
      </c>
    </row>
    <row r="2" spans="1:18" ht="15.75" customHeight="1">
      <c r="A2" s="32">
        <v>1</v>
      </c>
      <c r="B2" s="33" t="s">
        <v>80</v>
      </c>
      <c r="C2" s="34">
        <v>10</v>
      </c>
      <c r="D2" s="34" t="s">
        <v>81</v>
      </c>
      <c r="E2" s="7">
        <v>83</v>
      </c>
      <c r="F2" s="7">
        <v>68</v>
      </c>
      <c r="G2" s="7">
        <v>63</v>
      </c>
      <c r="H2" s="7">
        <v>65</v>
      </c>
      <c r="I2" s="32">
        <f t="shared" ref="I2:I65" si="0">SUM(E2:H2)</f>
        <v>279</v>
      </c>
      <c r="J2" s="72">
        <f>I2/400*100</f>
        <v>69.75</v>
      </c>
      <c r="K2" s="69" t="str">
        <f>IF(J2&lt;50,"C",IF(J2&lt;60,"B",IF(J2&lt;70,"A","A+")))</f>
        <v>A</v>
      </c>
      <c r="M2" s="1" t="s">
        <v>82</v>
      </c>
    </row>
    <row r="3" spans="1:18" ht="15.75" customHeight="1">
      <c r="A3" s="32">
        <v>2</v>
      </c>
      <c r="B3" s="33" t="s">
        <v>83</v>
      </c>
      <c r="C3" s="34">
        <v>10</v>
      </c>
      <c r="D3" s="34" t="s">
        <v>84</v>
      </c>
      <c r="E3" s="7">
        <v>69</v>
      </c>
      <c r="F3" s="7">
        <v>61</v>
      </c>
      <c r="G3" s="7">
        <v>64</v>
      </c>
      <c r="H3" s="7">
        <v>56</v>
      </c>
      <c r="I3" s="32">
        <f t="shared" si="0"/>
        <v>250</v>
      </c>
      <c r="J3" s="72">
        <f t="shared" ref="J3:J65" si="1">I3/400*100</f>
        <v>62.5</v>
      </c>
      <c r="K3" s="69" t="str">
        <f t="shared" ref="K3:K65" si="2">IF(J3&lt;50,"C",IF(J3&lt;60,"B",IF(J3&lt;70,"A","A+")))</f>
        <v>A</v>
      </c>
      <c r="M3" s="1" t="s">
        <v>85</v>
      </c>
    </row>
    <row r="4" spans="1:18" ht="15.75" customHeight="1">
      <c r="A4" s="32">
        <v>3</v>
      </c>
      <c r="B4" s="33" t="s">
        <v>86</v>
      </c>
      <c r="C4" s="34">
        <v>10</v>
      </c>
      <c r="D4" s="34" t="s">
        <v>87</v>
      </c>
      <c r="E4" s="7">
        <v>89</v>
      </c>
      <c r="F4" s="7">
        <v>83</v>
      </c>
      <c r="G4" s="7">
        <v>67</v>
      </c>
      <c r="H4" s="7">
        <v>71</v>
      </c>
      <c r="I4" s="32">
        <f t="shared" si="0"/>
        <v>310</v>
      </c>
      <c r="J4" s="72">
        <f t="shared" si="1"/>
        <v>77.5</v>
      </c>
      <c r="K4" s="69" t="str">
        <f t="shared" si="2"/>
        <v>A+</v>
      </c>
      <c r="M4" s="7" t="s">
        <v>88</v>
      </c>
      <c r="N4" s="7" t="s">
        <v>89</v>
      </c>
    </row>
    <row r="5" spans="1:18" ht="15.75" customHeight="1">
      <c r="A5" s="32">
        <v>4</v>
      </c>
      <c r="B5" s="33" t="s">
        <v>90</v>
      </c>
      <c r="C5" s="34">
        <v>10</v>
      </c>
      <c r="D5" s="34" t="s">
        <v>81</v>
      </c>
      <c r="E5" s="7">
        <v>78</v>
      </c>
      <c r="F5" s="7">
        <v>50</v>
      </c>
      <c r="G5" s="7">
        <v>59</v>
      </c>
      <c r="H5" s="7">
        <v>82</v>
      </c>
      <c r="I5" s="32">
        <f t="shared" si="0"/>
        <v>269</v>
      </c>
      <c r="J5" s="72">
        <f t="shared" si="1"/>
        <v>67.25</v>
      </c>
      <c r="K5" s="69" t="str">
        <f t="shared" si="2"/>
        <v>A</v>
      </c>
      <c r="M5" s="7" t="s">
        <v>81</v>
      </c>
      <c r="N5" s="7" t="s">
        <v>91</v>
      </c>
    </row>
    <row r="6" spans="1:18" ht="15.75" customHeight="1">
      <c r="A6" s="32">
        <v>5</v>
      </c>
      <c r="B6" s="33" t="s">
        <v>92</v>
      </c>
      <c r="C6" s="34">
        <v>10</v>
      </c>
      <c r="D6" s="34" t="s">
        <v>84</v>
      </c>
      <c r="E6" s="7">
        <v>46</v>
      </c>
      <c r="F6" s="7">
        <v>70</v>
      </c>
      <c r="G6" s="7">
        <v>63</v>
      </c>
      <c r="H6" s="7">
        <v>56</v>
      </c>
      <c r="I6" s="32">
        <f t="shared" si="0"/>
        <v>235</v>
      </c>
      <c r="J6" s="72">
        <f t="shared" si="1"/>
        <v>58.75</v>
      </c>
      <c r="K6" s="69" t="str">
        <f t="shared" si="2"/>
        <v>B</v>
      </c>
      <c r="M6" s="7" t="s">
        <v>84</v>
      </c>
      <c r="N6" s="7" t="s">
        <v>93</v>
      </c>
    </row>
    <row r="7" spans="1:18" ht="15.75" customHeight="1">
      <c r="A7" s="32">
        <v>6</v>
      </c>
      <c r="B7" s="33" t="s">
        <v>94</v>
      </c>
      <c r="C7" s="34">
        <v>10</v>
      </c>
      <c r="D7" s="34" t="s">
        <v>87</v>
      </c>
      <c r="E7" s="7">
        <v>47</v>
      </c>
      <c r="F7" s="7">
        <v>56</v>
      </c>
      <c r="G7" s="7">
        <v>70</v>
      </c>
      <c r="H7" s="7">
        <v>53</v>
      </c>
      <c r="I7" s="32">
        <f t="shared" si="0"/>
        <v>226</v>
      </c>
      <c r="J7" s="72">
        <f t="shared" si="1"/>
        <v>56.499999999999993</v>
      </c>
      <c r="K7" s="69" t="str">
        <f t="shared" si="2"/>
        <v>B</v>
      </c>
      <c r="M7" s="7" t="s">
        <v>87</v>
      </c>
      <c r="N7" s="7" t="s">
        <v>95</v>
      </c>
    </row>
    <row r="8" spans="1:18" ht="15.75" customHeight="1">
      <c r="A8" s="32">
        <v>7</v>
      </c>
      <c r="B8" s="33" t="s">
        <v>96</v>
      </c>
      <c r="C8" s="34">
        <v>10</v>
      </c>
      <c r="D8" s="34" t="s">
        <v>81</v>
      </c>
      <c r="E8" s="7">
        <v>60</v>
      </c>
      <c r="F8" s="7">
        <v>48</v>
      </c>
      <c r="G8" s="7">
        <v>50</v>
      </c>
      <c r="H8" s="7">
        <v>67</v>
      </c>
      <c r="I8" s="32">
        <f t="shared" si="0"/>
        <v>225</v>
      </c>
      <c r="J8" s="72">
        <f t="shared" si="1"/>
        <v>56.25</v>
      </c>
      <c r="K8" s="69" t="str">
        <f t="shared" si="2"/>
        <v>B</v>
      </c>
      <c r="M8" s="35"/>
      <c r="N8" s="36"/>
      <c r="O8" s="37"/>
      <c r="P8" s="37"/>
      <c r="Q8" s="37"/>
      <c r="R8" s="38"/>
    </row>
    <row r="9" spans="1:18" ht="15.75" customHeight="1">
      <c r="A9" s="32">
        <v>8</v>
      </c>
      <c r="B9" s="33" t="s">
        <v>97</v>
      </c>
      <c r="C9" s="34">
        <v>10</v>
      </c>
      <c r="D9" s="34" t="s">
        <v>84</v>
      </c>
      <c r="E9" s="7">
        <v>42</v>
      </c>
      <c r="F9" s="7">
        <v>51</v>
      </c>
      <c r="G9" s="7">
        <v>53</v>
      </c>
      <c r="H9" s="7">
        <v>86</v>
      </c>
      <c r="I9" s="32">
        <f t="shared" si="0"/>
        <v>232</v>
      </c>
      <c r="J9" s="72">
        <f t="shared" si="1"/>
        <v>57.999999999999993</v>
      </c>
      <c r="K9" s="69" t="str">
        <f t="shared" si="2"/>
        <v>B</v>
      </c>
      <c r="M9" s="35"/>
      <c r="N9" s="39" t="s">
        <v>98</v>
      </c>
      <c r="O9" s="40">
        <v>0</v>
      </c>
      <c r="P9" s="41" t="s">
        <v>99</v>
      </c>
      <c r="Q9" s="42" t="e">
        <f>VLOOKUP(O9,A1:K65,2,FALSE)</f>
        <v>#N/A</v>
      </c>
      <c r="R9" s="43"/>
    </row>
    <row r="10" spans="1:18" ht="15.75" customHeight="1">
      <c r="A10" s="32">
        <v>9</v>
      </c>
      <c r="B10" s="33" t="s">
        <v>100</v>
      </c>
      <c r="C10" s="34">
        <v>10</v>
      </c>
      <c r="D10" s="34" t="s">
        <v>87</v>
      </c>
      <c r="E10" s="7">
        <v>80</v>
      </c>
      <c r="F10" s="7">
        <v>45</v>
      </c>
      <c r="G10" s="7">
        <v>73</v>
      </c>
      <c r="H10" s="7">
        <v>62</v>
      </c>
      <c r="I10" s="32">
        <f t="shared" si="0"/>
        <v>260</v>
      </c>
      <c r="J10" s="72">
        <f t="shared" si="1"/>
        <v>65</v>
      </c>
      <c r="K10" s="69" t="str">
        <f t="shared" si="2"/>
        <v>A</v>
      </c>
      <c r="M10" s="35"/>
      <c r="N10" s="44"/>
      <c r="O10" s="45"/>
      <c r="P10" s="44"/>
      <c r="Q10" s="36"/>
      <c r="R10" s="43"/>
    </row>
    <row r="11" spans="1:18" ht="15.75" customHeight="1">
      <c r="A11" s="32">
        <v>10</v>
      </c>
      <c r="B11" s="33" t="s">
        <v>101</v>
      </c>
      <c r="C11" s="34">
        <v>10</v>
      </c>
      <c r="D11" s="34" t="s">
        <v>81</v>
      </c>
      <c r="E11" s="7">
        <v>90</v>
      </c>
      <c r="F11" s="7">
        <v>67</v>
      </c>
      <c r="G11" s="7">
        <v>77</v>
      </c>
      <c r="H11" s="7">
        <v>85</v>
      </c>
      <c r="I11" s="32">
        <f t="shared" si="0"/>
        <v>319</v>
      </c>
      <c r="J11" s="72">
        <f t="shared" si="1"/>
        <v>79.75</v>
      </c>
      <c r="K11" s="69" t="str">
        <f t="shared" si="2"/>
        <v>A+</v>
      </c>
      <c r="M11" s="35"/>
      <c r="N11" s="46" t="s">
        <v>72</v>
      </c>
      <c r="O11" s="40" t="e">
        <f>VLOOKUP(O9,A1:K65,3,FALSE)</f>
        <v>#N/A</v>
      </c>
      <c r="P11" s="46" t="s">
        <v>73</v>
      </c>
      <c r="Q11" s="40" t="e">
        <f>VLOOKUP(O9,A1:K65,4,FALSE)</f>
        <v>#N/A</v>
      </c>
      <c r="R11" s="43"/>
    </row>
    <row r="12" spans="1:18" ht="15.75" customHeight="1">
      <c r="A12" s="32">
        <v>11</v>
      </c>
      <c r="B12" s="33" t="s">
        <v>102</v>
      </c>
      <c r="C12" s="34">
        <v>10</v>
      </c>
      <c r="D12" s="34" t="s">
        <v>84</v>
      </c>
      <c r="E12" s="7">
        <v>79</v>
      </c>
      <c r="F12" s="7">
        <v>45</v>
      </c>
      <c r="G12" s="7">
        <v>53</v>
      </c>
      <c r="H12" s="7">
        <v>46</v>
      </c>
      <c r="I12" s="32">
        <f t="shared" si="0"/>
        <v>223</v>
      </c>
      <c r="J12" s="72">
        <f t="shared" si="1"/>
        <v>55.75</v>
      </c>
      <c r="K12" s="69" t="str">
        <f t="shared" si="2"/>
        <v>B</v>
      </c>
      <c r="M12" s="35"/>
      <c r="N12" s="44"/>
      <c r="O12" s="44"/>
      <c r="P12" s="44"/>
      <c r="Q12" s="36"/>
      <c r="R12" s="43"/>
    </row>
    <row r="13" spans="1:18" ht="15.75" customHeight="1">
      <c r="A13" s="32">
        <v>12</v>
      </c>
      <c r="B13" s="33" t="s">
        <v>103</v>
      </c>
      <c r="C13" s="34">
        <v>10</v>
      </c>
      <c r="D13" s="34" t="s">
        <v>87</v>
      </c>
      <c r="E13" s="7">
        <v>48</v>
      </c>
      <c r="F13" s="7">
        <v>67</v>
      </c>
      <c r="G13" s="7">
        <v>62</v>
      </c>
      <c r="H13" s="7">
        <v>55</v>
      </c>
      <c r="I13" s="32">
        <f t="shared" si="0"/>
        <v>232</v>
      </c>
      <c r="J13" s="72">
        <f t="shared" si="1"/>
        <v>57.999999999999993</v>
      </c>
      <c r="K13" s="69" t="str">
        <f t="shared" si="2"/>
        <v>B</v>
      </c>
      <c r="M13" s="35"/>
      <c r="N13" s="47" t="s">
        <v>104</v>
      </c>
      <c r="O13" s="48">
        <f>COUNTA($E$1:$H$1)*100</f>
        <v>400</v>
      </c>
      <c r="P13" s="47" t="s">
        <v>105</v>
      </c>
      <c r="Q13" s="73" t="e">
        <f>VLOOKUP(O9,A1:K65,10,FALSE)</f>
        <v>#N/A</v>
      </c>
      <c r="R13" s="43"/>
    </row>
    <row r="14" spans="1:18" ht="15.75" customHeight="1">
      <c r="A14" s="32">
        <v>13</v>
      </c>
      <c r="B14" s="33" t="s">
        <v>106</v>
      </c>
      <c r="C14" s="34">
        <v>10</v>
      </c>
      <c r="D14" s="34" t="s">
        <v>81</v>
      </c>
      <c r="E14" s="7">
        <v>61</v>
      </c>
      <c r="F14" s="7">
        <v>76</v>
      </c>
      <c r="G14" s="7">
        <v>73</v>
      </c>
      <c r="H14" s="7">
        <v>48</v>
      </c>
      <c r="I14" s="32">
        <f t="shared" si="0"/>
        <v>258</v>
      </c>
      <c r="J14" s="72">
        <f t="shared" si="1"/>
        <v>64.5</v>
      </c>
      <c r="K14" s="69" t="str">
        <f t="shared" si="2"/>
        <v>A</v>
      </c>
      <c r="M14" s="35"/>
      <c r="N14" s="47" t="s">
        <v>107</v>
      </c>
      <c r="O14" s="48" t="e">
        <f>VLOOKUP(O9,A1:K65,9,FALSE)</f>
        <v>#N/A</v>
      </c>
      <c r="P14" s="47" t="s">
        <v>108</v>
      </c>
      <c r="Q14" s="49" t="e">
        <f>VLOOKUP(O9,A1:K65,11,FALSE)</f>
        <v>#N/A</v>
      </c>
      <c r="R14" s="43"/>
    </row>
    <row r="15" spans="1:18" ht="15.75" customHeight="1">
      <c r="A15" s="32">
        <v>14</v>
      </c>
      <c r="B15" s="33" t="s">
        <v>109</v>
      </c>
      <c r="C15" s="34">
        <v>10</v>
      </c>
      <c r="D15" s="34" t="s">
        <v>84</v>
      </c>
      <c r="E15" s="7">
        <v>58</v>
      </c>
      <c r="F15" s="7">
        <v>64</v>
      </c>
      <c r="G15" s="7">
        <v>50</v>
      </c>
      <c r="H15" s="7">
        <v>76</v>
      </c>
      <c r="I15" s="32">
        <f t="shared" si="0"/>
        <v>248</v>
      </c>
      <c r="J15" s="72">
        <f t="shared" si="1"/>
        <v>62</v>
      </c>
      <c r="K15" s="69" t="str">
        <f t="shared" si="2"/>
        <v>A</v>
      </c>
      <c r="M15" s="35"/>
      <c r="N15" s="44"/>
      <c r="O15" s="44"/>
      <c r="P15" s="44"/>
      <c r="Q15" s="44"/>
      <c r="R15" s="43"/>
    </row>
    <row r="16" spans="1:18" ht="15.75" customHeight="1">
      <c r="A16" s="32">
        <v>15</v>
      </c>
      <c r="B16" s="33" t="s">
        <v>110</v>
      </c>
      <c r="C16" s="34">
        <v>10</v>
      </c>
      <c r="D16" s="34" t="s">
        <v>87</v>
      </c>
      <c r="E16" s="7">
        <v>44</v>
      </c>
      <c r="F16" s="7">
        <v>59</v>
      </c>
      <c r="G16" s="7">
        <v>60</v>
      </c>
      <c r="H16" s="7">
        <v>82</v>
      </c>
      <c r="I16" s="32">
        <f t="shared" si="0"/>
        <v>245</v>
      </c>
      <c r="J16" s="72">
        <f t="shared" si="1"/>
        <v>61.250000000000007</v>
      </c>
      <c r="K16" s="69" t="str">
        <f t="shared" si="2"/>
        <v>A</v>
      </c>
      <c r="M16" s="35"/>
      <c r="N16" s="50" t="s">
        <v>111</v>
      </c>
      <c r="O16" s="50" t="s">
        <v>112</v>
      </c>
      <c r="P16" s="50" t="s">
        <v>104</v>
      </c>
      <c r="Q16" s="44"/>
      <c r="R16" s="43"/>
    </row>
    <row r="17" spans="1:18" ht="15.75" customHeight="1">
      <c r="A17" s="32">
        <v>16</v>
      </c>
      <c r="B17" s="33" t="s">
        <v>113</v>
      </c>
      <c r="C17" s="34">
        <v>10</v>
      </c>
      <c r="D17" s="34" t="s">
        <v>81</v>
      </c>
      <c r="E17" s="7">
        <v>86</v>
      </c>
      <c r="F17" s="7">
        <v>83</v>
      </c>
      <c r="G17" s="7">
        <v>86</v>
      </c>
      <c r="H17" s="7">
        <v>40</v>
      </c>
      <c r="I17" s="32">
        <f t="shared" si="0"/>
        <v>295</v>
      </c>
      <c r="J17" s="72">
        <f t="shared" si="1"/>
        <v>73.75</v>
      </c>
      <c r="K17" s="69" t="str">
        <f t="shared" si="2"/>
        <v>A+</v>
      </c>
      <c r="M17" s="35"/>
      <c r="N17" s="50" t="s">
        <v>114</v>
      </c>
      <c r="O17" s="50" t="e">
        <f>VLOOKUP(O9,A1:K65,5,FALSE)</f>
        <v>#N/A</v>
      </c>
      <c r="P17" s="50">
        <f>COUNTA($E$1)*100</f>
        <v>100</v>
      </c>
      <c r="Q17" s="44"/>
      <c r="R17" s="43"/>
    </row>
    <row r="18" spans="1:18" ht="15.75" customHeight="1">
      <c r="A18" s="32">
        <v>17</v>
      </c>
      <c r="B18" s="33" t="s">
        <v>115</v>
      </c>
      <c r="C18" s="34">
        <v>10</v>
      </c>
      <c r="D18" s="34" t="s">
        <v>84</v>
      </c>
      <c r="E18" s="7">
        <v>80</v>
      </c>
      <c r="F18" s="7">
        <v>70</v>
      </c>
      <c r="G18" s="7">
        <v>67</v>
      </c>
      <c r="H18" s="7">
        <v>55</v>
      </c>
      <c r="I18" s="32">
        <f t="shared" si="0"/>
        <v>272</v>
      </c>
      <c r="J18" s="72">
        <f t="shared" si="1"/>
        <v>68</v>
      </c>
      <c r="K18" s="69" t="str">
        <f t="shared" si="2"/>
        <v>A</v>
      </c>
      <c r="M18" s="35"/>
      <c r="N18" s="50" t="s">
        <v>75</v>
      </c>
      <c r="O18" s="50" t="e">
        <f>VLOOKUP(O9,A1:K65,6,FALSE)</f>
        <v>#N/A</v>
      </c>
      <c r="P18" s="50">
        <f>COUNTA($F$1)*100</f>
        <v>100</v>
      </c>
      <c r="Q18" s="44"/>
      <c r="R18" s="43"/>
    </row>
    <row r="19" spans="1:18" ht="15.75" customHeight="1">
      <c r="A19" s="32">
        <v>18</v>
      </c>
      <c r="B19" s="33" t="s">
        <v>116</v>
      </c>
      <c r="C19" s="34">
        <v>10</v>
      </c>
      <c r="D19" s="34" t="s">
        <v>87</v>
      </c>
      <c r="E19" s="7">
        <v>50</v>
      </c>
      <c r="F19" s="7">
        <v>49</v>
      </c>
      <c r="G19" s="7">
        <v>84</v>
      </c>
      <c r="H19" s="7">
        <v>76</v>
      </c>
      <c r="I19" s="32">
        <f t="shared" si="0"/>
        <v>259</v>
      </c>
      <c r="J19" s="72">
        <f t="shared" si="1"/>
        <v>64.75</v>
      </c>
      <c r="K19" s="69" t="str">
        <f t="shared" si="2"/>
        <v>A</v>
      </c>
      <c r="M19" s="35"/>
      <c r="N19" s="50" t="s">
        <v>76</v>
      </c>
      <c r="O19" s="50" t="e">
        <f>VLOOKUP(O9,A1:K65,7,FALSE)</f>
        <v>#N/A</v>
      </c>
      <c r="P19" s="50">
        <f>COUNTA($G$1)*100</f>
        <v>100</v>
      </c>
      <c r="Q19" s="44"/>
      <c r="R19" s="43"/>
    </row>
    <row r="20" spans="1:18" ht="15.75" customHeight="1">
      <c r="A20" s="32">
        <v>19</v>
      </c>
      <c r="B20" s="33" t="s">
        <v>117</v>
      </c>
      <c r="C20" s="34">
        <v>10</v>
      </c>
      <c r="D20" s="34" t="s">
        <v>81</v>
      </c>
      <c r="E20" s="7">
        <v>87</v>
      </c>
      <c r="F20" s="7">
        <v>61</v>
      </c>
      <c r="G20" s="7">
        <v>63</v>
      </c>
      <c r="H20" s="7">
        <v>89</v>
      </c>
      <c r="I20" s="32">
        <f t="shared" si="0"/>
        <v>300</v>
      </c>
      <c r="J20" s="72">
        <f t="shared" si="1"/>
        <v>75</v>
      </c>
      <c r="K20" s="69" t="str">
        <f t="shared" si="2"/>
        <v>A+</v>
      </c>
      <c r="M20" s="35"/>
      <c r="N20" s="50" t="s">
        <v>77</v>
      </c>
      <c r="O20" s="50" t="e">
        <f>VLOOKUP(O9,A1:K65,8,FALSE)</f>
        <v>#N/A</v>
      </c>
      <c r="P20" s="50">
        <f>COUNTA($H$1)*100</f>
        <v>100</v>
      </c>
      <c r="Q20" s="44"/>
      <c r="R20" s="43"/>
    </row>
    <row r="21" spans="1:18" ht="15.75" customHeight="1">
      <c r="A21" s="32">
        <v>20</v>
      </c>
      <c r="B21" s="33" t="s">
        <v>118</v>
      </c>
      <c r="C21" s="34">
        <v>10</v>
      </c>
      <c r="D21" s="34" t="s">
        <v>84</v>
      </c>
      <c r="E21" s="7">
        <v>51</v>
      </c>
      <c r="F21" s="7">
        <v>66</v>
      </c>
      <c r="G21" s="7">
        <v>54</v>
      </c>
      <c r="H21" s="7">
        <v>89</v>
      </c>
      <c r="I21" s="32">
        <f t="shared" si="0"/>
        <v>260</v>
      </c>
      <c r="J21" s="72">
        <f t="shared" si="1"/>
        <v>65</v>
      </c>
      <c r="K21" s="69" t="str">
        <f t="shared" si="2"/>
        <v>A</v>
      </c>
      <c r="M21" s="51"/>
      <c r="N21" s="52"/>
      <c r="O21" s="52"/>
      <c r="P21" s="52"/>
      <c r="Q21" s="52"/>
      <c r="R21" s="53"/>
    </row>
    <row r="22" spans="1:18" ht="15.75" customHeight="1">
      <c r="A22" s="32">
        <v>21</v>
      </c>
      <c r="B22" s="33" t="s">
        <v>119</v>
      </c>
      <c r="C22" s="34">
        <v>10</v>
      </c>
      <c r="D22" s="34" t="s">
        <v>87</v>
      </c>
      <c r="E22" s="7">
        <v>89</v>
      </c>
      <c r="F22" s="7">
        <v>84</v>
      </c>
      <c r="G22" s="7">
        <v>73</v>
      </c>
      <c r="H22" s="7">
        <v>43</v>
      </c>
      <c r="I22" s="32">
        <f t="shared" si="0"/>
        <v>289</v>
      </c>
      <c r="J22" s="72">
        <f t="shared" si="1"/>
        <v>72.25</v>
      </c>
      <c r="K22" s="69" t="str">
        <f t="shared" si="2"/>
        <v>A+</v>
      </c>
    </row>
    <row r="23" spans="1:18" ht="15.75" customHeight="1">
      <c r="A23" s="32">
        <v>22</v>
      </c>
      <c r="B23" s="33" t="s">
        <v>120</v>
      </c>
      <c r="C23" s="34">
        <v>10</v>
      </c>
      <c r="D23" s="34" t="s">
        <v>81</v>
      </c>
      <c r="E23" s="7">
        <v>64</v>
      </c>
      <c r="F23" s="7">
        <v>66</v>
      </c>
      <c r="G23" s="7">
        <v>75</v>
      </c>
      <c r="H23" s="7">
        <v>67</v>
      </c>
      <c r="I23" s="32">
        <f t="shared" si="0"/>
        <v>272</v>
      </c>
      <c r="J23" s="72">
        <f t="shared" si="1"/>
        <v>68</v>
      </c>
      <c r="K23" s="69" t="str">
        <f t="shared" si="2"/>
        <v>A</v>
      </c>
    </row>
    <row r="24" spans="1:18" ht="15.75" customHeight="1">
      <c r="A24" s="32">
        <v>23</v>
      </c>
      <c r="B24" s="33" t="s">
        <v>121</v>
      </c>
      <c r="C24" s="34">
        <v>10</v>
      </c>
      <c r="D24" s="34" t="s">
        <v>84</v>
      </c>
      <c r="E24" s="7">
        <v>44</v>
      </c>
      <c r="F24" s="7">
        <v>52</v>
      </c>
      <c r="G24" s="7">
        <v>67</v>
      </c>
      <c r="H24" s="7">
        <v>70</v>
      </c>
      <c r="I24" s="32">
        <f t="shared" si="0"/>
        <v>233</v>
      </c>
      <c r="J24" s="72">
        <f t="shared" si="1"/>
        <v>58.25</v>
      </c>
      <c r="K24" s="69" t="str">
        <f t="shared" si="2"/>
        <v>B</v>
      </c>
      <c r="M24" s="4"/>
      <c r="N24" s="1"/>
    </row>
    <row r="25" spans="1:18" ht="15.75" customHeight="1">
      <c r="A25" s="32">
        <v>24</v>
      </c>
      <c r="B25" s="33" t="s">
        <v>122</v>
      </c>
      <c r="C25" s="34">
        <v>10</v>
      </c>
      <c r="D25" s="34" t="s">
        <v>87</v>
      </c>
      <c r="E25" s="7">
        <v>56</v>
      </c>
      <c r="F25" s="7">
        <v>85</v>
      </c>
      <c r="G25" s="7">
        <v>76</v>
      </c>
      <c r="H25" s="7">
        <v>68</v>
      </c>
      <c r="I25" s="32">
        <f t="shared" si="0"/>
        <v>285</v>
      </c>
      <c r="J25" s="72">
        <f t="shared" si="1"/>
        <v>71.25</v>
      </c>
      <c r="K25" s="69" t="str">
        <f t="shared" si="2"/>
        <v>A+</v>
      </c>
      <c r="M25" s="4"/>
      <c r="N25" s="1"/>
    </row>
    <row r="26" spans="1:18" ht="15.75" customHeight="1">
      <c r="A26" s="32">
        <v>25</v>
      </c>
      <c r="B26" s="33" t="s">
        <v>123</v>
      </c>
      <c r="C26" s="34">
        <v>10</v>
      </c>
      <c r="D26" s="34" t="s">
        <v>81</v>
      </c>
      <c r="E26" s="7">
        <v>55</v>
      </c>
      <c r="F26" s="7">
        <v>65</v>
      </c>
      <c r="G26" s="7">
        <v>82</v>
      </c>
      <c r="H26" s="7">
        <v>41</v>
      </c>
      <c r="I26" s="32">
        <f t="shared" si="0"/>
        <v>243</v>
      </c>
      <c r="J26" s="72">
        <f t="shared" si="1"/>
        <v>60.750000000000007</v>
      </c>
      <c r="K26" s="69" t="str">
        <f t="shared" si="2"/>
        <v>A</v>
      </c>
      <c r="M26" s="4"/>
      <c r="N26" s="1"/>
    </row>
    <row r="27" spans="1:18" ht="15.75" customHeight="1">
      <c r="A27" s="32">
        <v>26</v>
      </c>
      <c r="B27" s="33" t="s">
        <v>124</v>
      </c>
      <c r="C27" s="34">
        <v>10</v>
      </c>
      <c r="D27" s="34" t="s">
        <v>84</v>
      </c>
      <c r="E27" s="7">
        <v>44</v>
      </c>
      <c r="F27" s="7">
        <v>60</v>
      </c>
      <c r="G27" s="7">
        <v>59</v>
      </c>
      <c r="H27" s="7">
        <v>64</v>
      </c>
      <c r="I27" s="32">
        <f t="shared" si="0"/>
        <v>227</v>
      </c>
      <c r="J27" s="72">
        <f t="shared" si="1"/>
        <v>56.75</v>
      </c>
      <c r="K27" s="69" t="str">
        <f t="shared" si="2"/>
        <v>B</v>
      </c>
      <c r="M27" s="4"/>
      <c r="N27" s="1"/>
    </row>
    <row r="28" spans="1:18" ht="15.75" customHeight="1">
      <c r="A28" s="32">
        <v>27</v>
      </c>
      <c r="B28" s="33" t="s">
        <v>125</v>
      </c>
      <c r="C28" s="34">
        <v>10</v>
      </c>
      <c r="D28" s="34" t="s">
        <v>87</v>
      </c>
      <c r="E28" s="7">
        <v>88</v>
      </c>
      <c r="F28" s="7">
        <v>70</v>
      </c>
      <c r="G28" s="7">
        <v>85</v>
      </c>
      <c r="H28" s="7">
        <v>45</v>
      </c>
      <c r="I28" s="32">
        <f t="shared" si="0"/>
        <v>288</v>
      </c>
      <c r="J28" s="72">
        <f t="shared" si="1"/>
        <v>72</v>
      </c>
      <c r="K28" s="69" t="str">
        <f t="shared" si="2"/>
        <v>A+</v>
      </c>
      <c r="M28" s="4"/>
      <c r="N28" s="1"/>
    </row>
    <row r="29" spans="1:18" ht="15.75" customHeight="1">
      <c r="A29" s="32">
        <v>28</v>
      </c>
      <c r="B29" s="33" t="s">
        <v>126</v>
      </c>
      <c r="C29" s="34">
        <v>10</v>
      </c>
      <c r="D29" s="34" t="s">
        <v>81</v>
      </c>
      <c r="E29" s="7">
        <v>81</v>
      </c>
      <c r="F29" s="7">
        <v>75</v>
      </c>
      <c r="G29" s="7">
        <v>58</v>
      </c>
      <c r="H29" s="7">
        <v>56</v>
      </c>
      <c r="I29" s="32">
        <f t="shared" si="0"/>
        <v>270</v>
      </c>
      <c r="J29" s="72">
        <f t="shared" si="1"/>
        <v>67.5</v>
      </c>
      <c r="K29" s="69" t="str">
        <f t="shared" si="2"/>
        <v>A</v>
      </c>
      <c r="M29" s="4"/>
      <c r="N29" s="1"/>
    </row>
    <row r="30" spans="1:18" ht="15.75" customHeight="1">
      <c r="A30" s="32">
        <v>29</v>
      </c>
      <c r="B30" s="33" t="s">
        <v>127</v>
      </c>
      <c r="C30" s="34">
        <v>10</v>
      </c>
      <c r="D30" s="34" t="s">
        <v>84</v>
      </c>
      <c r="E30" s="7">
        <v>49</v>
      </c>
      <c r="F30" s="7">
        <v>79</v>
      </c>
      <c r="G30" s="7">
        <v>80</v>
      </c>
      <c r="H30" s="7">
        <v>51</v>
      </c>
      <c r="I30" s="32">
        <f t="shared" si="0"/>
        <v>259</v>
      </c>
      <c r="J30" s="72">
        <f t="shared" si="1"/>
        <v>64.75</v>
      </c>
      <c r="K30" s="69" t="str">
        <f t="shared" si="2"/>
        <v>A</v>
      </c>
      <c r="M30" s="4"/>
      <c r="N30" s="1"/>
    </row>
    <row r="31" spans="1:18" ht="15.75" customHeight="1">
      <c r="A31" s="32">
        <v>30</v>
      </c>
      <c r="B31" s="33" t="s">
        <v>128</v>
      </c>
      <c r="C31" s="34">
        <v>10</v>
      </c>
      <c r="D31" s="34" t="s">
        <v>87</v>
      </c>
      <c r="E31" s="7">
        <v>80</v>
      </c>
      <c r="F31" s="7">
        <v>61</v>
      </c>
      <c r="G31" s="7">
        <v>68</v>
      </c>
      <c r="H31" s="7">
        <v>48</v>
      </c>
      <c r="I31" s="32">
        <f t="shared" si="0"/>
        <v>257</v>
      </c>
      <c r="J31" s="72">
        <f t="shared" si="1"/>
        <v>64.25</v>
      </c>
      <c r="K31" s="69" t="str">
        <f t="shared" si="2"/>
        <v>A</v>
      </c>
      <c r="M31" s="4"/>
      <c r="N31" s="1"/>
    </row>
    <row r="32" spans="1:18" ht="15.75" customHeight="1">
      <c r="A32" s="32">
        <v>31</v>
      </c>
      <c r="B32" s="33" t="s">
        <v>129</v>
      </c>
      <c r="C32" s="34">
        <v>10</v>
      </c>
      <c r="D32" s="34" t="s">
        <v>81</v>
      </c>
      <c r="E32" s="7">
        <v>51</v>
      </c>
      <c r="F32" s="7">
        <v>77</v>
      </c>
      <c r="G32" s="7">
        <v>85</v>
      </c>
      <c r="H32" s="7">
        <v>74</v>
      </c>
      <c r="I32" s="32">
        <f t="shared" si="0"/>
        <v>287</v>
      </c>
      <c r="J32" s="72">
        <f t="shared" si="1"/>
        <v>71.75</v>
      </c>
      <c r="K32" s="69" t="str">
        <f t="shared" si="2"/>
        <v>A+</v>
      </c>
      <c r="M32" s="4"/>
      <c r="N32" s="1"/>
    </row>
    <row r="33" spans="1:14" ht="15.75" customHeight="1">
      <c r="A33" s="32">
        <v>32</v>
      </c>
      <c r="B33" s="33" t="s">
        <v>130</v>
      </c>
      <c r="C33" s="34">
        <v>10</v>
      </c>
      <c r="D33" s="34" t="s">
        <v>84</v>
      </c>
      <c r="E33" s="7">
        <v>90</v>
      </c>
      <c r="F33" s="7">
        <v>86</v>
      </c>
      <c r="G33" s="7">
        <v>79</v>
      </c>
      <c r="H33" s="7">
        <v>61</v>
      </c>
      <c r="I33" s="32">
        <f t="shared" si="0"/>
        <v>316</v>
      </c>
      <c r="J33" s="72">
        <f t="shared" si="1"/>
        <v>79</v>
      </c>
      <c r="K33" s="69" t="str">
        <f t="shared" si="2"/>
        <v>A+</v>
      </c>
      <c r="M33" s="4"/>
      <c r="N33" s="1"/>
    </row>
    <row r="34" spans="1:14" ht="15.75" customHeight="1">
      <c r="A34" s="32">
        <v>33</v>
      </c>
      <c r="B34" s="33" t="s">
        <v>131</v>
      </c>
      <c r="C34" s="34">
        <v>10</v>
      </c>
      <c r="D34" s="34" t="s">
        <v>87</v>
      </c>
      <c r="E34" s="7">
        <v>56</v>
      </c>
      <c r="F34" s="7">
        <v>59</v>
      </c>
      <c r="G34" s="7">
        <v>51</v>
      </c>
      <c r="H34" s="7">
        <v>51</v>
      </c>
      <c r="I34" s="32">
        <f t="shared" si="0"/>
        <v>217</v>
      </c>
      <c r="J34" s="72">
        <f t="shared" si="1"/>
        <v>54.25</v>
      </c>
      <c r="K34" s="69" t="str">
        <f t="shared" si="2"/>
        <v>B</v>
      </c>
      <c r="M34" s="4"/>
    </row>
    <row r="35" spans="1:14" ht="15.75" customHeight="1">
      <c r="A35" s="32">
        <v>34</v>
      </c>
      <c r="B35" s="33" t="s">
        <v>132</v>
      </c>
      <c r="C35" s="34">
        <v>10</v>
      </c>
      <c r="D35" s="34" t="s">
        <v>81</v>
      </c>
      <c r="E35" s="7">
        <v>71</v>
      </c>
      <c r="F35" s="7">
        <v>76</v>
      </c>
      <c r="G35" s="7">
        <v>82</v>
      </c>
      <c r="H35" s="7">
        <v>80</v>
      </c>
      <c r="I35" s="32">
        <f t="shared" si="0"/>
        <v>309</v>
      </c>
      <c r="J35" s="72">
        <f t="shared" si="1"/>
        <v>77.25</v>
      </c>
      <c r="K35" s="69" t="str">
        <f t="shared" si="2"/>
        <v>A+</v>
      </c>
      <c r="M35" s="4"/>
    </row>
    <row r="36" spans="1:14" ht="15.75" customHeight="1">
      <c r="A36" s="32">
        <v>35</v>
      </c>
      <c r="B36" s="33" t="s">
        <v>133</v>
      </c>
      <c r="C36" s="34">
        <v>10</v>
      </c>
      <c r="D36" s="34" t="s">
        <v>84</v>
      </c>
      <c r="E36" s="7">
        <v>71</v>
      </c>
      <c r="F36" s="7">
        <v>89</v>
      </c>
      <c r="G36" s="7">
        <v>55</v>
      </c>
      <c r="H36" s="7">
        <v>49</v>
      </c>
      <c r="I36" s="32">
        <f t="shared" si="0"/>
        <v>264</v>
      </c>
      <c r="J36" s="72">
        <f t="shared" si="1"/>
        <v>66</v>
      </c>
      <c r="K36" s="69" t="str">
        <f t="shared" si="2"/>
        <v>A</v>
      </c>
      <c r="M36" s="4"/>
    </row>
    <row r="37" spans="1:14" ht="15.75" customHeight="1">
      <c r="A37" s="32">
        <v>36</v>
      </c>
      <c r="B37" s="33" t="s">
        <v>134</v>
      </c>
      <c r="C37" s="34">
        <v>10</v>
      </c>
      <c r="D37" s="34" t="s">
        <v>87</v>
      </c>
      <c r="E37" s="7">
        <v>89</v>
      </c>
      <c r="F37" s="7">
        <v>53</v>
      </c>
      <c r="G37" s="7">
        <v>47</v>
      </c>
      <c r="H37" s="7">
        <v>40</v>
      </c>
      <c r="I37" s="32">
        <f t="shared" si="0"/>
        <v>229</v>
      </c>
      <c r="J37" s="72">
        <f t="shared" si="1"/>
        <v>57.25</v>
      </c>
      <c r="K37" s="69" t="str">
        <f t="shared" si="2"/>
        <v>B</v>
      </c>
      <c r="M37" s="4"/>
    </row>
    <row r="38" spans="1:14" ht="15.75" customHeight="1">
      <c r="A38" s="32">
        <v>37</v>
      </c>
      <c r="B38" s="33" t="s">
        <v>135</v>
      </c>
      <c r="C38" s="34">
        <v>10</v>
      </c>
      <c r="D38" s="34" t="s">
        <v>81</v>
      </c>
      <c r="E38" s="7">
        <v>56</v>
      </c>
      <c r="F38" s="7">
        <v>75</v>
      </c>
      <c r="G38" s="7">
        <v>73</v>
      </c>
      <c r="H38" s="7">
        <v>80</v>
      </c>
      <c r="I38" s="32">
        <f t="shared" si="0"/>
        <v>284</v>
      </c>
      <c r="J38" s="72">
        <f t="shared" si="1"/>
        <v>71</v>
      </c>
      <c r="K38" s="69" t="str">
        <f t="shared" si="2"/>
        <v>A+</v>
      </c>
    </row>
    <row r="39" spans="1:14" ht="15.75" customHeight="1">
      <c r="A39" s="32">
        <v>38</v>
      </c>
      <c r="B39" s="33" t="s">
        <v>136</v>
      </c>
      <c r="C39" s="34">
        <v>10</v>
      </c>
      <c r="D39" s="34" t="s">
        <v>84</v>
      </c>
      <c r="E39" s="7">
        <v>48</v>
      </c>
      <c r="F39" s="7">
        <v>81</v>
      </c>
      <c r="G39" s="7">
        <v>69</v>
      </c>
      <c r="H39" s="7">
        <v>69</v>
      </c>
      <c r="I39" s="32">
        <f t="shared" si="0"/>
        <v>267</v>
      </c>
      <c r="J39" s="72">
        <f t="shared" si="1"/>
        <v>66.75</v>
      </c>
      <c r="K39" s="69" t="str">
        <f t="shared" si="2"/>
        <v>A</v>
      </c>
    </row>
    <row r="40" spans="1:14" ht="15.75" customHeight="1">
      <c r="A40" s="32">
        <v>39</v>
      </c>
      <c r="B40" s="33" t="s">
        <v>137</v>
      </c>
      <c r="C40" s="34">
        <v>10</v>
      </c>
      <c r="D40" s="34" t="s">
        <v>87</v>
      </c>
      <c r="E40" s="7">
        <v>90</v>
      </c>
      <c r="F40" s="7">
        <v>64</v>
      </c>
      <c r="G40" s="7">
        <v>79</v>
      </c>
      <c r="H40" s="7">
        <v>76</v>
      </c>
      <c r="I40" s="32">
        <f t="shared" si="0"/>
        <v>309</v>
      </c>
      <c r="J40" s="72">
        <f t="shared" si="1"/>
        <v>77.25</v>
      </c>
      <c r="K40" s="69" t="str">
        <f t="shared" si="2"/>
        <v>A+</v>
      </c>
    </row>
    <row r="41" spans="1:14" ht="15.75" customHeight="1">
      <c r="A41" s="32">
        <v>40</v>
      </c>
      <c r="B41" s="33" t="s">
        <v>138</v>
      </c>
      <c r="C41" s="34">
        <v>10</v>
      </c>
      <c r="D41" s="34" t="s">
        <v>81</v>
      </c>
      <c r="E41" s="7">
        <v>83</v>
      </c>
      <c r="F41" s="7">
        <v>44</v>
      </c>
      <c r="G41" s="7">
        <v>45</v>
      </c>
      <c r="H41" s="7">
        <v>74</v>
      </c>
      <c r="I41" s="32">
        <f t="shared" si="0"/>
        <v>246</v>
      </c>
      <c r="J41" s="72">
        <f t="shared" si="1"/>
        <v>61.5</v>
      </c>
      <c r="K41" s="69" t="str">
        <f t="shared" si="2"/>
        <v>A</v>
      </c>
    </row>
    <row r="42" spans="1:14" ht="15.75" customHeight="1">
      <c r="A42" s="32">
        <v>41</v>
      </c>
      <c r="B42" s="33" t="s">
        <v>139</v>
      </c>
      <c r="C42" s="34">
        <v>10</v>
      </c>
      <c r="D42" s="34" t="s">
        <v>84</v>
      </c>
      <c r="E42" s="7">
        <v>54</v>
      </c>
      <c r="F42" s="7">
        <v>68</v>
      </c>
      <c r="G42" s="7">
        <v>65</v>
      </c>
      <c r="H42" s="7">
        <v>42</v>
      </c>
      <c r="I42" s="32">
        <f t="shared" si="0"/>
        <v>229</v>
      </c>
      <c r="J42" s="72">
        <f t="shared" si="1"/>
        <v>57.25</v>
      </c>
      <c r="K42" s="69" t="str">
        <f t="shared" si="2"/>
        <v>B</v>
      </c>
    </row>
    <row r="43" spans="1:14" ht="15.75" customHeight="1">
      <c r="A43" s="32">
        <v>42</v>
      </c>
      <c r="B43" s="33" t="s">
        <v>140</v>
      </c>
      <c r="C43" s="34">
        <v>10</v>
      </c>
      <c r="D43" s="34" t="s">
        <v>87</v>
      </c>
      <c r="E43" s="7">
        <v>82</v>
      </c>
      <c r="F43" s="7">
        <v>40</v>
      </c>
      <c r="G43" s="7">
        <v>84</v>
      </c>
      <c r="H43" s="7">
        <v>83</v>
      </c>
      <c r="I43" s="32">
        <f t="shared" si="0"/>
        <v>289</v>
      </c>
      <c r="J43" s="72">
        <f t="shared" si="1"/>
        <v>72.25</v>
      </c>
      <c r="K43" s="69" t="str">
        <f t="shared" si="2"/>
        <v>A+</v>
      </c>
    </row>
    <row r="44" spans="1:14" ht="15.75" customHeight="1">
      <c r="A44" s="32">
        <v>43</v>
      </c>
      <c r="B44" s="33" t="s">
        <v>141</v>
      </c>
      <c r="C44" s="34">
        <v>10</v>
      </c>
      <c r="D44" s="34" t="s">
        <v>81</v>
      </c>
      <c r="E44" s="7">
        <v>90</v>
      </c>
      <c r="F44" s="7">
        <v>60</v>
      </c>
      <c r="G44" s="7">
        <v>79</v>
      </c>
      <c r="H44" s="7">
        <v>50</v>
      </c>
      <c r="I44" s="32">
        <f t="shared" si="0"/>
        <v>279</v>
      </c>
      <c r="J44" s="72">
        <f t="shared" si="1"/>
        <v>69.75</v>
      </c>
      <c r="K44" s="69" t="str">
        <f t="shared" si="2"/>
        <v>A</v>
      </c>
    </row>
    <row r="45" spans="1:14" ht="15.75" customHeight="1">
      <c r="A45" s="32">
        <v>44</v>
      </c>
      <c r="B45" s="33" t="s">
        <v>142</v>
      </c>
      <c r="C45" s="34">
        <v>10</v>
      </c>
      <c r="D45" s="34" t="s">
        <v>84</v>
      </c>
      <c r="E45" s="7">
        <v>81</v>
      </c>
      <c r="F45" s="7">
        <v>85</v>
      </c>
      <c r="G45" s="7">
        <v>83</v>
      </c>
      <c r="H45" s="7">
        <v>43</v>
      </c>
      <c r="I45" s="32">
        <f t="shared" si="0"/>
        <v>292</v>
      </c>
      <c r="J45" s="72">
        <f t="shared" si="1"/>
        <v>73</v>
      </c>
      <c r="K45" s="69" t="str">
        <f t="shared" si="2"/>
        <v>A+</v>
      </c>
    </row>
    <row r="46" spans="1:14" ht="15.75" customHeight="1">
      <c r="A46" s="32">
        <v>45</v>
      </c>
      <c r="B46" s="33" t="s">
        <v>143</v>
      </c>
      <c r="C46" s="34">
        <v>10</v>
      </c>
      <c r="D46" s="34" t="s">
        <v>87</v>
      </c>
      <c r="E46" s="7">
        <v>45</v>
      </c>
      <c r="F46" s="7">
        <v>72</v>
      </c>
      <c r="G46" s="7">
        <v>51</v>
      </c>
      <c r="H46" s="7">
        <v>59</v>
      </c>
      <c r="I46" s="32">
        <f t="shared" si="0"/>
        <v>227</v>
      </c>
      <c r="J46" s="72">
        <f t="shared" si="1"/>
        <v>56.75</v>
      </c>
      <c r="K46" s="69" t="str">
        <f t="shared" si="2"/>
        <v>B</v>
      </c>
    </row>
    <row r="47" spans="1:14" ht="15.75" customHeight="1">
      <c r="A47" s="32">
        <v>46</v>
      </c>
      <c r="B47" s="33" t="s">
        <v>144</v>
      </c>
      <c r="C47" s="34">
        <v>10</v>
      </c>
      <c r="D47" s="34" t="s">
        <v>81</v>
      </c>
      <c r="E47" s="7">
        <v>77</v>
      </c>
      <c r="F47" s="7">
        <v>84</v>
      </c>
      <c r="G47" s="7">
        <v>66</v>
      </c>
      <c r="H47" s="7">
        <v>84</v>
      </c>
      <c r="I47" s="32">
        <f t="shared" si="0"/>
        <v>311</v>
      </c>
      <c r="J47" s="72">
        <f t="shared" si="1"/>
        <v>77.75</v>
      </c>
      <c r="K47" s="69" t="str">
        <f t="shared" si="2"/>
        <v>A+</v>
      </c>
    </row>
    <row r="48" spans="1:14" ht="15.75" customHeight="1">
      <c r="A48" s="32">
        <v>47</v>
      </c>
      <c r="B48" s="33" t="s">
        <v>145</v>
      </c>
      <c r="C48" s="34">
        <v>10</v>
      </c>
      <c r="D48" s="34" t="s">
        <v>84</v>
      </c>
      <c r="E48" s="7">
        <v>67</v>
      </c>
      <c r="F48" s="7">
        <v>85</v>
      </c>
      <c r="G48" s="7">
        <v>69</v>
      </c>
      <c r="H48" s="7">
        <v>72</v>
      </c>
      <c r="I48" s="32">
        <f t="shared" si="0"/>
        <v>293</v>
      </c>
      <c r="J48" s="72">
        <f t="shared" si="1"/>
        <v>73.25</v>
      </c>
      <c r="K48" s="69" t="str">
        <f t="shared" si="2"/>
        <v>A+</v>
      </c>
    </row>
    <row r="49" spans="1:11" ht="15.75" customHeight="1">
      <c r="A49" s="32">
        <v>48</v>
      </c>
      <c r="B49" s="33" t="s">
        <v>146</v>
      </c>
      <c r="C49" s="34">
        <v>10</v>
      </c>
      <c r="D49" s="34" t="s">
        <v>87</v>
      </c>
      <c r="E49" s="7">
        <v>79</v>
      </c>
      <c r="F49" s="7">
        <v>67</v>
      </c>
      <c r="G49" s="7">
        <v>52</v>
      </c>
      <c r="H49" s="7">
        <v>73</v>
      </c>
      <c r="I49" s="32">
        <f t="shared" si="0"/>
        <v>271</v>
      </c>
      <c r="J49" s="72">
        <f t="shared" si="1"/>
        <v>67.75</v>
      </c>
      <c r="K49" s="69" t="str">
        <f t="shared" si="2"/>
        <v>A</v>
      </c>
    </row>
    <row r="50" spans="1:11" ht="15.75" customHeight="1">
      <c r="A50" s="32">
        <v>49</v>
      </c>
      <c r="B50" s="33" t="s">
        <v>147</v>
      </c>
      <c r="C50" s="34">
        <v>10</v>
      </c>
      <c r="D50" s="34" t="s">
        <v>81</v>
      </c>
      <c r="E50" s="7">
        <v>74</v>
      </c>
      <c r="F50" s="7">
        <v>59</v>
      </c>
      <c r="G50" s="7">
        <v>43</v>
      </c>
      <c r="H50" s="7">
        <v>89</v>
      </c>
      <c r="I50" s="32">
        <f t="shared" si="0"/>
        <v>265</v>
      </c>
      <c r="J50" s="72">
        <f t="shared" si="1"/>
        <v>66.25</v>
      </c>
      <c r="K50" s="69" t="str">
        <f t="shared" si="2"/>
        <v>A</v>
      </c>
    </row>
    <row r="51" spans="1:11" ht="15.75" customHeight="1">
      <c r="A51" s="32">
        <v>50</v>
      </c>
      <c r="B51" s="33" t="s">
        <v>148</v>
      </c>
      <c r="C51" s="34">
        <v>10</v>
      </c>
      <c r="D51" s="34" t="s">
        <v>84</v>
      </c>
      <c r="E51" s="7">
        <v>84</v>
      </c>
      <c r="F51" s="7">
        <v>60</v>
      </c>
      <c r="G51" s="7">
        <v>66</v>
      </c>
      <c r="H51" s="7">
        <v>60</v>
      </c>
      <c r="I51" s="32">
        <f t="shared" si="0"/>
        <v>270</v>
      </c>
      <c r="J51" s="72">
        <f t="shared" si="1"/>
        <v>67.5</v>
      </c>
      <c r="K51" s="69" t="str">
        <f t="shared" si="2"/>
        <v>A</v>
      </c>
    </row>
    <row r="52" spans="1:11" ht="15.75" customHeight="1">
      <c r="A52" s="32">
        <v>51</v>
      </c>
      <c r="B52" s="33" t="s">
        <v>149</v>
      </c>
      <c r="C52" s="34">
        <v>10</v>
      </c>
      <c r="D52" s="34" t="s">
        <v>87</v>
      </c>
      <c r="E52" s="7">
        <v>86</v>
      </c>
      <c r="F52" s="7">
        <v>49</v>
      </c>
      <c r="G52" s="7">
        <v>59</v>
      </c>
      <c r="H52" s="7">
        <v>86</v>
      </c>
      <c r="I52" s="32">
        <f t="shared" si="0"/>
        <v>280</v>
      </c>
      <c r="J52" s="72">
        <f t="shared" si="1"/>
        <v>70</v>
      </c>
      <c r="K52" s="69" t="str">
        <f t="shared" si="2"/>
        <v>A+</v>
      </c>
    </row>
    <row r="53" spans="1:11" ht="15.75" customHeight="1">
      <c r="A53" s="32">
        <v>52</v>
      </c>
      <c r="B53" s="33" t="s">
        <v>150</v>
      </c>
      <c r="C53" s="34">
        <v>10</v>
      </c>
      <c r="D53" s="34" t="s">
        <v>81</v>
      </c>
      <c r="E53" s="7">
        <v>56</v>
      </c>
      <c r="F53" s="7">
        <v>78</v>
      </c>
      <c r="G53" s="7">
        <v>49</v>
      </c>
      <c r="H53" s="7">
        <v>69</v>
      </c>
      <c r="I53" s="32">
        <f t="shared" si="0"/>
        <v>252</v>
      </c>
      <c r="J53" s="72">
        <f t="shared" si="1"/>
        <v>63</v>
      </c>
      <c r="K53" s="69" t="str">
        <f t="shared" si="2"/>
        <v>A</v>
      </c>
    </row>
    <row r="54" spans="1:11" ht="15.75" customHeight="1">
      <c r="A54" s="32">
        <v>53</v>
      </c>
      <c r="B54" s="33" t="s">
        <v>151</v>
      </c>
      <c r="C54" s="34">
        <v>10</v>
      </c>
      <c r="D54" s="34" t="s">
        <v>84</v>
      </c>
      <c r="E54" s="7">
        <v>53</v>
      </c>
      <c r="F54" s="7">
        <v>86</v>
      </c>
      <c r="G54" s="7">
        <v>86</v>
      </c>
      <c r="H54" s="7">
        <v>50</v>
      </c>
      <c r="I54" s="32">
        <f t="shared" si="0"/>
        <v>275</v>
      </c>
      <c r="J54" s="72">
        <f t="shared" si="1"/>
        <v>68.75</v>
      </c>
      <c r="K54" s="69" t="str">
        <f t="shared" si="2"/>
        <v>A</v>
      </c>
    </row>
    <row r="55" spans="1:11" ht="15.75" customHeight="1">
      <c r="A55" s="32">
        <v>54</v>
      </c>
      <c r="B55" s="33" t="s">
        <v>152</v>
      </c>
      <c r="C55" s="34">
        <v>10</v>
      </c>
      <c r="D55" s="34" t="s">
        <v>87</v>
      </c>
      <c r="E55" s="7">
        <v>65</v>
      </c>
      <c r="F55" s="7">
        <v>73</v>
      </c>
      <c r="G55" s="7">
        <v>81</v>
      </c>
      <c r="H55" s="7">
        <v>53</v>
      </c>
      <c r="I55" s="32">
        <f t="shared" si="0"/>
        <v>272</v>
      </c>
      <c r="J55" s="72">
        <f t="shared" si="1"/>
        <v>68</v>
      </c>
      <c r="K55" s="69" t="str">
        <f t="shared" si="2"/>
        <v>A</v>
      </c>
    </row>
    <row r="56" spans="1:11" ht="15.75" customHeight="1">
      <c r="A56" s="32">
        <v>55</v>
      </c>
      <c r="B56" s="33" t="s">
        <v>153</v>
      </c>
      <c r="C56" s="34">
        <v>10</v>
      </c>
      <c r="D56" s="34" t="s">
        <v>81</v>
      </c>
      <c r="E56" s="7">
        <v>85</v>
      </c>
      <c r="F56" s="7">
        <v>53</v>
      </c>
      <c r="G56" s="7">
        <v>68</v>
      </c>
      <c r="H56" s="7">
        <v>48</v>
      </c>
      <c r="I56" s="32">
        <f t="shared" si="0"/>
        <v>254</v>
      </c>
      <c r="J56" s="72">
        <f t="shared" si="1"/>
        <v>63.5</v>
      </c>
      <c r="K56" s="69" t="str">
        <f t="shared" si="2"/>
        <v>A</v>
      </c>
    </row>
    <row r="57" spans="1:11" ht="15.75" customHeight="1">
      <c r="A57" s="32">
        <v>56</v>
      </c>
      <c r="B57" s="33" t="s">
        <v>154</v>
      </c>
      <c r="C57" s="34">
        <v>10</v>
      </c>
      <c r="D57" s="34" t="s">
        <v>84</v>
      </c>
      <c r="E57" s="7">
        <v>78</v>
      </c>
      <c r="F57" s="7">
        <v>47</v>
      </c>
      <c r="G57" s="7">
        <v>62</v>
      </c>
      <c r="H57" s="7">
        <v>59</v>
      </c>
      <c r="I57" s="32">
        <f t="shared" si="0"/>
        <v>246</v>
      </c>
      <c r="J57" s="72">
        <f t="shared" si="1"/>
        <v>61.5</v>
      </c>
      <c r="K57" s="69" t="str">
        <f t="shared" si="2"/>
        <v>A</v>
      </c>
    </row>
    <row r="58" spans="1:11" ht="15.75" customHeight="1">
      <c r="A58" s="32">
        <v>57</v>
      </c>
      <c r="B58" s="33" t="s">
        <v>155</v>
      </c>
      <c r="C58" s="34">
        <v>10</v>
      </c>
      <c r="D58" s="34" t="s">
        <v>87</v>
      </c>
      <c r="E58" s="7">
        <v>68</v>
      </c>
      <c r="F58" s="7">
        <v>87</v>
      </c>
      <c r="G58" s="7">
        <v>47</v>
      </c>
      <c r="H58" s="7">
        <v>58</v>
      </c>
      <c r="I58" s="32">
        <f t="shared" si="0"/>
        <v>260</v>
      </c>
      <c r="J58" s="72">
        <f t="shared" si="1"/>
        <v>65</v>
      </c>
      <c r="K58" s="69" t="str">
        <f t="shared" si="2"/>
        <v>A</v>
      </c>
    </row>
    <row r="59" spans="1:11" ht="15.75" customHeight="1">
      <c r="A59" s="32">
        <v>58</v>
      </c>
      <c r="B59" s="33" t="s">
        <v>156</v>
      </c>
      <c r="C59" s="34">
        <v>10</v>
      </c>
      <c r="D59" s="34" t="s">
        <v>81</v>
      </c>
      <c r="E59" s="7">
        <v>61</v>
      </c>
      <c r="F59" s="7">
        <v>89</v>
      </c>
      <c r="G59" s="7">
        <v>65</v>
      </c>
      <c r="H59" s="7">
        <v>90</v>
      </c>
      <c r="I59" s="32">
        <f t="shared" si="0"/>
        <v>305</v>
      </c>
      <c r="J59" s="72">
        <f t="shared" si="1"/>
        <v>76.25</v>
      </c>
      <c r="K59" s="69" t="str">
        <f t="shared" si="2"/>
        <v>A+</v>
      </c>
    </row>
    <row r="60" spans="1:11" ht="15.75" customHeight="1">
      <c r="A60" s="32">
        <v>59</v>
      </c>
      <c r="B60" s="33" t="s">
        <v>157</v>
      </c>
      <c r="C60" s="34">
        <v>10</v>
      </c>
      <c r="D60" s="34" t="s">
        <v>84</v>
      </c>
      <c r="E60" s="7">
        <v>86</v>
      </c>
      <c r="F60" s="7">
        <v>79</v>
      </c>
      <c r="G60" s="7">
        <v>44</v>
      </c>
      <c r="H60" s="7">
        <v>57</v>
      </c>
      <c r="I60" s="32">
        <f t="shared" si="0"/>
        <v>266</v>
      </c>
      <c r="J60" s="72">
        <f t="shared" si="1"/>
        <v>66.5</v>
      </c>
      <c r="K60" s="69" t="str">
        <f t="shared" si="2"/>
        <v>A</v>
      </c>
    </row>
    <row r="61" spans="1:11" ht="15.75" customHeight="1">
      <c r="A61" s="32">
        <v>60</v>
      </c>
      <c r="B61" s="33" t="s">
        <v>158</v>
      </c>
      <c r="C61" s="34">
        <v>10</v>
      </c>
      <c r="D61" s="34" t="s">
        <v>87</v>
      </c>
      <c r="E61" s="7">
        <v>66</v>
      </c>
      <c r="F61" s="7">
        <v>89</v>
      </c>
      <c r="G61" s="7">
        <v>68</v>
      </c>
      <c r="H61" s="7">
        <v>83</v>
      </c>
      <c r="I61" s="32">
        <f t="shared" si="0"/>
        <v>306</v>
      </c>
      <c r="J61" s="72">
        <f t="shared" si="1"/>
        <v>76.5</v>
      </c>
      <c r="K61" s="69" t="str">
        <f t="shared" si="2"/>
        <v>A+</v>
      </c>
    </row>
    <row r="62" spans="1:11" ht="15.75" customHeight="1">
      <c r="A62" s="32">
        <v>61</v>
      </c>
      <c r="B62" s="33" t="s">
        <v>159</v>
      </c>
      <c r="C62" s="34">
        <v>10</v>
      </c>
      <c r="D62" s="34" t="s">
        <v>81</v>
      </c>
      <c r="E62" s="7">
        <v>59</v>
      </c>
      <c r="F62" s="7">
        <v>85</v>
      </c>
      <c r="G62" s="7">
        <v>41</v>
      </c>
      <c r="H62" s="7">
        <v>85</v>
      </c>
      <c r="I62" s="32">
        <f t="shared" si="0"/>
        <v>270</v>
      </c>
      <c r="J62" s="72">
        <f t="shared" si="1"/>
        <v>67.5</v>
      </c>
      <c r="K62" s="69" t="str">
        <f t="shared" si="2"/>
        <v>A</v>
      </c>
    </row>
    <row r="63" spans="1:11" ht="15.75" customHeight="1">
      <c r="A63" s="32">
        <v>62</v>
      </c>
      <c r="B63" s="33" t="s">
        <v>160</v>
      </c>
      <c r="C63" s="34">
        <v>10</v>
      </c>
      <c r="D63" s="34" t="s">
        <v>84</v>
      </c>
      <c r="E63" s="7">
        <v>43</v>
      </c>
      <c r="F63" s="7">
        <v>64</v>
      </c>
      <c r="G63" s="7">
        <v>62</v>
      </c>
      <c r="H63" s="7">
        <v>66</v>
      </c>
      <c r="I63" s="32">
        <f t="shared" si="0"/>
        <v>235</v>
      </c>
      <c r="J63" s="72">
        <f t="shared" si="1"/>
        <v>58.75</v>
      </c>
      <c r="K63" s="69" t="str">
        <f t="shared" si="2"/>
        <v>B</v>
      </c>
    </row>
    <row r="64" spans="1:11" ht="15.75" customHeight="1">
      <c r="A64" s="32">
        <v>63</v>
      </c>
      <c r="B64" s="33" t="s">
        <v>161</v>
      </c>
      <c r="C64" s="34">
        <v>10</v>
      </c>
      <c r="D64" s="34" t="s">
        <v>87</v>
      </c>
      <c r="E64" s="7">
        <v>65</v>
      </c>
      <c r="F64" s="7">
        <v>42</v>
      </c>
      <c r="G64" s="7">
        <v>79</v>
      </c>
      <c r="H64" s="7">
        <v>56</v>
      </c>
      <c r="I64" s="32">
        <f t="shared" si="0"/>
        <v>242</v>
      </c>
      <c r="J64" s="72">
        <f t="shared" si="1"/>
        <v>60.5</v>
      </c>
      <c r="K64" s="69" t="str">
        <f t="shared" si="2"/>
        <v>A</v>
      </c>
    </row>
    <row r="65" spans="1:11" ht="15.75" customHeight="1">
      <c r="A65" s="32">
        <v>64</v>
      </c>
      <c r="B65" s="33" t="s">
        <v>162</v>
      </c>
      <c r="C65" s="34">
        <v>10</v>
      </c>
      <c r="D65" s="34" t="s">
        <v>81</v>
      </c>
      <c r="E65" s="7">
        <v>67</v>
      </c>
      <c r="F65" s="7">
        <v>59</v>
      </c>
      <c r="G65" s="7">
        <v>81</v>
      </c>
      <c r="H65" s="7">
        <v>74</v>
      </c>
      <c r="I65" s="32">
        <f t="shared" si="0"/>
        <v>281</v>
      </c>
      <c r="J65" s="72">
        <f t="shared" si="1"/>
        <v>70.25</v>
      </c>
      <c r="K65" s="69" t="str">
        <f t="shared" si="2"/>
        <v>A+</v>
      </c>
    </row>
    <row r="66" spans="1:11" ht="15.75" customHeight="1"/>
    <row r="67" spans="1:11" ht="15.75" customHeight="1"/>
    <row r="68" spans="1:11" ht="15.75" customHeight="1"/>
    <row r="69" spans="1:11" ht="15.75" customHeight="1"/>
    <row r="70" spans="1:11" ht="15.75" customHeight="1"/>
    <row r="71" spans="1:11" ht="15.75" customHeight="1"/>
    <row r="72" spans="1:11" ht="15.75" customHeight="1"/>
    <row r="73" spans="1:11" ht="15.75" customHeight="1"/>
    <row r="74" spans="1:11" ht="15.75" customHeight="1"/>
    <row r="75" spans="1:11" ht="15.75" customHeight="1"/>
    <row r="76" spans="1:11" ht="15.75" customHeight="1"/>
    <row r="77" spans="1:11" ht="15.75" customHeight="1"/>
    <row r="78" spans="1:11" ht="15.75" customHeight="1"/>
    <row r="79" spans="1:11" ht="15.75" customHeight="1"/>
    <row r="80" spans="1: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legacyDrawing r:id="rId2"/>
  <mc:AlternateContent xmlns:mc="http://schemas.openxmlformats.org/markup-compatibility/2006">
    <mc:Choice Requires="x14">
      <controls>
        <mc:AlternateContent xmlns:mc="http://schemas.openxmlformats.org/markup-compatibility/2006">
          <mc:Choice Requires="x14">
            <control shapeId="4097" r:id="rId3" name="Spinner 1">
              <controlPr defaultSize="0" autoPict="0">
                <anchor moveWithCells="1" sizeWithCells="1">
                  <from>
                    <xdr:col>12</xdr:col>
                    <xdr:colOff>66675</xdr:colOff>
                    <xdr:row>8</xdr:row>
                    <xdr:rowOff>9525</xdr:rowOff>
                  </from>
                  <to>
                    <xdr:col>12</xdr:col>
                    <xdr:colOff>981075</xdr:colOff>
                    <xdr:row>9</xdr:row>
                    <xdr:rowOff>152400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election activeCell="H4" sqref="H4"/>
    </sheetView>
  </sheetViews>
  <sheetFormatPr defaultColWidth="11.25" defaultRowHeight="15" customHeight="1"/>
  <cols>
    <col min="1" max="1" width="19.125" customWidth="1"/>
    <col min="2" max="2" width="9.375" customWidth="1"/>
    <col min="3" max="3" width="19.5" customWidth="1"/>
    <col min="4" max="7" width="11" customWidth="1"/>
    <col min="8" max="8" width="16.875" customWidth="1"/>
    <col min="9" max="26" width="11" customWidth="1"/>
  </cols>
  <sheetData>
    <row r="1" spans="1:26" ht="15.75" customHeight="1">
      <c r="A1" s="1"/>
      <c r="B1" s="1"/>
      <c r="C1" s="1"/>
      <c r="D1" s="1"/>
      <c r="E1" s="1"/>
      <c r="F1" s="1" t="s">
        <v>163</v>
      </c>
      <c r="G1" s="1"/>
      <c r="H1" s="1"/>
      <c r="I1" s="1"/>
      <c r="J1" s="1"/>
      <c r="K1" s="1"/>
      <c r="L1" s="1"/>
      <c r="M1" s="1"/>
      <c r="N1" s="1"/>
      <c r="O1" s="1"/>
      <c r="P1" s="1"/>
      <c r="Q1" s="1"/>
      <c r="R1" s="1"/>
      <c r="S1" s="1"/>
      <c r="T1" s="1"/>
      <c r="U1" s="1"/>
      <c r="V1" s="1"/>
      <c r="W1" s="1"/>
      <c r="X1" s="1"/>
      <c r="Y1" s="1"/>
      <c r="Z1" s="1"/>
    </row>
    <row r="2" spans="1:26" ht="15.75" customHeight="1">
      <c r="A2" s="1"/>
      <c r="B2" s="1"/>
      <c r="C2" s="1"/>
      <c r="D2" s="1"/>
      <c r="E2" s="1"/>
      <c r="F2" s="1"/>
      <c r="G2" s="1"/>
      <c r="H2" s="1"/>
      <c r="I2" s="1"/>
      <c r="J2" s="1"/>
      <c r="K2" s="1"/>
      <c r="L2" s="1"/>
      <c r="M2" s="1"/>
      <c r="N2" s="1"/>
      <c r="O2" s="1"/>
      <c r="P2" s="1"/>
      <c r="Q2" s="1"/>
      <c r="R2" s="1"/>
      <c r="S2" s="1"/>
      <c r="T2" s="1"/>
      <c r="U2" s="1"/>
      <c r="V2" s="1"/>
      <c r="W2" s="1"/>
      <c r="X2" s="1"/>
      <c r="Y2" s="1"/>
      <c r="Z2" s="1"/>
    </row>
    <row r="3" spans="1:26" ht="21" customHeight="1">
      <c r="A3" s="1"/>
      <c r="B3" s="62" t="s">
        <v>164</v>
      </c>
      <c r="C3" s="63"/>
      <c r="D3" s="1"/>
      <c r="E3" s="1"/>
      <c r="F3" s="1"/>
      <c r="G3" s="62" t="s">
        <v>164</v>
      </c>
      <c r="H3" s="63"/>
      <c r="I3" s="1"/>
      <c r="J3" s="1"/>
      <c r="K3" s="1"/>
      <c r="L3" s="1"/>
      <c r="M3" s="1"/>
      <c r="N3" s="1"/>
      <c r="O3" s="1"/>
      <c r="P3" s="1"/>
      <c r="Q3" s="1"/>
      <c r="R3" s="1"/>
      <c r="S3" s="1"/>
      <c r="T3" s="1"/>
      <c r="U3" s="1"/>
      <c r="V3" s="1"/>
      <c r="W3" s="1"/>
      <c r="X3" s="1"/>
      <c r="Y3" s="1"/>
      <c r="Z3" s="1"/>
    </row>
    <row r="4" spans="1:26" ht="22.5" customHeight="1">
      <c r="A4" s="1"/>
      <c r="B4" s="6" t="b">
        <v>1</v>
      </c>
      <c r="C4" s="54" t="s">
        <v>165</v>
      </c>
      <c r="D4" s="1"/>
      <c r="E4" s="1"/>
      <c r="F4" s="1"/>
      <c r="G4" s="1"/>
      <c r="H4" s="75" t="str">
        <f>IF(B4=TRUE,C4,"")</f>
        <v>Apple</v>
      </c>
      <c r="I4" s="1"/>
      <c r="J4" s="1"/>
      <c r="K4" s="1"/>
      <c r="L4" s="1"/>
      <c r="M4" s="1"/>
      <c r="N4" s="1"/>
      <c r="O4" s="1"/>
      <c r="P4" s="1"/>
      <c r="Q4" s="1"/>
      <c r="R4" s="1"/>
      <c r="S4" s="1"/>
      <c r="T4" s="1"/>
      <c r="U4" s="1"/>
      <c r="V4" s="1"/>
      <c r="W4" s="1"/>
      <c r="X4" s="1"/>
      <c r="Y4" s="1"/>
      <c r="Z4" s="1"/>
    </row>
    <row r="5" spans="1:26" ht="23.25" customHeight="1">
      <c r="A5" s="1"/>
      <c r="B5" s="6" t="b">
        <v>0</v>
      </c>
      <c r="C5" s="54" t="s">
        <v>166</v>
      </c>
      <c r="D5" s="1"/>
      <c r="E5" s="1"/>
      <c r="F5" s="1"/>
      <c r="G5" s="1"/>
      <c r="H5" s="75" t="str">
        <f t="shared" ref="H5:H8" si="0">IF(B5=TRUE,C5,"")</f>
        <v/>
      </c>
      <c r="I5" s="1"/>
      <c r="J5" s="1"/>
      <c r="K5" s="1"/>
      <c r="L5" s="1"/>
      <c r="M5" s="1"/>
      <c r="N5" s="1"/>
      <c r="O5" s="1"/>
      <c r="P5" s="1"/>
      <c r="Q5" s="1"/>
      <c r="R5" s="1"/>
      <c r="S5" s="1"/>
      <c r="T5" s="1"/>
      <c r="U5" s="1"/>
      <c r="V5" s="1"/>
      <c r="W5" s="1"/>
      <c r="X5" s="1"/>
      <c r="Y5" s="1"/>
      <c r="Z5" s="1"/>
    </row>
    <row r="6" spans="1:26" ht="22.5" customHeight="1">
      <c r="A6" s="1"/>
      <c r="B6" s="6" t="b">
        <v>0</v>
      </c>
      <c r="C6" s="54" t="s">
        <v>167</v>
      </c>
      <c r="D6" s="1"/>
      <c r="E6" s="1"/>
      <c r="F6" s="1"/>
      <c r="G6" s="1"/>
      <c r="H6" s="75" t="str">
        <f t="shared" si="0"/>
        <v/>
      </c>
      <c r="I6" s="1"/>
      <c r="J6" s="1"/>
      <c r="K6" s="1"/>
      <c r="L6" s="1"/>
      <c r="M6" s="1"/>
      <c r="N6" s="1"/>
      <c r="O6" s="1"/>
      <c r="P6" s="1"/>
      <c r="Q6" s="1"/>
      <c r="R6" s="1"/>
      <c r="S6" s="1"/>
      <c r="T6" s="1"/>
      <c r="U6" s="1"/>
      <c r="V6" s="1"/>
      <c r="W6" s="1"/>
      <c r="X6" s="1"/>
      <c r="Y6" s="1"/>
      <c r="Z6" s="1"/>
    </row>
    <row r="7" spans="1:26" ht="21.75" customHeight="1">
      <c r="A7" s="1"/>
      <c r="B7" s="6" t="b">
        <v>0</v>
      </c>
      <c r="C7" s="54" t="s">
        <v>168</v>
      </c>
      <c r="D7" s="1"/>
      <c r="E7" s="1"/>
      <c r="F7" s="1"/>
      <c r="G7" s="1"/>
      <c r="H7" s="75" t="str">
        <f t="shared" si="0"/>
        <v/>
      </c>
      <c r="I7" s="1"/>
      <c r="J7" s="1"/>
      <c r="K7" s="1"/>
      <c r="L7" s="1"/>
      <c r="M7" s="1"/>
      <c r="N7" s="1"/>
      <c r="O7" s="1"/>
      <c r="P7" s="1"/>
      <c r="Q7" s="1"/>
      <c r="R7" s="1"/>
      <c r="S7" s="1"/>
      <c r="T7" s="1"/>
      <c r="U7" s="1"/>
      <c r="V7" s="1"/>
      <c r="W7" s="1"/>
      <c r="X7" s="1"/>
      <c r="Y7" s="1"/>
      <c r="Z7" s="1"/>
    </row>
    <row r="8" spans="1:26" ht="21.75" customHeight="1">
      <c r="A8" s="1"/>
      <c r="B8" s="6" t="b">
        <v>0</v>
      </c>
      <c r="C8" s="54" t="s">
        <v>169</v>
      </c>
      <c r="D8" s="1"/>
      <c r="E8" s="1"/>
      <c r="F8" s="1"/>
      <c r="G8" s="1"/>
      <c r="H8" s="75" t="str">
        <f t="shared" si="0"/>
        <v/>
      </c>
      <c r="I8" s="1"/>
      <c r="J8" s="1"/>
      <c r="K8" s="1"/>
      <c r="L8" s="1"/>
      <c r="M8" s="1"/>
      <c r="N8" s="1"/>
      <c r="O8" s="1"/>
      <c r="P8" s="1"/>
      <c r="Q8" s="1"/>
      <c r="R8" s="1"/>
      <c r="S8" s="1"/>
      <c r="T8" s="1"/>
      <c r="U8" s="1"/>
      <c r="V8" s="1"/>
      <c r="W8" s="1"/>
      <c r="X8" s="1"/>
      <c r="Y8" s="1"/>
      <c r="Z8" s="1"/>
    </row>
    <row r="9" spans="1:26" ht="15.75" customHeight="1">
      <c r="A9" s="1"/>
      <c r="B9" s="1"/>
      <c r="C9" s="1"/>
      <c r="D9" s="1"/>
      <c r="E9" s="1"/>
      <c r="F9" s="1"/>
      <c r="G9" s="1"/>
      <c r="H9" s="1"/>
      <c r="I9" s="1"/>
      <c r="J9" s="1"/>
      <c r="K9" s="1"/>
      <c r="L9" s="1"/>
      <c r="M9" s="1"/>
      <c r="N9" s="1"/>
      <c r="O9" s="1"/>
      <c r="P9" s="1"/>
      <c r="Q9" s="1"/>
      <c r="R9" s="1"/>
      <c r="S9" s="1"/>
      <c r="T9" s="1"/>
      <c r="U9" s="1"/>
      <c r="V9" s="1"/>
      <c r="W9" s="1"/>
      <c r="X9" s="1"/>
      <c r="Y9" s="1"/>
      <c r="Z9" s="1"/>
    </row>
    <row r="10" spans="1:26" ht="15.7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5.7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5.7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5.7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5.7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5.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5.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5.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5.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5.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5.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
    <mergeCell ref="B3:C3"/>
    <mergeCell ref="G3:H3"/>
  </mergeCells>
  <conditionalFormatting sqref="B3:C8">
    <cfRule type="expression" dxfId="0" priority="1">
      <formula>$A3</formula>
    </cfRule>
  </conditionalFormatting>
  <conditionalFormatting sqref="H4:H8">
    <cfRule type="expression" dxfId="1" priority="2">
      <formula>$A4</formula>
    </cfRule>
  </conditionalFormatting>
  <pageMargins left="0.7" right="0.7" top="0.75" bottom="0.75" header="0" footer="0"/>
  <pageSetup orientation="landscape"/>
  <drawing r:id="rId1"/>
  <legacyDrawing r:id="rId2"/>
  <mc:AlternateContent xmlns:mc="http://schemas.openxmlformats.org/markup-compatibility/2006">
    <mc:Choice Requires="x14">
      <controls>
        <mc:AlternateContent xmlns:mc="http://schemas.openxmlformats.org/markup-compatibility/2006">
          <mc:Choice Requires="x14">
            <control shapeId="5121" r:id="rId3" name="Check Box 1">
              <controlPr defaultSize="0" autoFill="0" autoLine="0" autoPict="0">
                <anchor moveWithCells="1">
                  <from>
                    <xdr:col>6</xdr:col>
                    <xdr:colOff>247650</xdr:colOff>
                    <xdr:row>3</xdr:row>
                    <xdr:rowOff>38100</xdr:rowOff>
                  </from>
                  <to>
                    <xdr:col>6</xdr:col>
                    <xdr:colOff>457200</xdr:colOff>
                    <xdr:row>4</xdr:row>
                    <xdr:rowOff>19050</xdr:rowOff>
                  </to>
                </anchor>
              </controlPr>
            </control>
          </mc:Choice>
        </mc:AlternateContent>
        <mc:AlternateContent xmlns:mc="http://schemas.openxmlformats.org/markup-compatibility/2006">
          <mc:Choice Requires="x14">
            <control shapeId="5122" r:id="rId4" name="Check Box 2">
              <controlPr defaultSize="0" autoFill="0" autoLine="0" autoPict="0">
                <anchor moveWithCells="1">
                  <from>
                    <xdr:col>6</xdr:col>
                    <xdr:colOff>247650</xdr:colOff>
                    <xdr:row>3</xdr:row>
                    <xdr:rowOff>38100</xdr:rowOff>
                  </from>
                  <to>
                    <xdr:col>6</xdr:col>
                    <xdr:colOff>457200</xdr:colOff>
                    <xdr:row>4</xdr:row>
                    <xdr:rowOff>19050</xdr:rowOff>
                  </to>
                </anchor>
              </controlPr>
            </control>
          </mc:Choice>
        </mc:AlternateContent>
        <mc:AlternateContent xmlns:mc="http://schemas.openxmlformats.org/markup-compatibility/2006">
          <mc:Choice Requires="x14">
            <control shapeId="5123" r:id="rId5" name="Check Box 3">
              <controlPr defaultSize="0" autoFill="0" autoLine="0" autoPict="0">
                <anchor moveWithCells="1">
                  <from>
                    <xdr:col>6</xdr:col>
                    <xdr:colOff>247650</xdr:colOff>
                    <xdr:row>4</xdr:row>
                    <xdr:rowOff>38100</xdr:rowOff>
                  </from>
                  <to>
                    <xdr:col>6</xdr:col>
                    <xdr:colOff>457200</xdr:colOff>
                    <xdr:row>5</xdr:row>
                    <xdr:rowOff>9525</xdr:rowOff>
                  </to>
                </anchor>
              </controlPr>
            </control>
          </mc:Choice>
        </mc:AlternateContent>
        <mc:AlternateContent xmlns:mc="http://schemas.openxmlformats.org/markup-compatibility/2006">
          <mc:Choice Requires="x14">
            <control shapeId="5124" r:id="rId6" name="Check Box 4">
              <controlPr defaultSize="0" autoFill="0" autoLine="0" autoPict="0">
                <anchor moveWithCells="1">
                  <from>
                    <xdr:col>6</xdr:col>
                    <xdr:colOff>247650</xdr:colOff>
                    <xdr:row>4</xdr:row>
                    <xdr:rowOff>38100</xdr:rowOff>
                  </from>
                  <to>
                    <xdr:col>6</xdr:col>
                    <xdr:colOff>457200</xdr:colOff>
                    <xdr:row>5</xdr:row>
                    <xdr:rowOff>9525</xdr:rowOff>
                  </to>
                </anchor>
              </controlPr>
            </control>
          </mc:Choice>
        </mc:AlternateContent>
        <mc:AlternateContent xmlns:mc="http://schemas.openxmlformats.org/markup-compatibility/2006">
          <mc:Choice Requires="x14">
            <control shapeId="5125" r:id="rId7" name="Check Box 5">
              <controlPr defaultSize="0" autoFill="0" autoLine="0" autoPict="0">
                <anchor moveWithCells="1">
                  <from>
                    <xdr:col>6</xdr:col>
                    <xdr:colOff>247650</xdr:colOff>
                    <xdr:row>5</xdr:row>
                    <xdr:rowOff>38100</xdr:rowOff>
                  </from>
                  <to>
                    <xdr:col>6</xdr:col>
                    <xdr:colOff>457200</xdr:colOff>
                    <xdr:row>6</xdr:row>
                    <xdr:rowOff>19050</xdr:rowOff>
                  </to>
                </anchor>
              </controlPr>
            </control>
          </mc:Choice>
        </mc:AlternateContent>
        <mc:AlternateContent xmlns:mc="http://schemas.openxmlformats.org/markup-compatibility/2006">
          <mc:Choice Requires="x14">
            <control shapeId="5126" r:id="rId8" name="Check Box 6">
              <controlPr defaultSize="0" autoFill="0" autoLine="0" autoPict="0">
                <anchor moveWithCells="1">
                  <from>
                    <xdr:col>6</xdr:col>
                    <xdr:colOff>247650</xdr:colOff>
                    <xdr:row>5</xdr:row>
                    <xdr:rowOff>38100</xdr:rowOff>
                  </from>
                  <to>
                    <xdr:col>6</xdr:col>
                    <xdr:colOff>457200</xdr:colOff>
                    <xdr:row>6</xdr:row>
                    <xdr:rowOff>19050</xdr:rowOff>
                  </to>
                </anchor>
              </controlPr>
            </control>
          </mc:Choice>
        </mc:AlternateContent>
        <mc:AlternateContent xmlns:mc="http://schemas.openxmlformats.org/markup-compatibility/2006">
          <mc:Choice Requires="x14">
            <control shapeId="5127" r:id="rId9" name="Check Box 7">
              <controlPr defaultSize="0" autoFill="0" autoLine="0" autoPict="0">
                <anchor moveWithCells="1">
                  <from>
                    <xdr:col>6</xdr:col>
                    <xdr:colOff>247650</xdr:colOff>
                    <xdr:row>6</xdr:row>
                    <xdr:rowOff>38100</xdr:rowOff>
                  </from>
                  <to>
                    <xdr:col>6</xdr:col>
                    <xdr:colOff>457200</xdr:colOff>
                    <xdr:row>7</xdr:row>
                    <xdr:rowOff>28575</xdr:rowOff>
                  </to>
                </anchor>
              </controlPr>
            </control>
          </mc:Choice>
        </mc:AlternateContent>
        <mc:AlternateContent xmlns:mc="http://schemas.openxmlformats.org/markup-compatibility/2006">
          <mc:Choice Requires="x14">
            <control shapeId="5128" r:id="rId10" name="Check Box 8">
              <controlPr defaultSize="0" autoFill="0" autoLine="0" autoPict="0">
                <anchor moveWithCells="1">
                  <from>
                    <xdr:col>6</xdr:col>
                    <xdr:colOff>247650</xdr:colOff>
                    <xdr:row>6</xdr:row>
                    <xdr:rowOff>38100</xdr:rowOff>
                  </from>
                  <to>
                    <xdr:col>6</xdr:col>
                    <xdr:colOff>457200</xdr:colOff>
                    <xdr:row>7</xdr:row>
                    <xdr:rowOff>28575</xdr:rowOff>
                  </to>
                </anchor>
              </controlPr>
            </control>
          </mc:Choice>
        </mc:AlternateContent>
        <mc:AlternateContent xmlns:mc="http://schemas.openxmlformats.org/markup-compatibility/2006">
          <mc:Choice Requires="x14">
            <control shapeId="5129" r:id="rId11" name="Check Box 9">
              <controlPr defaultSize="0" autoFill="0" autoLine="0" autoPict="0">
                <anchor moveWithCells="1">
                  <from>
                    <xdr:col>6</xdr:col>
                    <xdr:colOff>247650</xdr:colOff>
                    <xdr:row>7</xdr:row>
                    <xdr:rowOff>38100</xdr:rowOff>
                  </from>
                  <to>
                    <xdr:col>6</xdr:col>
                    <xdr:colOff>457200</xdr:colOff>
                    <xdr:row>8</xdr:row>
                    <xdr:rowOff>28575</xdr:rowOff>
                  </to>
                </anchor>
              </controlPr>
            </control>
          </mc:Choice>
        </mc:AlternateContent>
        <mc:AlternateContent xmlns:mc="http://schemas.openxmlformats.org/markup-compatibility/2006">
          <mc:Choice Requires="x14">
            <control shapeId="5130" r:id="rId12" name="Check Box 10">
              <controlPr defaultSize="0" autoFill="0" autoLine="0" autoPict="0">
                <anchor moveWithCells="1">
                  <from>
                    <xdr:col>6</xdr:col>
                    <xdr:colOff>247650</xdr:colOff>
                    <xdr:row>7</xdr:row>
                    <xdr:rowOff>38100</xdr:rowOff>
                  </from>
                  <to>
                    <xdr:col>6</xdr:col>
                    <xdr:colOff>457200</xdr:colOff>
                    <xdr:row>8</xdr:row>
                    <xdr:rowOff>28575</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D307D-717B-4D42-BE84-4AD4F7C145D3}">
  <dimension ref="C7:N17"/>
  <sheetViews>
    <sheetView topLeftCell="A7" workbookViewId="0">
      <selection activeCell="C7" sqref="C7:G11"/>
    </sheetView>
  </sheetViews>
  <sheetFormatPr defaultRowHeight="15.75"/>
  <cols>
    <col min="3" max="3" width="9" style="70"/>
  </cols>
  <sheetData>
    <row r="7" spans="3:14">
      <c r="C7" s="74" t="s">
        <v>213</v>
      </c>
      <c r="D7" s="67" t="s">
        <v>173</v>
      </c>
      <c r="E7" s="67" t="s">
        <v>174</v>
      </c>
      <c r="F7" s="67" t="s">
        <v>175</v>
      </c>
      <c r="G7" s="67" t="s">
        <v>176</v>
      </c>
    </row>
    <row r="8" spans="3:14">
      <c r="C8" s="70">
        <v>2018</v>
      </c>
      <c r="D8">
        <v>7990</v>
      </c>
      <c r="E8">
        <v>9984</v>
      </c>
      <c r="F8">
        <v>2446</v>
      </c>
      <c r="G8">
        <v>6221</v>
      </c>
    </row>
    <row r="9" spans="3:14">
      <c r="C9" s="70">
        <v>2019</v>
      </c>
      <c r="D9">
        <v>5358</v>
      </c>
      <c r="E9">
        <v>6289</v>
      </c>
      <c r="F9">
        <v>8658</v>
      </c>
      <c r="G9">
        <v>6485</v>
      </c>
    </row>
    <row r="10" spans="3:14">
      <c r="C10" s="70">
        <v>2020</v>
      </c>
      <c r="D10">
        <v>7709</v>
      </c>
      <c r="E10">
        <v>7376</v>
      </c>
      <c r="F10">
        <v>5690</v>
      </c>
      <c r="G10">
        <v>7202</v>
      </c>
    </row>
    <row r="11" spans="3:14">
      <c r="C11" s="70">
        <v>2021</v>
      </c>
      <c r="D11">
        <v>1917</v>
      </c>
      <c r="E11">
        <v>7729</v>
      </c>
      <c r="F11">
        <v>9410</v>
      </c>
      <c r="G11">
        <v>6160</v>
      </c>
    </row>
    <row r="14" spans="3:14">
      <c r="D14">
        <f>IF($N$14=TRUE,VLOOKUP($M$14,C7:G11,1,FALSE),$P$14)</f>
        <v>2018</v>
      </c>
      <c r="E14">
        <f>IF($N$14=TRUE,VLOOKUP($M$14,C7:G11,2,FALSE),$P$14)</f>
        <v>7990</v>
      </c>
      <c r="F14">
        <f>IF($N$14=TRUE,VLOOKUP($M$14,C7:G11,3,FALSE),$P$14)</f>
        <v>9984</v>
      </c>
      <c r="G14">
        <f>IF($N$14=TRUE,VLOOKUP($M$14,C7:G11,4,FALSE),$P$14)</f>
        <v>2446</v>
      </c>
      <c r="H14">
        <f>IF($N$14=TRUE,VLOOKUP($M$14,C7:G11,5,FALSE),$P$14)</f>
        <v>6221</v>
      </c>
      <c r="M14">
        <v>2018</v>
      </c>
      <c r="N14" t="b">
        <v>1</v>
      </c>
    </row>
    <row r="15" spans="3:14">
      <c r="D15">
        <f>IF($N$15=TRUE,VLOOKUP($M$15,C8:G12,1,FALSE),$P$14)</f>
        <v>2019</v>
      </c>
      <c r="E15">
        <f>IF($N$15=TRUE,VLOOKUP($M$15,C8:G12,2,FALSE),$P$14)</f>
        <v>5358</v>
      </c>
      <c r="F15">
        <f>IF($N$15=TRUE,VLOOKUP($M$15,C8:G12,3,FALSE),$P$14)</f>
        <v>6289</v>
      </c>
      <c r="G15">
        <f>IF($N$15=TRUE,VLOOKUP($M$15,C8:G12,4,FALSE),$P$14)</f>
        <v>8658</v>
      </c>
      <c r="H15">
        <f>IF($N$15=TRUE,VLOOKUP($M$15,C8:G12,5,FALSE),$P$14)</f>
        <v>6485</v>
      </c>
      <c r="M15">
        <v>2019</v>
      </c>
      <c r="N15" t="b">
        <v>1</v>
      </c>
    </row>
    <row r="16" spans="3:14">
      <c r="D16">
        <f>IF($N$16=TRUE,VLOOKUP($M$16,C9:G13,1,FALSE),$P$14)</f>
        <v>2020</v>
      </c>
      <c r="E16">
        <f>IF($N$16=TRUE,VLOOKUP($M$16,C9:G13,2,FALSE),$P$14)</f>
        <v>7709</v>
      </c>
      <c r="F16">
        <f>IF($N$16=TRUE,VLOOKUP($M$16,C9:G13,3,FALSE),$P$14)</f>
        <v>7376</v>
      </c>
      <c r="G16">
        <f>IF($N$16=TRUE,VLOOKUP($M$16,C9:G13,4,FALSE),$P$14)</f>
        <v>5690</v>
      </c>
      <c r="H16">
        <f>IF($N$16=TRUE,VLOOKUP($M$16,C9:G13,5,FALSE),$P$14)</f>
        <v>7202</v>
      </c>
      <c r="M16">
        <v>2020</v>
      </c>
      <c r="N16" t="b">
        <v>1</v>
      </c>
    </row>
    <row r="17" spans="4:14">
      <c r="D17">
        <f>IF($N$17=TRUE,VLOOKUP($M$17,C10:G14,1,FALSE),$P$14)</f>
        <v>2021</v>
      </c>
      <c r="E17">
        <f>IF($N$17=TRUE,VLOOKUP($M$17,C10:G14,2,FALSE),$P$14)</f>
        <v>1917</v>
      </c>
      <c r="F17">
        <f>IF($N$17=TRUE,VLOOKUP($M$17,C10:G14,3,FALSE),$P$14)</f>
        <v>7729</v>
      </c>
      <c r="G17">
        <f>IF($N$17=TRUE,VLOOKUP($M$17,C10:G14,4,FALSE),$P$14)</f>
        <v>9410</v>
      </c>
      <c r="H17">
        <f>IF($N$17=TRUE,VLOOKUP($M$17,C10:G14,5,FALSE),$P$14)</f>
        <v>6160</v>
      </c>
      <c r="M17">
        <v>2021</v>
      </c>
      <c r="N17" t="b">
        <v>1</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7169" r:id="rId3" name="Check Box 1">
              <controlPr defaultSize="0" autoFill="0" autoLine="0" autoPict="0">
                <anchor moveWithCells="1">
                  <from>
                    <xdr:col>1</xdr:col>
                    <xdr:colOff>676275</xdr:colOff>
                    <xdr:row>12</xdr:row>
                    <xdr:rowOff>180975</xdr:rowOff>
                  </from>
                  <to>
                    <xdr:col>3</xdr:col>
                    <xdr:colOff>133350</xdr:colOff>
                    <xdr:row>13</xdr:row>
                    <xdr:rowOff>190500</xdr:rowOff>
                  </to>
                </anchor>
              </controlPr>
            </control>
          </mc:Choice>
        </mc:AlternateContent>
        <mc:AlternateContent xmlns:mc="http://schemas.openxmlformats.org/markup-compatibility/2006">
          <mc:Choice Requires="x14">
            <control shapeId="7170" r:id="rId4" name="Check Box 2">
              <controlPr defaultSize="0" autoFill="0" autoLine="0" autoPict="0">
                <anchor moveWithCells="1">
                  <from>
                    <xdr:col>1</xdr:col>
                    <xdr:colOff>666750</xdr:colOff>
                    <xdr:row>13</xdr:row>
                    <xdr:rowOff>190500</xdr:rowOff>
                  </from>
                  <to>
                    <xdr:col>3</xdr:col>
                    <xdr:colOff>123825</xdr:colOff>
                    <xdr:row>15</xdr:row>
                    <xdr:rowOff>0</xdr:rowOff>
                  </to>
                </anchor>
              </controlPr>
            </control>
          </mc:Choice>
        </mc:AlternateContent>
        <mc:AlternateContent xmlns:mc="http://schemas.openxmlformats.org/markup-compatibility/2006">
          <mc:Choice Requires="x14">
            <control shapeId="7171" r:id="rId5" name="Check Box 3">
              <controlPr defaultSize="0" autoFill="0" autoLine="0" autoPict="0">
                <anchor moveWithCells="1">
                  <from>
                    <xdr:col>1</xdr:col>
                    <xdr:colOff>657225</xdr:colOff>
                    <xdr:row>15</xdr:row>
                    <xdr:rowOff>9525</xdr:rowOff>
                  </from>
                  <to>
                    <xdr:col>3</xdr:col>
                    <xdr:colOff>114300</xdr:colOff>
                    <xdr:row>16</xdr:row>
                    <xdr:rowOff>19050</xdr:rowOff>
                  </to>
                </anchor>
              </controlPr>
            </control>
          </mc:Choice>
        </mc:AlternateContent>
        <mc:AlternateContent xmlns:mc="http://schemas.openxmlformats.org/markup-compatibility/2006">
          <mc:Choice Requires="x14">
            <control shapeId="7174" r:id="rId6" name="Check Box 6">
              <controlPr defaultSize="0" autoFill="0" autoLine="0" autoPict="0">
                <anchor moveWithCells="1">
                  <from>
                    <xdr:col>1</xdr:col>
                    <xdr:colOff>647700</xdr:colOff>
                    <xdr:row>16</xdr:row>
                    <xdr:rowOff>9525</xdr:rowOff>
                  </from>
                  <to>
                    <xdr:col>3</xdr:col>
                    <xdr:colOff>104775</xdr:colOff>
                    <xdr:row>17</xdr:row>
                    <xdr:rowOff>19050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A20B2-1984-4D9D-B8CF-9DB7ACA8EFFD}">
  <dimension ref="A2:H11"/>
  <sheetViews>
    <sheetView workbookViewId="0">
      <selection activeCell="I15" sqref="I15"/>
    </sheetView>
  </sheetViews>
  <sheetFormatPr defaultRowHeight="15.75"/>
  <sheetData>
    <row r="2" spans="1:8">
      <c r="A2" s="74" t="s">
        <v>213</v>
      </c>
      <c r="B2" s="67" t="s">
        <v>173</v>
      </c>
      <c r="C2" s="67" t="s">
        <v>174</v>
      </c>
      <c r="D2" s="67" t="s">
        <v>175</v>
      </c>
      <c r="E2" s="67" t="s">
        <v>176</v>
      </c>
      <c r="F2" s="67" t="s">
        <v>78</v>
      </c>
    </row>
    <row r="3" spans="1:8">
      <c r="A3" s="70">
        <v>2018</v>
      </c>
      <c r="B3">
        <v>7990</v>
      </c>
      <c r="C3">
        <v>9984</v>
      </c>
      <c r="D3">
        <v>2446</v>
      </c>
      <c r="E3">
        <v>6221</v>
      </c>
      <c r="F3">
        <f>SUM(B3:E3)</f>
        <v>26641</v>
      </c>
    </row>
    <row r="4" spans="1:8">
      <c r="A4" s="70">
        <v>2019</v>
      </c>
      <c r="B4">
        <v>5358</v>
      </c>
      <c r="C4">
        <v>6289</v>
      </c>
      <c r="D4">
        <v>8658</v>
      </c>
      <c r="E4">
        <v>6485</v>
      </c>
      <c r="F4">
        <f t="shared" ref="F4:F6" si="0">SUM(B4:E4)</f>
        <v>26790</v>
      </c>
    </row>
    <row r="5" spans="1:8">
      <c r="A5" s="70">
        <v>2020</v>
      </c>
      <c r="B5">
        <v>7709</v>
      </c>
      <c r="C5">
        <v>7376</v>
      </c>
      <c r="D5">
        <v>5690</v>
      </c>
      <c r="E5">
        <v>7202</v>
      </c>
      <c r="F5">
        <f t="shared" si="0"/>
        <v>27977</v>
      </c>
    </row>
    <row r="6" spans="1:8">
      <c r="A6" s="70">
        <v>2021</v>
      </c>
      <c r="B6">
        <v>1917</v>
      </c>
      <c r="C6">
        <v>7729</v>
      </c>
      <c r="D6">
        <v>9410</v>
      </c>
      <c r="E6">
        <v>6160</v>
      </c>
      <c r="F6">
        <f t="shared" si="0"/>
        <v>25216</v>
      </c>
    </row>
    <row r="9" spans="1:8">
      <c r="H9" s="67" t="s">
        <v>214</v>
      </c>
    </row>
    <row r="10" spans="1:8" ht="27.75" customHeight="1">
      <c r="F10">
        <v>1</v>
      </c>
      <c r="H10" s="67" cm="1">
        <f t="array" ref="H10">INDEX(A3:F6,F10,6)</f>
        <v>26641</v>
      </c>
    </row>
    <row r="11" spans="1:8" ht="31.5" customHeight="1"/>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8193" r:id="rId3" name="Option Button 1">
              <controlPr defaultSize="0" autoFill="0" autoLine="0" autoPict="0">
                <anchor moveWithCells="1">
                  <from>
                    <xdr:col>1</xdr:col>
                    <xdr:colOff>9525</xdr:colOff>
                    <xdr:row>9</xdr:row>
                    <xdr:rowOff>19050</xdr:rowOff>
                  </from>
                  <to>
                    <xdr:col>2</xdr:col>
                    <xdr:colOff>9525</xdr:colOff>
                    <xdr:row>10</xdr:row>
                    <xdr:rowOff>0</xdr:rowOff>
                  </to>
                </anchor>
              </controlPr>
            </control>
          </mc:Choice>
        </mc:AlternateContent>
        <mc:AlternateContent xmlns:mc="http://schemas.openxmlformats.org/markup-compatibility/2006">
          <mc:Choice Requires="x14">
            <control shapeId="8194" r:id="rId4" name="Option Button 2">
              <controlPr defaultSize="0" autoFill="0" autoLine="0" autoPict="0">
                <anchor moveWithCells="1">
                  <from>
                    <xdr:col>2</xdr:col>
                    <xdr:colOff>28575</xdr:colOff>
                    <xdr:row>9</xdr:row>
                    <xdr:rowOff>0</xdr:rowOff>
                  </from>
                  <to>
                    <xdr:col>3</xdr:col>
                    <xdr:colOff>28575</xdr:colOff>
                    <xdr:row>9</xdr:row>
                    <xdr:rowOff>333375</xdr:rowOff>
                  </to>
                </anchor>
              </controlPr>
            </control>
          </mc:Choice>
        </mc:AlternateContent>
        <mc:AlternateContent xmlns:mc="http://schemas.openxmlformats.org/markup-compatibility/2006">
          <mc:Choice Requires="x14">
            <control shapeId="8195" r:id="rId5" name="Option Button 3">
              <controlPr defaultSize="0" autoFill="0" autoLine="0" autoPict="0">
                <anchor moveWithCells="1">
                  <from>
                    <xdr:col>3</xdr:col>
                    <xdr:colOff>28575</xdr:colOff>
                    <xdr:row>9</xdr:row>
                    <xdr:rowOff>0</xdr:rowOff>
                  </from>
                  <to>
                    <xdr:col>4</xdr:col>
                    <xdr:colOff>28575</xdr:colOff>
                    <xdr:row>9</xdr:row>
                    <xdr:rowOff>333375</xdr:rowOff>
                  </to>
                </anchor>
              </controlPr>
            </control>
          </mc:Choice>
        </mc:AlternateContent>
        <mc:AlternateContent xmlns:mc="http://schemas.openxmlformats.org/markup-compatibility/2006">
          <mc:Choice Requires="x14">
            <control shapeId="8196" r:id="rId6" name="Option Button 4">
              <controlPr defaultSize="0" autoFill="0" autoLine="0" autoPict="0">
                <anchor moveWithCells="1">
                  <from>
                    <xdr:col>4</xdr:col>
                    <xdr:colOff>28575</xdr:colOff>
                    <xdr:row>9</xdr:row>
                    <xdr:rowOff>0</xdr:rowOff>
                  </from>
                  <to>
                    <xdr:col>5</xdr:col>
                    <xdr:colOff>28575</xdr:colOff>
                    <xdr:row>9</xdr:row>
                    <xdr:rowOff>333375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tabSelected="1" workbookViewId="0">
      <selection activeCell="F18" sqref="F18"/>
    </sheetView>
  </sheetViews>
  <sheetFormatPr defaultColWidth="11.25" defaultRowHeight="15" customHeight="1"/>
  <cols>
    <col min="1" max="26" width="11" customWidth="1"/>
  </cols>
  <sheetData>
    <row r="1" spans="1:26" ht="15.75" customHeight="1">
      <c r="A1" s="1"/>
      <c r="B1" s="64" t="s">
        <v>170</v>
      </c>
      <c r="C1" s="65"/>
      <c r="D1" s="65"/>
      <c r="E1" s="65"/>
      <c r="F1" s="63"/>
      <c r="G1" s="1"/>
      <c r="H1" s="1" t="s">
        <v>1</v>
      </c>
      <c r="I1" s="1" t="s">
        <v>171</v>
      </c>
      <c r="J1" s="1"/>
      <c r="K1" s="1"/>
      <c r="L1" s="1"/>
      <c r="M1" s="1"/>
      <c r="N1" s="1"/>
      <c r="O1" s="1"/>
      <c r="P1" s="1" t="s">
        <v>172</v>
      </c>
      <c r="Q1" s="1"/>
      <c r="R1" s="1"/>
      <c r="S1" s="1"/>
      <c r="T1" s="1"/>
      <c r="U1" s="1"/>
      <c r="V1" s="1"/>
      <c r="W1" s="1"/>
      <c r="X1" s="1"/>
      <c r="Y1" s="1"/>
      <c r="Z1" s="1"/>
    </row>
    <row r="2" spans="1:26" ht="15.75" customHeight="1">
      <c r="A2" s="1"/>
      <c r="B2" s="6"/>
      <c r="C2" s="55" t="s">
        <v>173</v>
      </c>
      <c r="D2" s="55" t="s">
        <v>174</v>
      </c>
      <c r="E2" s="55" t="s">
        <v>175</v>
      </c>
      <c r="F2" s="55" t="s">
        <v>176</v>
      </c>
      <c r="G2" s="1"/>
      <c r="H2" s="1"/>
      <c r="I2" s="1" t="s">
        <v>177</v>
      </c>
      <c r="J2" s="1"/>
      <c r="K2" s="1"/>
      <c r="L2" s="1"/>
      <c r="M2" s="1"/>
      <c r="N2" s="1"/>
      <c r="O2" s="1"/>
      <c r="P2" s="1"/>
      <c r="Q2" s="1"/>
      <c r="R2" s="1"/>
      <c r="S2" s="1"/>
      <c r="T2" s="1"/>
      <c r="U2" s="1"/>
      <c r="V2" s="1"/>
      <c r="W2" s="1"/>
      <c r="X2" s="1"/>
      <c r="Y2" s="1"/>
      <c r="Z2" s="1"/>
    </row>
    <row r="3" spans="1:26" ht="15.75" customHeight="1">
      <c r="A3" s="1"/>
      <c r="B3" s="56">
        <v>2018</v>
      </c>
      <c r="C3" s="57">
        <v>0.61206377104551579</v>
      </c>
      <c r="D3" s="57">
        <v>0.96896157745629052</v>
      </c>
      <c r="E3" s="57">
        <v>0.43451688890660067</v>
      </c>
      <c r="F3" s="57">
        <v>0.82227313262844981</v>
      </c>
      <c r="G3" s="1"/>
      <c r="H3" s="1"/>
      <c r="I3" s="1" t="s">
        <v>178</v>
      </c>
      <c r="J3" s="1"/>
      <c r="K3" s="1"/>
      <c r="L3" s="1"/>
      <c r="M3" s="1"/>
      <c r="N3" s="1"/>
      <c r="O3" s="1"/>
      <c r="P3" s="1"/>
      <c r="Q3" s="1"/>
      <c r="R3" s="1"/>
      <c r="S3" s="1"/>
      <c r="T3" s="1"/>
      <c r="U3" s="1"/>
      <c r="V3" s="1"/>
      <c r="W3" s="1"/>
      <c r="X3" s="1"/>
      <c r="Y3" s="1"/>
      <c r="Z3" s="1"/>
    </row>
    <row r="4" spans="1:26" ht="15.75" customHeight="1">
      <c r="A4" s="1"/>
      <c r="B4" s="56">
        <v>2019</v>
      </c>
      <c r="C4" s="57">
        <v>0.99384036452783975</v>
      </c>
      <c r="D4" s="57">
        <v>0.65793407967032114</v>
      </c>
      <c r="E4" s="57">
        <v>0.1584960236402142</v>
      </c>
      <c r="F4" s="57">
        <v>0.13460105099873276</v>
      </c>
      <c r="G4" s="1"/>
      <c r="H4" s="1"/>
      <c r="I4" s="1"/>
      <c r="J4" s="1"/>
      <c r="K4" s="1"/>
      <c r="L4" s="1"/>
      <c r="M4" s="1"/>
      <c r="N4" s="1"/>
      <c r="O4" s="1"/>
      <c r="P4" s="1"/>
      <c r="Q4" s="1"/>
      <c r="R4" s="1"/>
      <c r="S4" s="1"/>
      <c r="T4" s="1"/>
      <c r="U4" s="1"/>
      <c r="V4" s="1"/>
      <c r="W4" s="1"/>
      <c r="X4" s="1"/>
      <c r="Y4" s="1"/>
      <c r="Z4" s="1"/>
    </row>
    <row r="5" spans="1:26" ht="15.75" customHeight="1">
      <c r="A5" s="1"/>
      <c r="B5" s="56">
        <v>2020</v>
      </c>
      <c r="C5" s="57">
        <v>0.85911272096733626</v>
      </c>
      <c r="D5" s="57">
        <v>0.79053882376873308</v>
      </c>
      <c r="E5" s="57">
        <v>0.86711007703103204</v>
      </c>
      <c r="F5" s="57">
        <v>0.7312418525878448</v>
      </c>
      <c r="G5" s="1"/>
      <c r="H5" s="1"/>
      <c r="I5" s="1"/>
      <c r="J5" s="1"/>
      <c r="K5" s="1"/>
      <c r="L5" s="1"/>
      <c r="M5" s="1"/>
      <c r="N5" s="1"/>
      <c r="O5" s="1"/>
      <c r="P5" s="1"/>
      <c r="Q5" s="1"/>
      <c r="R5" s="1"/>
      <c r="S5" s="1"/>
      <c r="T5" s="1"/>
      <c r="U5" s="1"/>
      <c r="V5" s="1"/>
      <c r="W5" s="1"/>
      <c r="X5" s="1"/>
      <c r="Y5" s="1"/>
      <c r="Z5" s="1"/>
    </row>
    <row r="6" spans="1:26" ht="15.75" customHeight="1">
      <c r="A6" s="1"/>
      <c r="B6" s="1"/>
      <c r="C6" s="1"/>
      <c r="D6" s="1"/>
      <c r="E6" s="1"/>
      <c r="F6" s="1"/>
      <c r="G6" s="1"/>
      <c r="H6" s="1"/>
      <c r="I6" s="1"/>
      <c r="J6" s="1"/>
      <c r="K6" s="1"/>
      <c r="L6" s="1"/>
      <c r="M6" s="1"/>
      <c r="N6" s="1"/>
      <c r="O6" s="1"/>
      <c r="P6" s="1"/>
      <c r="Q6" s="1"/>
      <c r="R6" s="1"/>
      <c r="S6" s="1"/>
      <c r="T6" s="1"/>
      <c r="U6" s="1"/>
      <c r="V6" s="1"/>
      <c r="W6" s="1"/>
      <c r="X6" s="1"/>
      <c r="Y6" s="1"/>
      <c r="Z6" s="1"/>
    </row>
    <row r="7" spans="1:26" ht="15.75" customHeight="1">
      <c r="A7" s="1"/>
      <c r="B7" s="1"/>
      <c r="C7" s="1"/>
      <c r="D7" s="1"/>
      <c r="E7" s="1"/>
      <c r="F7" s="1"/>
      <c r="G7" s="1"/>
      <c r="H7" s="1"/>
      <c r="I7" s="1"/>
      <c r="J7" s="1"/>
      <c r="K7" s="1"/>
      <c r="L7" s="1"/>
      <c r="M7" s="1"/>
      <c r="N7" s="1"/>
      <c r="O7" s="1"/>
      <c r="P7" s="1"/>
      <c r="Q7" s="1"/>
      <c r="R7" s="1"/>
      <c r="S7" s="1"/>
      <c r="T7" s="1"/>
      <c r="U7" s="1"/>
      <c r="V7" s="1"/>
      <c r="W7" s="1"/>
      <c r="X7" s="1"/>
      <c r="Y7" s="1"/>
      <c r="Z7" s="1"/>
    </row>
    <row r="8" spans="1:26" ht="15.75" customHeight="1">
      <c r="A8" s="1"/>
      <c r="B8" s="1"/>
      <c r="C8" s="1"/>
      <c r="D8" s="1"/>
      <c r="E8" s="1"/>
      <c r="F8" s="1"/>
      <c r="G8" s="1"/>
      <c r="H8" s="1"/>
      <c r="I8" s="1"/>
      <c r="J8" s="1"/>
      <c r="K8" s="1"/>
      <c r="L8" s="1"/>
      <c r="M8" s="1"/>
      <c r="N8" s="1"/>
      <c r="O8" s="1"/>
      <c r="P8" s="1"/>
      <c r="Q8" s="1"/>
      <c r="R8" s="1"/>
      <c r="S8" s="1"/>
      <c r="T8" s="1"/>
      <c r="U8" s="1"/>
      <c r="V8" s="1"/>
      <c r="W8" s="1"/>
      <c r="X8" s="1"/>
      <c r="Y8" s="1"/>
      <c r="Z8" s="1"/>
    </row>
    <row r="9" spans="1:26" ht="15.75" customHeight="1">
      <c r="A9" s="1"/>
      <c r="B9" s="1">
        <v>2018</v>
      </c>
      <c r="C9" s="1" t="b">
        <v>1</v>
      </c>
      <c r="D9" s="1"/>
      <c r="E9" s="1"/>
      <c r="F9" s="1"/>
      <c r="G9" s="1"/>
      <c r="H9" s="1"/>
      <c r="I9" s="1"/>
      <c r="J9" s="1"/>
      <c r="K9" s="1"/>
      <c r="L9" s="1"/>
      <c r="M9" s="1"/>
      <c r="N9" s="1"/>
      <c r="O9" s="1"/>
      <c r="P9" s="1"/>
      <c r="Q9" s="1"/>
      <c r="R9" s="1"/>
      <c r="S9" s="1"/>
      <c r="T9" s="1"/>
      <c r="U9" s="1"/>
      <c r="V9" s="1"/>
      <c r="W9" s="1"/>
      <c r="X9" s="1"/>
      <c r="Y9" s="1"/>
      <c r="Z9" s="1"/>
    </row>
    <row r="10" spans="1:26" ht="15.75" customHeight="1">
      <c r="A10" s="1"/>
      <c r="B10" s="1">
        <v>2019</v>
      </c>
      <c r="C10" s="1" t="b">
        <v>1</v>
      </c>
      <c r="D10" s="1"/>
      <c r="E10" s="1"/>
      <c r="F10" s="1"/>
      <c r="G10" s="1"/>
      <c r="H10" s="1"/>
      <c r="I10" s="1"/>
      <c r="J10" s="1"/>
      <c r="K10" s="1"/>
      <c r="L10" s="1"/>
      <c r="M10" s="1"/>
      <c r="N10" s="1"/>
      <c r="O10" s="1"/>
      <c r="P10" s="1"/>
      <c r="Q10" s="1"/>
      <c r="R10" s="1"/>
      <c r="S10" s="1"/>
      <c r="T10" s="1"/>
      <c r="U10" s="1"/>
      <c r="V10" s="1"/>
      <c r="W10" s="1"/>
      <c r="X10" s="1"/>
      <c r="Y10" s="1"/>
      <c r="Z10" s="1"/>
    </row>
    <row r="11" spans="1:26" ht="15.7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5.7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5.75" customHeight="1">
      <c r="A13" s="1"/>
      <c r="B13" s="1"/>
      <c r="C13" s="1" t="s">
        <v>173</v>
      </c>
      <c r="D13" s="1" t="s">
        <v>174</v>
      </c>
      <c r="E13" s="1" t="s">
        <v>175</v>
      </c>
      <c r="F13" s="1" t="s">
        <v>176</v>
      </c>
      <c r="G13" s="1"/>
      <c r="H13" s="1"/>
      <c r="I13" s="1"/>
      <c r="J13" s="1"/>
      <c r="K13" s="1"/>
      <c r="L13" s="1"/>
      <c r="M13" s="1"/>
      <c r="N13" s="1"/>
      <c r="O13" s="1"/>
      <c r="P13" s="1"/>
      <c r="Q13" s="1"/>
      <c r="R13" s="1"/>
      <c r="S13" s="1"/>
      <c r="T13" s="1"/>
      <c r="U13" s="1"/>
      <c r="V13" s="1"/>
      <c r="W13" s="1"/>
      <c r="X13" s="1"/>
      <c r="Y13" s="1"/>
      <c r="Z13" s="1"/>
    </row>
    <row r="14" spans="1:26" ht="15.75" customHeight="1">
      <c r="A14" s="1"/>
      <c r="B14" s="1">
        <v>2018</v>
      </c>
      <c r="C14" s="58">
        <f>IF(C9,VLOOKUP($B$14,$B$3:$F$3,2,0),NA())</f>
        <v>0.61206377104551579</v>
      </c>
      <c r="D14" s="58">
        <f>IF(C9,VLOOKUP($B$14,$B$3:$F$3,3,0),NA())</f>
        <v>0.96896157745629052</v>
      </c>
      <c r="E14" s="58">
        <f>IF(C9,VLOOKUP($B$14,$B$3:$F$3,4,0),NA())</f>
        <v>0.43451688890660067</v>
      </c>
      <c r="F14" s="58">
        <f>IF(C9,VLOOKUP($B$14,$B$3:$F$3,5,0),NA())</f>
        <v>0.82227313262844981</v>
      </c>
      <c r="G14" s="1"/>
      <c r="H14" s="1"/>
      <c r="I14" s="1"/>
      <c r="J14" s="1"/>
      <c r="K14" s="1"/>
      <c r="L14" s="1"/>
      <c r="M14" s="1"/>
      <c r="N14" s="1"/>
      <c r="O14" s="1"/>
      <c r="P14" s="1"/>
      <c r="Q14" s="1"/>
      <c r="R14" s="1"/>
      <c r="S14" s="1"/>
      <c r="T14" s="1"/>
      <c r="U14" s="1"/>
      <c r="V14" s="1"/>
      <c r="W14" s="1"/>
      <c r="X14" s="1"/>
      <c r="Y14" s="1"/>
      <c r="Z14" s="1"/>
    </row>
    <row r="15" spans="1:26" ht="15.75" customHeight="1">
      <c r="A15" s="1"/>
      <c r="B15" s="1">
        <v>2019</v>
      </c>
      <c r="C15" s="58">
        <f>IF($C$10,VLOOKUP($B$15,$B$4:$F$4,2,0),NA())</f>
        <v>0.99384036452783975</v>
      </c>
      <c r="D15" s="58">
        <f>IF($C$10,VLOOKUP($B$15,$B$4:$F$4,3,0),NA())</f>
        <v>0.65793407967032114</v>
      </c>
      <c r="E15" s="58">
        <f>IF($C$10,VLOOKUP($B$15,$B$4:$F$4,4,0),NA())</f>
        <v>0.1584960236402142</v>
      </c>
      <c r="F15" s="58">
        <f>IF($C$10,VLOOKUP($B$15,$B$4:$F$4,5,0),NA())</f>
        <v>0.13460105099873276</v>
      </c>
      <c r="G15" s="1"/>
      <c r="H15" s="1"/>
      <c r="I15" s="1"/>
      <c r="J15" s="1"/>
      <c r="K15" s="1"/>
      <c r="L15" s="1"/>
      <c r="M15" s="1"/>
      <c r="N15" s="1"/>
      <c r="O15" s="1"/>
      <c r="P15" s="1"/>
      <c r="Q15" s="1"/>
      <c r="R15" s="1"/>
      <c r="S15" s="1"/>
      <c r="T15" s="1"/>
      <c r="U15" s="1"/>
      <c r="V15" s="1"/>
      <c r="W15" s="1"/>
      <c r="X15" s="1"/>
      <c r="Y15" s="1"/>
      <c r="Z15" s="1"/>
    </row>
    <row r="16" spans="1:26" ht="15.75" customHeight="1">
      <c r="A16" s="1"/>
      <c r="B16" s="1">
        <v>2020</v>
      </c>
      <c r="C16" s="58">
        <v>0.85911272096733626</v>
      </c>
      <c r="D16" s="58">
        <v>0.79053882376873308</v>
      </c>
      <c r="E16" s="58">
        <v>0.86711007703103204</v>
      </c>
      <c r="F16" s="58">
        <v>0.7312418525878448</v>
      </c>
      <c r="G16" s="1"/>
      <c r="H16" s="1"/>
      <c r="I16" s="1"/>
      <c r="J16" s="1"/>
      <c r="K16" s="1"/>
      <c r="L16" s="1"/>
      <c r="M16" s="1"/>
      <c r="N16" s="1"/>
      <c r="O16" s="1"/>
      <c r="P16" s="1"/>
      <c r="Q16" s="1"/>
      <c r="R16" s="1"/>
      <c r="S16" s="1"/>
      <c r="T16" s="1"/>
      <c r="U16" s="1"/>
      <c r="V16" s="1"/>
      <c r="W16" s="1"/>
      <c r="X16" s="1"/>
      <c r="Y16" s="1"/>
      <c r="Z16" s="1"/>
    </row>
    <row r="17" spans="1:26" ht="15.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5.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5.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5.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c r="A25" s="1"/>
      <c r="B25" s="1"/>
      <c r="C25" s="1"/>
      <c r="D25" s="1"/>
      <c r="E25" s="1"/>
      <c r="F25" s="1"/>
      <c r="G25" s="1"/>
      <c r="H25" s="1"/>
      <c r="I25" s="1" t="s">
        <v>179</v>
      </c>
      <c r="J25" s="1" t="s">
        <v>180</v>
      </c>
      <c r="K25" s="1"/>
      <c r="L25" s="1"/>
      <c r="M25" s="1"/>
      <c r="N25" s="1"/>
      <c r="O25" s="1"/>
      <c r="P25" s="1"/>
      <c r="Q25" s="1"/>
      <c r="R25" s="1"/>
      <c r="S25" s="1"/>
      <c r="T25" s="1"/>
      <c r="U25" s="1"/>
      <c r="V25" s="1"/>
      <c r="W25" s="1"/>
      <c r="X25" s="1"/>
      <c r="Y25" s="1"/>
      <c r="Z25" s="1"/>
    </row>
    <row r="26" spans="1:26" ht="15.75" customHeight="1">
      <c r="A26" s="1"/>
      <c r="B26" s="1"/>
      <c r="C26" s="1"/>
      <c r="D26" s="1"/>
      <c r="E26" s="1"/>
      <c r="F26" s="1"/>
      <c r="G26" s="1"/>
      <c r="H26" s="1"/>
      <c r="I26" s="1" t="s">
        <v>181</v>
      </c>
      <c r="J26" s="1" t="s">
        <v>182</v>
      </c>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t="s">
        <v>183</v>
      </c>
      <c r="J27" s="1" t="s">
        <v>184</v>
      </c>
      <c r="K27" s="1"/>
      <c r="L27" s="1"/>
      <c r="M27" s="1"/>
      <c r="N27" s="1"/>
      <c r="O27" s="1"/>
      <c r="P27" s="1"/>
      <c r="Q27" s="6"/>
      <c r="R27" s="55" t="s">
        <v>173</v>
      </c>
      <c r="S27" s="55" t="s">
        <v>174</v>
      </c>
      <c r="T27" s="55" t="s">
        <v>175</v>
      </c>
      <c r="U27" s="55" t="s">
        <v>176</v>
      </c>
      <c r="V27" s="1"/>
      <c r="W27" s="1"/>
      <c r="X27" s="1"/>
      <c r="Y27" s="1"/>
      <c r="Z27" s="1"/>
    </row>
    <row r="28" spans="1:26" ht="15.75" customHeight="1">
      <c r="A28" s="1"/>
      <c r="B28" s="1"/>
      <c r="C28" s="1"/>
      <c r="D28" s="1"/>
      <c r="E28" s="1"/>
      <c r="F28" s="1"/>
      <c r="G28" s="1"/>
      <c r="H28" s="1"/>
      <c r="I28" s="1" t="s">
        <v>185</v>
      </c>
      <c r="J28" s="1" t="s">
        <v>186</v>
      </c>
      <c r="K28" s="1"/>
      <c r="L28" s="1"/>
      <c r="M28" s="1"/>
      <c r="N28" s="1"/>
      <c r="O28" s="1"/>
      <c r="P28" s="1"/>
      <c r="Q28" s="56">
        <v>2018</v>
      </c>
      <c r="R28" s="57"/>
      <c r="S28" s="57"/>
      <c r="T28" s="57"/>
      <c r="U28" s="57"/>
      <c r="V28" s="1"/>
      <c r="W28" s="1"/>
      <c r="X28" s="1"/>
      <c r="Y28" s="1"/>
      <c r="Z28" s="1"/>
    </row>
    <row r="29" spans="1:26" ht="15.75" customHeight="1">
      <c r="A29" s="1"/>
      <c r="B29" s="1"/>
      <c r="C29" s="1"/>
      <c r="D29" s="1"/>
      <c r="E29" s="1"/>
      <c r="F29" s="1"/>
      <c r="G29" s="1"/>
      <c r="H29" s="1"/>
      <c r="I29" s="1" t="s">
        <v>187</v>
      </c>
      <c r="J29" s="1" t="s">
        <v>188</v>
      </c>
      <c r="K29" s="1"/>
      <c r="L29" s="1"/>
      <c r="M29" s="1"/>
      <c r="N29" s="1"/>
      <c r="O29" s="1"/>
      <c r="P29" s="1"/>
      <c r="Q29" s="56">
        <v>2019</v>
      </c>
      <c r="R29" s="57"/>
      <c r="S29" s="57"/>
      <c r="T29" s="57"/>
      <c r="U29" s="57"/>
      <c r="V29" s="1"/>
      <c r="W29" s="1"/>
      <c r="X29" s="1"/>
      <c r="Y29" s="1"/>
      <c r="Z29" s="1"/>
    </row>
    <row r="30" spans="1:26" ht="15.75" customHeight="1">
      <c r="A30" s="1"/>
      <c r="B30" s="1"/>
      <c r="C30" s="1"/>
      <c r="D30" s="1"/>
      <c r="E30" s="1"/>
      <c r="F30" s="1"/>
      <c r="G30" s="1"/>
      <c r="H30" s="1"/>
      <c r="I30" s="1" t="s">
        <v>189</v>
      </c>
      <c r="J30" s="1" t="s">
        <v>190</v>
      </c>
      <c r="K30" s="1"/>
      <c r="L30" s="1"/>
      <c r="M30" s="1"/>
      <c r="N30" s="1"/>
      <c r="O30" s="1"/>
      <c r="P30" s="1"/>
      <c r="Q30" s="56">
        <v>2020</v>
      </c>
      <c r="R30" s="57"/>
      <c r="S30" s="57"/>
      <c r="T30" s="57"/>
      <c r="U30" s="57"/>
      <c r="V30" s="1"/>
      <c r="W30" s="1"/>
      <c r="X30" s="1"/>
      <c r="Y30" s="1"/>
      <c r="Z30" s="1"/>
    </row>
    <row r="31" spans="1:26" ht="15.75" customHeight="1">
      <c r="A31" s="1"/>
      <c r="B31" s="1"/>
      <c r="C31" s="1"/>
      <c r="D31" s="1"/>
      <c r="E31" s="1"/>
      <c r="F31" s="1"/>
      <c r="G31" s="1"/>
      <c r="H31" s="1"/>
      <c r="I31" s="1" t="s">
        <v>191</v>
      </c>
      <c r="J31" s="1" t="s">
        <v>192</v>
      </c>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t="s">
        <v>193</v>
      </c>
      <c r="J32" s="1" t="s">
        <v>194</v>
      </c>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t="s">
        <v>195</v>
      </c>
      <c r="J33" s="1" t="s">
        <v>196</v>
      </c>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t="s">
        <v>197</v>
      </c>
      <c r="J34" s="1" t="s">
        <v>198</v>
      </c>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t="s">
        <v>199</v>
      </c>
      <c r="J35" s="1" t="s">
        <v>200</v>
      </c>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t="s">
        <v>201</v>
      </c>
      <c r="J36" s="1" t="s">
        <v>202</v>
      </c>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t="s">
        <v>203</v>
      </c>
      <c r="J37" s="1" t="s">
        <v>204</v>
      </c>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t="s">
        <v>205</v>
      </c>
      <c r="J38" s="1" t="s">
        <v>206</v>
      </c>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6"/>
      <c r="K41" s="55" t="s">
        <v>173</v>
      </c>
      <c r="L41" s="55" t="s">
        <v>174</v>
      </c>
      <c r="M41" s="55" t="s">
        <v>175</v>
      </c>
      <c r="N41" s="55" t="s">
        <v>176</v>
      </c>
      <c r="O41" s="1"/>
      <c r="P41" s="1"/>
      <c r="Q41" s="1"/>
      <c r="R41" s="1"/>
      <c r="S41" s="1"/>
      <c r="T41" s="1"/>
      <c r="U41" s="1"/>
      <c r="V41" s="1"/>
      <c r="W41" s="1"/>
      <c r="X41" s="1"/>
      <c r="Y41" s="1"/>
      <c r="Z41" s="1"/>
    </row>
    <row r="42" spans="1:26" ht="15.75" customHeight="1">
      <c r="A42" s="1"/>
      <c r="B42" s="1"/>
      <c r="C42" s="1"/>
      <c r="D42" s="1"/>
      <c r="E42" s="1"/>
      <c r="F42" s="1"/>
      <c r="G42" s="1"/>
      <c r="H42" s="1"/>
      <c r="I42" s="1"/>
      <c r="J42" s="56">
        <v>2018</v>
      </c>
      <c r="K42" s="57">
        <f>IF($K$46,VLOOKUP($J$42,$B$3:$F$3,2,0),NA())</f>
        <v>0.61206377104551579</v>
      </c>
      <c r="L42" s="57">
        <f>IF($K$46,VLOOKUP($J$42,$B$3:$F$3,3,0),NA())</f>
        <v>0.96896157745629052</v>
      </c>
      <c r="M42" s="57">
        <f>IF($K$46,VLOOKUP($J$42,$B$3:$F$4,2,0),NA())</f>
        <v>0.61206377104551579</v>
      </c>
      <c r="N42" s="57">
        <f>IF($K$46,VLOOKUP($J$42,$B$3:$F$3,5,0),NA())</f>
        <v>0.82227313262844981</v>
      </c>
      <c r="O42" s="1"/>
      <c r="P42" s="1"/>
      <c r="Q42" s="1"/>
      <c r="R42" s="1"/>
      <c r="S42" s="1"/>
      <c r="T42" s="1"/>
      <c r="U42" s="1"/>
      <c r="V42" s="1"/>
      <c r="W42" s="1"/>
      <c r="X42" s="1"/>
      <c r="Y42" s="1"/>
      <c r="Z42" s="1"/>
    </row>
    <row r="43" spans="1:26" ht="15.75" customHeight="1">
      <c r="A43" s="1"/>
      <c r="B43" s="1"/>
      <c r="C43" s="1"/>
      <c r="D43" s="1"/>
      <c r="E43" s="1"/>
      <c r="F43" s="1"/>
      <c r="G43" s="1"/>
      <c r="H43" s="1"/>
      <c r="I43" s="1"/>
      <c r="J43" s="56">
        <v>2019</v>
      </c>
      <c r="K43" s="57">
        <f>IF($K$47,VLOOKUP($J$43,$B$4:$F$4,2,0),NA())</f>
        <v>0.99384036452783975</v>
      </c>
      <c r="L43" s="57">
        <f>IF($K$47,VLOOKUP($J$43,$B$4:$F$4,3,0),NA())</f>
        <v>0.65793407967032114</v>
      </c>
      <c r="M43" s="57">
        <f>IF($K$47,VLOOKUP($J$43,$B$4:$F$4,4,0),NA())</f>
        <v>0.1584960236402142</v>
      </c>
      <c r="N43" s="57">
        <f>IF($K$47,VLOOKUP($J$43,$B$4:$F$4,5,0),NA())</f>
        <v>0.13460105099873276</v>
      </c>
      <c r="O43" s="1"/>
      <c r="P43" s="1"/>
      <c r="Q43" s="1"/>
      <c r="R43" s="1"/>
      <c r="S43" s="1"/>
      <c r="T43" s="1"/>
      <c r="U43" s="1"/>
      <c r="V43" s="1"/>
      <c r="W43" s="1"/>
      <c r="X43" s="1"/>
      <c r="Y43" s="1"/>
      <c r="Z43" s="1"/>
    </row>
    <row r="44" spans="1:26" ht="15.75" customHeight="1">
      <c r="A44" s="1"/>
      <c r="B44" s="1"/>
      <c r="C44" s="1"/>
      <c r="D44" s="1"/>
      <c r="E44" s="1"/>
      <c r="F44" s="1"/>
      <c r="G44" s="1"/>
      <c r="H44" s="1"/>
      <c r="I44" s="1"/>
      <c r="J44" s="56">
        <v>2020</v>
      </c>
      <c r="K44" s="57">
        <v>0.85911272096733626</v>
      </c>
      <c r="L44" s="57">
        <v>0.79053882376873308</v>
      </c>
      <c r="M44" s="57">
        <v>0.86711007703103204</v>
      </c>
      <c r="N44" s="57">
        <v>0.7312418525878448</v>
      </c>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59">
        <v>2018</v>
      </c>
      <c r="K46" s="1" t="b">
        <v>1</v>
      </c>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59">
        <v>2019</v>
      </c>
      <c r="K47" s="1" t="b">
        <v>1</v>
      </c>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t="s">
        <v>207</v>
      </c>
      <c r="J49" s="1" t="s">
        <v>208</v>
      </c>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t="s">
        <v>209</v>
      </c>
      <c r="J66" s="1" t="s">
        <v>210</v>
      </c>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t="s">
        <v>211</v>
      </c>
      <c r="J67" s="1" t="s">
        <v>212</v>
      </c>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1:F1"/>
  </mergeCells>
  <pageMargins left="0.7" right="0.7" top="0.75" bottom="0.75"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Index and Rows Function</vt:lpstr>
      <vt:lpstr>Scroll Ex - 1</vt:lpstr>
      <vt:lpstr>Spin Button Ex -1</vt:lpstr>
      <vt:lpstr>Spin Button Ex - 2</vt:lpstr>
      <vt:lpstr>Check Box Ex - 1</vt:lpstr>
      <vt:lpstr>Sheet1</vt:lpstr>
      <vt:lpstr>Sheet2</vt:lpstr>
      <vt:lpstr>Check Box Ex - 2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Mayank Chaturvedi</dc:creator>
  <cp:lastModifiedBy>user</cp:lastModifiedBy>
  <dcterms:created xsi:type="dcterms:W3CDTF">2022-03-02T06:11:03Z</dcterms:created>
  <dcterms:modified xsi:type="dcterms:W3CDTF">2023-04-14T17:30:21Z</dcterms:modified>
</cp:coreProperties>
</file>