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Bussiness-Modeling\"/>
    </mc:Choice>
  </mc:AlternateContent>
  <xr:revisionPtr revIDLastSave="0" documentId="13_ncr:1_{CB4251E8-2042-4D13-ABAF-A2CCF486A0FC}" xr6:coauthVersionLast="47" xr6:coauthVersionMax="47" xr10:uidLastSave="{00000000-0000-0000-0000-000000000000}"/>
  <bookViews>
    <workbookView xWindow="-120" yWindow="-120" windowWidth="20730" windowHeight="11160" tabRatio="780" activeTab="1" xr2:uid="{33D8FA03-BF2F-B14A-B753-D4ECE31BC01F}"/>
  </bookViews>
  <sheets>
    <sheet name="Data Model Ex - 3" sheetId="4" r:id="rId1"/>
    <sheet name="Data Model Ex - 4" sheetId="5" r:id="rId2"/>
    <sheet name="Data Model Ex - 5" sheetId="6" r:id="rId3"/>
    <sheet name="Data Model Ex - 6" sheetId="7" r:id="rId4"/>
    <sheet name="Data Model Ex - 7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" l="1"/>
  <c r="H84" i="9"/>
  <c r="I84" i="9"/>
  <c r="J84" i="9"/>
  <c r="K83" i="9" s="1"/>
  <c r="K84" i="9"/>
  <c r="H85" i="9"/>
  <c r="I85" i="9"/>
  <c r="J85" i="9"/>
  <c r="K85" i="9"/>
  <c r="H86" i="9"/>
  <c r="I86" i="9"/>
  <c r="J86" i="9"/>
  <c r="K86" i="9"/>
  <c r="H87" i="9"/>
  <c r="I87" i="9"/>
  <c r="J87" i="9"/>
  <c r="K87" i="9"/>
  <c r="H88" i="9"/>
  <c r="I88" i="9"/>
  <c r="J88" i="9"/>
  <c r="K88" i="9"/>
  <c r="H89" i="9"/>
  <c r="I89" i="9"/>
  <c r="J89" i="9"/>
  <c r="K89" i="9"/>
  <c r="H90" i="9"/>
  <c r="I90" i="9"/>
  <c r="J90" i="9"/>
  <c r="K90" i="9"/>
  <c r="H91" i="9"/>
  <c r="I91" i="9"/>
  <c r="J91" i="9"/>
  <c r="K91" i="9"/>
  <c r="H92" i="9"/>
  <c r="I92" i="9"/>
  <c r="J92" i="9"/>
  <c r="K92" i="9"/>
  <c r="H93" i="9"/>
  <c r="I93" i="9"/>
  <c r="J93" i="9"/>
  <c r="K93" i="9"/>
  <c r="H94" i="9"/>
  <c r="I94" i="9"/>
  <c r="J94" i="9"/>
  <c r="K94" i="9"/>
  <c r="H95" i="9"/>
  <c r="I95" i="9"/>
  <c r="J95" i="9"/>
  <c r="K95" i="9"/>
  <c r="H96" i="9"/>
  <c r="I96" i="9"/>
  <c r="J96" i="9"/>
  <c r="K96" i="9"/>
  <c r="H97" i="9"/>
  <c r="I97" i="9"/>
  <c r="J97" i="9"/>
  <c r="K97" i="9"/>
  <c r="H98" i="9"/>
  <c r="I98" i="9"/>
  <c r="J98" i="9"/>
  <c r="K98" i="9"/>
  <c r="H99" i="9"/>
  <c r="I99" i="9"/>
  <c r="J99" i="9"/>
  <c r="K99" i="9"/>
  <c r="H100" i="9"/>
  <c r="I100" i="9"/>
  <c r="J100" i="9"/>
  <c r="K100" i="9"/>
  <c r="H101" i="9"/>
  <c r="I101" i="9"/>
  <c r="J101" i="9"/>
  <c r="K101" i="9"/>
  <c r="H102" i="9"/>
  <c r="I102" i="9"/>
  <c r="J102" i="9"/>
  <c r="K102" i="9"/>
  <c r="H103" i="9"/>
  <c r="I103" i="9"/>
  <c r="J103" i="9"/>
  <c r="K103" i="9"/>
  <c r="H104" i="9"/>
  <c r="I104" i="9"/>
  <c r="J104" i="9"/>
  <c r="K104" i="9"/>
  <c r="H105" i="9"/>
  <c r="I105" i="9"/>
  <c r="J105" i="9"/>
  <c r="K105" i="9"/>
  <c r="H106" i="9"/>
  <c r="I106" i="9"/>
  <c r="J106" i="9"/>
  <c r="K106" i="9"/>
  <c r="H107" i="9"/>
  <c r="I107" i="9"/>
  <c r="J107" i="9"/>
  <c r="K107" i="9"/>
  <c r="H108" i="9"/>
  <c r="I108" i="9"/>
  <c r="J108" i="9"/>
  <c r="K108" i="9"/>
  <c r="H109" i="9"/>
  <c r="I109" i="9"/>
  <c r="J109" i="9"/>
  <c r="K109" i="9"/>
  <c r="H110" i="9"/>
  <c r="I110" i="9"/>
  <c r="J110" i="9"/>
  <c r="K110" i="9"/>
  <c r="H111" i="9"/>
  <c r="I111" i="9"/>
  <c r="J111" i="9"/>
  <c r="K111" i="9"/>
  <c r="H112" i="9"/>
  <c r="I112" i="9"/>
  <c r="J112" i="9"/>
  <c r="K112" i="9"/>
  <c r="H113" i="9"/>
  <c r="I113" i="9"/>
  <c r="J113" i="9"/>
  <c r="K113" i="9"/>
  <c r="H114" i="9"/>
  <c r="I114" i="9"/>
  <c r="J114" i="9"/>
  <c r="K114" i="9"/>
  <c r="H115" i="9"/>
  <c r="I115" i="9"/>
  <c r="J115" i="9"/>
  <c r="K115" i="9"/>
  <c r="H116" i="9"/>
  <c r="I116" i="9"/>
  <c r="J116" i="9"/>
  <c r="K116" i="9"/>
  <c r="H117" i="9"/>
  <c r="I117" i="9"/>
  <c r="J117" i="9"/>
  <c r="K117" i="9"/>
  <c r="H118" i="9"/>
  <c r="I118" i="9"/>
  <c r="J118" i="9"/>
  <c r="K118" i="9"/>
  <c r="H119" i="9"/>
  <c r="I119" i="9"/>
  <c r="J119" i="9"/>
  <c r="K119" i="9"/>
  <c r="H120" i="9"/>
  <c r="I120" i="9"/>
  <c r="J120" i="9"/>
  <c r="K120" i="9"/>
  <c r="H121" i="9"/>
  <c r="I121" i="9"/>
  <c r="J121" i="9"/>
  <c r="K121" i="9"/>
  <c r="H122" i="9"/>
  <c r="I122" i="9"/>
  <c r="J122" i="9"/>
  <c r="K122" i="9"/>
  <c r="H123" i="9"/>
  <c r="I123" i="9"/>
  <c r="J123" i="9"/>
  <c r="K123" i="9"/>
  <c r="H124" i="9"/>
  <c r="I124" i="9"/>
  <c r="J124" i="9"/>
  <c r="K124" i="9"/>
  <c r="H125" i="9"/>
  <c r="I125" i="9"/>
  <c r="J125" i="9"/>
  <c r="K125" i="9"/>
  <c r="H126" i="9"/>
  <c r="I126" i="9"/>
  <c r="J126" i="9"/>
  <c r="K126" i="9"/>
  <c r="H127" i="9"/>
  <c r="I127" i="9"/>
  <c r="J127" i="9"/>
  <c r="K127" i="9"/>
  <c r="H128" i="9"/>
  <c r="I128" i="9"/>
  <c r="J128" i="9"/>
  <c r="K128" i="9"/>
  <c r="H129" i="9"/>
  <c r="I129" i="9"/>
  <c r="J129" i="9"/>
  <c r="K129" i="9"/>
  <c r="H130" i="9"/>
  <c r="I130" i="9"/>
  <c r="J130" i="9"/>
  <c r="K130" i="9"/>
  <c r="H131" i="9"/>
  <c r="I131" i="9"/>
  <c r="J131" i="9"/>
  <c r="K131" i="9"/>
  <c r="H132" i="9"/>
  <c r="I132" i="9"/>
  <c r="J132" i="9"/>
  <c r="K132" i="9"/>
  <c r="H133" i="9"/>
  <c r="I133" i="9"/>
  <c r="J133" i="9"/>
  <c r="K133" i="9"/>
  <c r="H134" i="9"/>
  <c r="I134" i="9"/>
  <c r="J134" i="9"/>
  <c r="K134" i="9"/>
  <c r="H135" i="9"/>
  <c r="I135" i="9"/>
  <c r="J135" i="9"/>
  <c r="K135" i="9"/>
  <c r="H136" i="9"/>
  <c r="I136" i="9"/>
  <c r="J136" i="9"/>
  <c r="K136" i="9"/>
  <c r="H137" i="9"/>
  <c r="I137" i="9"/>
  <c r="J137" i="9"/>
  <c r="K137" i="9"/>
  <c r="H138" i="9"/>
  <c r="I138" i="9"/>
  <c r="J138" i="9"/>
  <c r="K138" i="9"/>
  <c r="H139" i="9"/>
  <c r="I139" i="9"/>
  <c r="J139" i="9"/>
  <c r="K139" i="9"/>
  <c r="H140" i="9"/>
  <c r="I140" i="9"/>
  <c r="J140" i="9"/>
  <c r="K140" i="9"/>
  <c r="H141" i="9"/>
  <c r="I141" i="9"/>
  <c r="J141" i="9"/>
  <c r="K141" i="9"/>
  <c r="H142" i="9"/>
  <c r="I142" i="9"/>
  <c r="J142" i="9"/>
  <c r="K142" i="9"/>
  <c r="H143" i="9"/>
  <c r="I143" i="9"/>
  <c r="J143" i="9"/>
  <c r="K143" i="9"/>
  <c r="H144" i="9"/>
  <c r="I144" i="9"/>
  <c r="J144" i="9"/>
  <c r="K144" i="9"/>
  <c r="H145" i="9"/>
  <c r="I145" i="9"/>
  <c r="J145" i="9"/>
  <c r="K145" i="9"/>
  <c r="H146" i="9"/>
  <c r="I146" i="9"/>
  <c r="J146" i="9"/>
  <c r="K146" i="9"/>
  <c r="H147" i="9"/>
  <c r="I147" i="9"/>
  <c r="J147" i="9"/>
  <c r="K147" i="9"/>
  <c r="H148" i="9"/>
  <c r="I148" i="9"/>
  <c r="J148" i="9"/>
  <c r="K148" i="9"/>
  <c r="H149" i="9"/>
  <c r="I149" i="9"/>
  <c r="J149" i="9"/>
  <c r="K149" i="9"/>
  <c r="H150" i="9"/>
  <c r="I150" i="9"/>
  <c r="J150" i="9"/>
  <c r="K150" i="9"/>
  <c r="H151" i="9"/>
  <c r="I151" i="9"/>
  <c r="J151" i="9"/>
  <c r="K151" i="9"/>
  <c r="H152" i="9"/>
  <c r="I152" i="9"/>
  <c r="J152" i="9"/>
  <c r="K152" i="9"/>
  <c r="H153" i="9"/>
  <c r="I153" i="9"/>
  <c r="J153" i="9"/>
  <c r="K153" i="9"/>
  <c r="H154" i="9"/>
  <c r="I154" i="9"/>
  <c r="J154" i="9"/>
  <c r="K154" i="9"/>
  <c r="H155" i="9"/>
  <c r="I155" i="9"/>
  <c r="J155" i="9"/>
  <c r="K155" i="9"/>
  <c r="H156" i="9"/>
  <c r="I156" i="9"/>
  <c r="J156" i="9"/>
  <c r="K156" i="9"/>
  <c r="H157" i="9"/>
  <c r="I157" i="9"/>
  <c r="J157" i="9"/>
  <c r="K157" i="9"/>
  <c r="H158" i="9"/>
  <c r="I158" i="9"/>
  <c r="J158" i="9"/>
  <c r="K158" i="9"/>
  <c r="H159" i="9"/>
  <c r="I159" i="9"/>
  <c r="J159" i="9"/>
  <c r="K159" i="9"/>
  <c r="H160" i="9"/>
  <c r="I160" i="9"/>
  <c r="J160" i="9"/>
  <c r="K160" i="9"/>
  <c r="H161" i="9"/>
  <c r="I161" i="9"/>
  <c r="J161" i="9"/>
  <c r="K161" i="9"/>
  <c r="H162" i="9"/>
  <c r="I162" i="9"/>
  <c r="J162" i="9"/>
  <c r="K162" i="9"/>
  <c r="H163" i="9"/>
  <c r="I163" i="9"/>
  <c r="J163" i="9"/>
  <c r="K163" i="9"/>
  <c r="H164" i="9"/>
  <c r="I164" i="9"/>
  <c r="J164" i="9"/>
  <c r="K164" i="9"/>
  <c r="H165" i="9"/>
  <c r="I165" i="9"/>
  <c r="J165" i="9"/>
  <c r="K165" i="9"/>
  <c r="H166" i="9"/>
  <c r="I166" i="9"/>
  <c r="J166" i="9"/>
  <c r="K166" i="9"/>
  <c r="H167" i="9"/>
  <c r="I167" i="9"/>
  <c r="J167" i="9"/>
  <c r="K167" i="9"/>
  <c r="H168" i="9"/>
  <c r="I168" i="9"/>
  <c r="J168" i="9"/>
  <c r="K168" i="9"/>
  <c r="H169" i="9"/>
  <c r="I169" i="9"/>
  <c r="J169" i="9"/>
  <c r="K169" i="9"/>
  <c r="H170" i="9"/>
  <c r="I170" i="9"/>
  <c r="J170" i="9"/>
  <c r="K170" i="9"/>
  <c r="H171" i="9"/>
  <c r="I171" i="9"/>
  <c r="J171" i="9"/>
  <c r="K171" i="9"/>
  <c r="H172" i="9"/>
  <c r="I172" i="9"/>
  <c r="J172" i="9"/>
  <c r="K172" i="9"/>
  <c r="H173" i="9"/>
  <c r="I173" i="9"/>
  <c r="J173" i="9"/>
  <c r="K173" i="9"/>
  <c r="H174" i="9"/>
  <c r="I174" i="9"/>
  <c r="J174" i="9"/>
  <c r="K174" i="9"/>
  <c r="H175" i="9"/>
  <c r="I175" i="9"/>
  <c r="J175" i="9"/>
  <c r="K175" i="9"/>
  <c r="H176" i="9"/>
  <c r="I176" i="9"/>
  <c r="J176" i="9"/>
  <c r="K176" i="9"/>
  <c r="H177" i="9"/>
  <c r="I177" i="9"/>
  <c r="J177" i="9"/>
  <c r="K177" i="9"/>
  <c r="H178" i="9"/>
  <c r="I178" i="9"/>
  <c r="J178" i="9"/>
  <c r="K178" i="9"/>
  <c r="H179" i="9"/>
  <c r="I179" i="9"/>
  <c r="J179" i="9"/>
  <c r="K179" i="9"/>
  <c r="H180" i="9"/>
  <c r="I180" i="9"/>
  <c r="J180" i="9"/>
  <c r="K180" i="9"/>
  <c r="H181" i="9"/>
  <c r="I181" i="9"/>
  <c r="J181" i="9"/>
  <c r="K181" i="9"/>
  <c r="H182" i="9"/>
  <c r="I182" i="9"/>
  <c r="J182" i="9"/>
  <c r="K182" i="9"/>
  <c r="H183" i="9"/>
  <c r="I183" i="9"/>
  <c r="J183" i="9"/>
  <c r="K183" i="9"/>
  <c r="H184" i="9"/>
  <c r="I184" i="9"/>
  <c r="J184" i="9"/>
  <c r="K184" i="9"/>
  <c r="H185" i="9"/>
  <c r="I185" i="9"/>
  <c r="J185" i="9"/>
  <c r="K185" i="9"/>
  <c r="H186" i="9"/>
  <c r="I186" i="9"/>
  <c r="J186" i="9"/>
  <c r="K186" i="9"/>
  <c r="H187" i="9"/>
  <c r="I187" i="9"/>
  <c r="J187" i="9"/>
  <c r="K187" i="9"/>
  <c r="H188" i="9"/>
  <c r="I188" i="9"/>
  <c r="J188" i="9"/>
  <c r="K188" i="9"/>
  <c r="H189" i="9"/>
  <c r="I189" i="9"/>
  <c r="J189" i="9"/>
  <c r="K189" i="9"/>
  <c r="H190" i="9"/>
  <c r="I190" i="9"/>
  <c r="J190" i="9"/>
  <c r="K190" i="9"/>
  <c r="H191" i="9"/>
  <c r="I191" i="9"/>
  <c r="J191" i="9"/>
  <c r="K191" i="9"/>
  <c r="H192" i="9"/>
  <c r="I192" i="9"/>
  <c r="J192" i="9"/>
  <c r="K192" i="9"/>
  <c r="H193" i="9"/>
  <c r="I193" i="9"/>
  <c r="J193" i="9"/>
  <c r="K193" i="9"/>
  <c r="H194" i="9"/>
  <c r="I194" i="9"/>
  <c r="J194" i="9"/>
  <c r="K194" i="9"/>
  <c r="H195" i="9"/>
  <c r="I195" i="9"/>
  <c r="J195" i="9"/>
  <c r="K195" i="9"/>
  <c r="H196" i="9"/>
  <c r="I196" i="9"/>
  <c r="J196" i="9"/>
  <c r="K196" i="9"/>
  <c r="H197" i="9"/>
  <c r="I197" i="9"/>
  <c r="J197" i="9"/>
  <c r="K197" i="9"/>
  <c r="H198" i="9"/>
  <c r="I198" i="9"/>
  <c r="J198" i="9"/>
  <c r="K198" i="9"/>
  <c r="H199" i="9"/>
  <c r="I199" i="9"/>
  <c r="J199" i="9"/>
  <c r="K199" i="9"/>
  <c r="H200" i="9"/>
  <c r="I200" i="9"/>
  <c r="J200" i="9"/>
  <c r="K200" i="9"/>
  <c r="H201" i="9"/>
  <c r="I201" i="9"/>
  <c r="J201" i="9"/>
  <c r="K201" i="9"/>
  <c r="H202" i="9"/>
  <c r="I202" i="9"/>
  <c r="J202" i="9"/>
  <c r="K202" i="9"/>
  <c r="H203" i="9"/>
  <c r="I203" i="9"/>
  <c r="J203" i="9"/>
  <c r="K203" i="9"/>
  <c r="H204" i="9"/>
  <c r="I204" i="9"/>
  <c r="J204" i="9"/>
  <c r="K204" i="9"/>
  <c r="H205" i="9"/>
  <c r="I205" i="9"/>
  <c r="J205" i="9"/>
  <c r="K205" i="9"/>
  <c r="H206" i="9"/>
  <c r="I206" i="9"/>
  <c r="J206" i="9"/>
  <c r="K206" i="9"/>
  <c r="H207" i="9"/>
  <c r="I207" i="9"/>
  <c r="J207" i="9"/>
  <c r="K207" i="9"/>
  <c r="H208" i="9"/>
  <c r="I208" i="9"/>
  <c r="J208" i="9"/>
  <c r="K208" i="9"/>
  <c r="H209" i="9"/>
  <c r="I209" i="9"/>
  <c r="J209" i="9"/>
  <c r="K209" i="9"/>
  <c r="H210" i="9"/>
  <c r="I210" i="9"/>
  <c r="J210" i="9"/>
  <c r="K210" i="9"/>
  <c r="H211" i="9"/>
  <c r="I211" i="9"/>
  <c r="J211" i="9"/>
  <c r="K211" i="9"/>
  <c r="H212" i="9"/>
  <c r="I212" i="9"/>
  <c r="J212" i="9"/>
  <c r="K212" i="9"/>
  <c r="H213" i="9"/>
  <c r="I213" i="9"/>
  <c r="J213" i="9"/>
  <c r="K213" i="9"/>
  <c r="H214" i="9"/>
  <c r="I214" i="9"/>
  <c r="J214" i="9"/>
  <c r="K214" i="9"/>
  <c r="H215" i="9"/>
  <c r="I215" i="9"/>
  <c r="J215" i="9"/>
  <c r="K215" i="9"/>
  <c r="H216" i="9"/>
  <c r="I216" i="9"/>
  <c r="J216" i="9"/>
  <c r="K216" i="9"/>
  <c r="H217" i="9"/>
  <c r="I217" i="9"/>
  <c r="J217" i="9"/>
  <c r="K217" i="9"/>
  <c r="H218" i="9"/>
  <c r="I218" i="9"/>
  <c r="J218" i="9"/>
  <c r="K218" i="9"/>
  <c r="H219" i="9"/>
  <c r="I219" i="9"/>
  <c r="J219" i="9"/>
  <c r="K219" i="9"/>
  <c r="H220" i="9"/>
  <c r="I220" i="9"/>
  <c r="J220" i="9"/>
  <c r="K220" i="9"/>
  <c r="H221" i="9"/>
  <c r="I221" i="9"/>
  <c r="J221" i="9"/>
  <c r="K221" i="9"/>
  <c r="H222" i="9"/>
  <c r="I222" i="9"/>
  <c r="J222" i="9"/>
  <c r="K222" i="9"/>
  <c r="H223" i="9"/>
  <c r="I223" i="9"/>
  <c r="J223" i="9"/>
  <c r="K223" i="9"/>
  <c r="H224" i="9"/>
  <c r="I224" i="9"/>
  <c r="J224" i="9"/>
  <c r="K224" i="9"/>
  <c r="H225" i="9"/>
  <c r="I225" i="9"/>
  <c r="J225" i="9"/>
  <c r="K225" i="9"/>
  <c r="H226" i="9"/>
  <c r="I226" i="9"/>
  <c r="J226" i="9"/>
  <c r="K226" i="9"/>
  <c r="H227" i="9"/>
  <c r="I227" i="9"/>
  <c r="J227" i="9"/>
  <c r="K227" i="9"/>
  <c r="H228" i="9"/>
  <c r="I228" i="9"/>
  <c r="J228" i="9"/>
  <c r="K228" i="9"/>
  <c r="H229" i="9"/>
  <c r="I229" i="9"/>
  <c r="J229" i="9"/>
  <c r="K229" i="9"/>
  <c r="H230" i="9"/>
  <c r="I230" i="9"/>
  <c r="J230" i="9"/>
  <c r="K230" i="9"/>
  <c r="H231" i="9"/>
  <c r="I231" i="9"/>
  <c r="J231" i="9"/>
  <c r="K231" i="9"/>
  <c r="H232" i="9"/>
  <c r="I232" i="9"/>
  <c r="J232" i="9"/>
  <c r="K232" i="9"/>
  <c r="H233" i="9"/>
  <c r="I233" i="9"/>
  <c r="J233" i="9"/>
  <c r="K233" i="9"/>
  <c r="H234" i="9"/>
  <c r="I234" i="9"/>
  <c r="J234" i="9"/>
  <c r="K234" i="9"/>
  <c r="H235" i="9"/>
  <c r="I235" i="9"/>
  <c r="J235" i="9"/>
  <c r="K235" i="9"/>
  <c r="H236" i="9"/>
  <c r="I236" i="9"/>
  <c r="J236" i="9"/>
  <c r="K236" i="9"/>
  <c r="H237" i="9"/>
  <c r="I237" i="9"/>
  <c r="J237" i="9"/>
  <c r="K237" i="9"/>
  <c r="H238" i="9"/>
  <c r="I238" i="9"/>
  <c r="J238" i="9"/>
  <c r="K238" i="9"/>
  <c r="H239" i="9"/>
  <c r="I239" i="9"/>
  <c r="J239" i="9"/>
  <c r="K239" i="9"/>
  <c r="H240" i="9"/>
  <c r="I240" i="9"/>
  <c r="J240" i="9"/>
  <c r="K240" i="9"/>
  <c r="H241" i="9"/>
  <c r="I241" i="9"/>
  <c r="J241" i="9"/>
  <c r="K241" i="9"/>
  <c r="H242" i="9"/>
  <c r="I242" i="9"/>
  <c r="J242" i="9"/>
  <c r="K242" i="9"/>
  <c r="H243" i="9"/>
  <c r="I243" i="9"/>
  <c r="J243" i="9"/>
  <c r="K243" i="9"/>
  <c r="H244" i="9"/>
  <c r="I244" i="9"/>
  <c r="J244" i="9"/>
  <c r="K244" i="9"/>
  <c r="H245" i="9"/>
  <c r="I245" i="9"/>
  <c r="J245" i="9"/>
  <c r="K245" i="9"/>
  <c r="H246" i="9"/>
  <c r="I246" i="9"/>
  <c r="J246" i="9"/>
  <c r="K246" i="9"/>
  <c r="H247" i="9"/>
  <c r="I247" i="9"/>
  <c r="J247" i="9"/>
  <c r="K247" i="9"/>
  <c r="H248" i="9"/>
  <c r="I248" i="9"/>
  <c r="J248" i="9"/>
  <c r="K248" i="9"/>
  <c r="H249" i="9"/>
  <c r="I249" i="9"/>
  <c r="J249" i="9"/>
  <c r="K249" i="9"/>
  <c r="H250" i="9"/>
  <c r="I250" i="9"/>
  <c r="J250" i="9"/>
  <c r="K250" i="9"/>
  <c r="H251" i="9"/>
  <c r="I251" i="9"/>
  <c r="J251" i="9"/>
  <c r="K251" i="9"/>
  <c r="H252" i="9"/>
  <c r="I252" i="9"/>
  <c r="J252" i="9"/>
  <c r="K252" i="9"/>
  <c r="H253" i="9"/>
  <c r="I253" i="9"/>
  <c r="J253" i="9"/>
  <c r="K253" i="9"/>
  <c r="H254" i="9"/>
  <c r="I254" i="9"/>
  <c r="J254" i="9"/>
  <c r="K254" i="9"/>
  <c r="H255" i="9"/>
  <c r="I255" i="9"/>
  <c r="J255" i="9"/>
  <c r="K255" i="9"/>
  <c r="H256" i="9"/>
  <c r="I256" i="9"/>
  <c r="J256" i="9"/>
  <c r="K256" i="9"/>
  <c r="H257" i="9"/>
  <c r="I257" i="9"/>
  <c r="J257" i="9"/>
  <c r="K257" i="9"/>
  <c r="H258" i="9"/>
  <c r="I258" i="9"/>
  <c r="J258" i="9"/>
  <c r="K258" i="9"/>
  <c r="H259" i="9"/>
  <c r="I259" i="9"/>
  <c r="J259" i="9"/>
  <c r="K259" i="9"/>
  <c r="H260" i="9"/>
  <c r="I260" i="9"/>
  <c r="J260" i="9"/>
  <c r="K260" i="9"/>
  <c r="H261" i="9"/>
  <c r="I261" i="9"/>
  <c r="J261" i="9"/>
  <c r="K261" i="9"/>
  <c r="H262" i="9"/>
  <c r="I262" i="9"/>
  <c r="J262" i="9"/>
  <c r="K262" i="9"/>
  <c r="H263" i="9"/>
  <c r="I263" i="9"/>
  <c r="J263" i="9"/>
  <c r="K263" i="9"/>
  <c r="H264" i="9"/>
  <c r="I264" i="9"/>
  <c r="J264" i="9"/>
  <c r="K264" i="9"/>
  <c r="H265" i="9"/>
  <c r="I265" i="9"/>
  <c r="J265" i="9"/>
  <c r="K265" i="9"/>
  <c r="H266" i="9"/>
  <c r="I266" i="9"/>
  <c r="J266" i="9"/>
  <c r="K266" i="9"/>
  <c r="H267" i="9"/>
  <c r="I267" i="9"/>
  <c r="J267" i="9"/>
  <c r="K267" i="9"/>
  <c r="H268" i="9"/>
  <c r="I268" i="9"/>
  <c r="J268" i="9"/>
  <c r="K268" i="9"/>
  <c r="H269" i="9"/>
  <c r="I269" i="9"/>
  <c r="J269" i="9"/>
  <c r="K269" i="9"/>
  <c r="H270" i="9"/>
  <c r="I270" i="9"/>
  <c r="J270" i="9"/>
  <c r="K270" i="9"/>
  <c r="H271" i="9"/>
  <c r="I271" i="9"/>
  <c r="J271" i="9"/>
  <c r="K271" i="9"/>
  <c r="H272" i="9"/>
  <c r="I272" i="9"/>
  <c r="J272" i="9"/>
  <c r="K272" i="9"/>
  <c r="H273" i="9"/>
  <c r="I273" i="9"/>
  <c r="J273" i="9"/>
  <c r="K273" i="9"/>
  <c r="H274" i="9"/>
  <c r="I274" i="9"/>
  <c r="J274" i="9"/>
  <c r="K274" i="9"/>
  <c r="H275" i="9"/>
  <c r="I275" i="9"/>
  <c r="J275" i="9"/>
  <c r="K275" i="9"/>
  <c r="H276" i="9"/>
  <c r="I276" i="9"/>
  <c r="J276" i="9"/>
  <c r="K276" i="9"/>
  <c r="H277" i="9"/>
  <c r="I277" i="9"/>
  <c r="J277" i="9"/>
  <c r="K277" i="9"/>
  <c r="H278" i="9"/>
  <c r="I278" i="9"/>
  <c r="J278" i="9"/>
  <c r="K278" i="9"/>
  <c r="H279" i="9"/>
  <c r="I279" i="9"/>
  <c r="J279" i="9"/>
  <c r="K279" i="9"/>
  <c r="H280" i="9"/>
  <c r="I280" i="9"/>
  <c r="J280" i="9"/>
  <c r="K280" i="9"/>
  <c r="H281" i="9"/>
  <c r="I281" i="9"/>
  <c r="J281" i="9"/>
  <c r="K281" i="9"/>
  <c r="H282" i="9"/>
  <c r="I282" i="9"/>
  <c r="J282" i="9"/>
  <c r="K282" i="9"/>
  <c r="H283" i="9"/>
  <c r="I283" i="9"/>
  <c r="J283" i="9"/>
  <c r="K283" i="9"/>
  <c r="H284" i="9"/>
  <c r="I284" i="9"/>
  <c r="J284" i="9"/>
  <c r="K284" i="9"/>
  <c r="H285" i="9"/>
  <c r="I285" i="9"/>
  <c r="J285" i="9"/>
  <c r="K285" i="9"/>
  <c r="H286" i="9"/>
  <c r="I286" i="9"/>
  <c r="J286" i="9"/>
  <c r="K286" i="9"/>
  <c r="H287" i="9"/>
  <c r="I287" i="9"/>
  <c r="J287" i="9"/>
  <c r="K287" i="9"/>
  <c r="H288" i="9"/>
  <c r="I288" i="9"/>
  <c r="J288" i="9"/>
  <c r="K288" i="9"/>
  <c r="H289" i="9"/>
  <c r="I289" i="9"/>
  <c r="J289" i="9"/>
  <c r="K289" i="9"/>
  <c r="H290" i="9"/>
  <c r="I290" i="9"/>
  <c r="J290" i="9"/>
  <c r="K290" i="9"/>
  <c r="H291" i="9"/>
  <c r="I291" i="9"/>
  <c r="J291" i="9"/>
  <c r="K291" i="9"/>
  <c r="H292" i="9"/>
  <c r="I292" i="9"/>
  <c r="J292" i="9"/>
  <c r="K292" i="9"/>
  <c r="H293" i="9"/>
  <c r="I293" i="9"/>
  <c r="J293" i="9"/>
  <c r="K293" i="9"/>
  <c r="H294" i="9"/>
  <c r="I294" i="9"/>
  <c r="J294" i="9"/>
  <c r="K294" i="9"/>
  <c r="H295" i="9"/>
  <c r="I295" i="9"/>
  <c r="J295" i="9"/>
  <c r="K295" i="9"/>
  <c r="H296" i="9"/>
  <c r="I296" i="9"/>
  <c r="J296" i="9"/>
  <c r="K296" i="9"/>
  <c r="H297" i="9"/>
  <c r="I297" i="9"/>
  <c r="J297" i="9"/>
  <c r="K297" i="9"/>
  <c r="H298" i="9"/>
  <c r="I298" i="9"/>
  <c r="J298" i="9"/>
  <c r="K298" i="9"/>
  <c r="H299" i="9"/>
  <c r="I299" i="9"/>
  <c r="J299" i="9"/>
  <c r="K299" i="9"/>
  <c r="H300" i="9"/>
  <c r="I300" i="9"/>
  <c r="J300" i="9"/>
  <c r="K300" i="9"/>
  <c r="H301" i="9"/>
  <c r="I301" i="9"/>
  <c r="J301" i="9"/>
  <c r="K301" i="9"/>
  <c r="H302" i="9"/>
  <c r="I302" i="9"/>
  <c r="J302" i="9"/>
  <c r="K302" i="9"/>
  <c r="H303" i="9"/>
  <c r="I303" i="9"/>
  <c r="J303" i="9"/>
  <c r="K303" i="9"/>
  <c r="H304" i="9"/>
  <c r="I304" i="9"/>
  <c r="J304" i="9"/>
  <c r="K304" i="9"/>
  <c r="H305" i="9"/>
  <c r="I305" i="9"/>
  <c r="J305" i="9"/>
  <c r="K305" i="9"/>
  <c r="H306" i="9"/>
  <c r="I306" i="9"/>
  <c r="J306" i="9"/>
  <c r="K306" i="9"/>
  <c r="H307" i="9"/>
  <c r="I307" i="9"/>
  <c r="J307" i="9"/>
  <c r="K307" i="9"/>
  <c r="H308" i="9"/>
  <c r="I308" i="9"/>
  <c r="J308" i="9"/>
  <c r="K308" i="9"/>
  <c r="H309" i="9"/>
  <c r="I309" i="9"/>
  <c r="J309" i="9"/>
  <c r="K309" i="9"/>
  <c r="H310" i="9"/>
  <c r="I310" i="9"/>
  <c r="J310" i="9"/>
  <c r="K310" i="9"/>
  <c r="H311" i="9"/>
  <c r="I311" i="9"/>
  <c r="J311" i="9"/>
  <c r="K311" i="9"/>
  <c r="H312" i="9"/>
  <c r="I312" i="9"/>
  <c r="J312" i="9"/>
  <c r="K312" i="9"/>
  <c r="H313" i="9"/>
  <c r="I313" i="9"/>
  <c r="J313" i="9"/>
  <c r="K313" i="9"/>
  <c r="H314" i="9"/>
  <c r="I314" i="9"/>
  <c r="J314" i="9"/>
  <c r="K314" i="9"/>
  <c r="H315" i="9"/>
  <c r="I315" i="9"/>
  <c r="J315" i="9"/>
  <c r="K315" i="9"/>
  <c r="H316" i="9"/>
  <c r="I316" i="9"/>
  <c r="J316" i="9"/>
  <c r="K316" i="9"/>
  <c r="H317" i="9"/>
  <c r="I317" i="9"/>
  <c r="J317" i="9"/>
  <c r="K317" i="9"/>
  <c r="H318" i="9"/>
  <c r="I318" i="9"/>
  <c r="J318" i="9"/>
  <c r="K318" i="9"/>
  <c r="H319" i="9"/>
  <c r="I319" i="9"/>
  <c r="J319" i="9"/>
  <c r="K319" i="9"/>
  <c r="H320" i="9"/>
  <c r="I320" i="9"/>
  <c r="J320" i="9"/>
  <c r="K320" i="9"/>
  <c r="H321" i="9"/>
  <c r="I321" i="9"/>
  <c r="J321" i="9"/>
  <c r="K321" i="9"/>
  <c r="H322" i="9"/>
  <c r="I322" i="9"/>
  <c r="J322" i="9"/>
  <c r="K322" i="9"/>
  <c r="J83" i="9"/>
  <c r="I83" i="9"/>
  <c r="H83" i="9"/>
  <c r="K35" i="9"/>
  <c r="K39" i="9"/>
  <c r="K51" i="9"/>
  <c r="K53" i="9"/>
  <c r="K59" i="9"/>
  <c r="K61" i="9"/>
  <c r="K67" i="9"/>
  <c r="K69" i="9"/>
  <c r="K75" i="9"/>
  <c r="K77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J23" i="9"/>
  <c r="I23" i="9"/>
  <c r="H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23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D25" i="9"/>
  <c r="C25" i="9"/>
  <c r="B25" i="9"/>
  <c r="D24" i="9"/>
  <c r="C24" i="9"/>
  <c r="B24" i="9"/>
  <c r="D23" i="9"/>
  <c r="C23" i="9"/>
  <c r="B23" i="9"/>
  <c r="I10" i="9"/>
  <c r="I11" i="9"/>
  <c r="I9" i="9"/>
  <c r="H10" i="9"/>
  <c r="H11" i="9"/>
  <c r="H9" i="9"/>
  <c r="G10" i="9"/>
  <c r="G11" i="9"/>
  <c r="G9" i="9"/>
  <c r="C5" i="9"/>
  <c r="H44" i="7"/>
  <c r="I44" i="7" s="1"/>
  <c r="H45" i="7"/>
  <c r="I22" i="7" s="1"/>
  <c r="I45" i="7"/>
  <c r="H46" i="7"/>
  <c r="I46" i="7" s="1"/>
  <c r="H47" i="7"/>
  <c r="I47" i="7"/>
  <c r="H48" i="7"/>
  <c r="I48" i="7" s="1"/>
  <c r="H49" i="7"/>
  <c r="I49" i="7"/>
  <c r="H50" i="7"/>
  <c r="I50" i="7" s="1"/>
  <c r="H51" i="7"/>
  <c r="I51" i="7"/>
  <c r="H52" i="7"/>
  <c r="I52" i="7" s="1"/>
  <c r="H53" i="7"/>
  <c r="I53" i="7"/>
  <c r="H54" i="7"/>
  <c r="I54" i="7" s="1"/>
  <c r="H55" i="7"/>
  <c r="I55" i="7"/>
  <c r="H56" i="7"/>
  <c r="I56" i="7" s="1"/>
  <c r="H57" i="7"/>
  <c r="I57" i="7"/>
  <c r="H58" i="7"/>
  <c r="I58" i="7" s="1"/>
  <c r="H59" i="7"/>
  <c r="I59" i="7"/>
  <c r="H60" i="7"/>
  <c r="I60" i="7" s="1"/>
  <c r="H61" i="7"/>
  <c r="I61" i="7"/>
  <c r="H62" i="7"/>
  <c r="I62" i="7" s="1"/>
  <c r="H63" i="7"/>
  <c r="I63" i="7"/>
  <c r="H64" i="7"/>
  <c r="I64" i="7" s="1"/>
  <c r="H65" i="7"/>
  <c r="I65" i="7"/>
  <c r="H66" i="7"/>
  <c r="I66" i="7" s="1"/>
  <c r="H67" i="7"/>
  <c r="I67" i="7"/>
  <c r="H68" i="7"/>
  <c r="I68" i="7" s="1"/>
  <c r="H69" i="7"/>
  <c r="I69" i="7"/>
  <c r="H70" i="7"/>
  <c r="I70" i="7" s="1"/>
  <c r="H71" i="7"/>
  <c r="I71" i="7"/>
  <c r="H72" i="7"/>
  <c r="I72" i="7" s="1"/>
  <c r="H73" i="7"/>
  <c r="I73" i="7"/>
  <c r="H74" i="7"/>
  <c r="I74" i="7" s="1"/>
  <c r="H75" i="7"/>
  <c r="I75" i="7"/>
  <c r="H76" i="7"/>
  <c r="I76" i="7" s="1"/>
  <c r="H77" i="7"/>
  <c r="I77" i="7"/>
  <c r="H78" i="7"/>
  <c r="I78" i="7" s="1"/>
  <c r="H79" i="7"/>
  <c r="I79" i="7"/>
  <c r="H80" i="7"/>
  <c r="I80" i="7" s="1"/>
  <c r="H81" i="7"/>
  <c r="I81" i="7"/>
  <c r="H82" i="7"/>
  <c r="I82" i="7" s="1"/>
  <c r="H83" i="7"/>
  <c r="I83" i="7"/>
  <c r="H84" i="7"/>
  <c r="I84" i="7" s="1"/>
  <c r="H85" i="7"/>
  <c r="I85" i="7"/>
  <c r="H86" i="7"/>
  <c r="I86" i="7" s="1"/>
  <c r="H87" i="7"/>
  <c r="I87" i="7"/>
  <c r="H88" i="7"/>
  <c r="I88" i="7" s="1"/>
  <c r="H89" i="7"/>
  <c r="I89" i="7"/>
  <c r="H90" i="7"/>
  <c r="I90" i="7" s="1"/>
  <c r="H91" i="7"/>
  <c r="I91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I21" i="7"/>
  <c r="I23" i="7"/>
  <c r="I24" i="7"/>
  <c r="I25" i="7"/>
  <c r="I27" i="7"/>
  <c r="I28" i="7"/>
  <c r="I29" i="7"/>
  <c r="I31" i="7"/>
  <c r="I32" i="7"/>
  <c r="I33" i="7"/>
  <c r="I35" i="7"/>
  <c r="I36" i="7"/>
  <c r="I37" i="7"/>
  <c r="I39" i="7"/>
  <c r="I40" i="7"/>
  <c r="I41" i="7"/>
  <c r="I43" i="7"/>
  <c r="I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0" i="7"/>
  <c r="C5" i="7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16" i="6"/>
  <c r="C5" i="6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30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31" i="5"/>
  <c r="J30" i="5"/>
  <c r="L23" i="5"/>
  <c r="K23" i="5" s="1"/>
  <c r="M23" i="5" s="1"/>
  <c r="L22" i="5"/>
  <c r="K22" i="5" s="1"/>
  <c r="M22" i="5" s="1"/>
  <c r="N21" i="5"/>
  <c r="M21" i="5"/>
  <c r="K21" i="5"/>
  <c r="L21" i="5"/>
  <c r="N20" i="5"/>
  <c r="M20" i="5"/>
  <c r="K20" i="5"/>
  <c r="K19" i="5"/>
  <c r="M19" i="5"/>
  <c r="N19" i="5" s="1"/>
  <c r="L20" i="5" s="1"/>
  <c r="E14" i="4"/>
  <c r="E13" i="4"/>
  <c r="E12" i="4"/>
  <c r="E12" i="5"/>
  <c r="E13" i="5"/>
  <c r="E14" i="5"/>
  <c r="K29" i="9" l="1"/>
  <c r="K81" i="9"/>
  <c r="K73" i="9"/>
  <c r="K65" i="9"/>
  <c r="K57" i="9"/>
  <c r="K47" i="9"/>
  <c r="K26" i="9"/>
  <c r="K23" i="9"/>
  <c r="K79" i="9"/>
  <c r="K71" i="9"/>
  <c r="K63" i="9"/>
  <c r="K55" i="9"/>
  <c r="K43" i="9"/>
  <c r="K24" i="9"/>
  <c r="K82" i="9"/>
  <c r="K78" i="9"/>
  <c r="K74" i="9"/>
  <c r="K70" i="9"/>
  <c r="K66" i="9"/>
  <c r="K62" i="9"/>
  <c r="K58" i="9"/>
  <c r="K54" i="9"/>
  <c r="K50" i="9"/>
  <c r="K46" i="9"/>
  <c r="K42" i="9"/>
  <c r="K38" i="9"/>
  <c r="K33" i="9"/>
  <c r="K28" i="9"/>
  <c r="K49" i="9"/>
  <c r="K45" i="9"/>
  <c r="K41" i="9"/>
  <c r="K37" i="9"/>
  <c r="K32" i="9"/>
  <c r="K27" i="9"/>
  <c r="K80" i="9"/>
  <c r="K76" i="9"/>
  <c r="K72" i="9"/>
  <c r="K68" i="9"/>
  <c r="K64" i="9"/>
  <c r="K60" i="9"/>
  <c r="K56" i="9"/>
  <c r="K52" i="9"/>
  <c r="K48" i="9"/>
  <c r="K44" i="9"/>
  <c r="K40" i="9"/>
  <c r="K36" i="9"/>
  <c r="K31" i="9"/>
  <c r="K25" i="9"/>
  <c r="K34" i="9"/>
  <c r="K30" i="9"/>
  <c r="I42" i="7"/>
  <c r="I38" i="7"/>
  <c r="I34" i="7"/>
  <c r="I30" i="7"/>
  <c r="I26" i="7"/>
  <c r="N23" i="5"/>
  <c r="N22" i="5"/>
</calcChain>
</file>

<file path=xl/sharedStrings.xml><?xml version="1.0" encoding="utf-8"?>
<sst xmlns="http://schemas.openxmlformats.org/spreadsheetml/2006/main" count="87" uniqueCount="48">
  <si>
    <t>Question</t>
  </si>
  <si>
    <t>Loan Amount</t>
  </si>
  <si>
    <t>Rate</t>
  </si>
  <si>
    <t>TIME (Years)</t>
  </si>
  <si>
    <t>RATE (Annual)</t>
  </si>
  <si>
    <t>LOAN AMOUNT</t>
  </si>
  <si>
    <t>EMI</t>
  </si>
  <si>
    <t>EMI CALCULATOR</t>
  </si>
  <si>
    <t>If paid at end of the Period</t>
  </si>
  <si>
    <t>If paid at the beginning of the Period</t>
  </si>
  <si>
    <t>By Default</t>
  </si>
  <si>
    <t xml:space="preserve">We want to Create a EMI Calculator, in which once we enter the Amount, Annual Rate and Duration in Years our model should be able to </t>
  </si>
  <si>
    <t>Calculate the EMI By Default, Paid at Start of the Period &amp; Paid at end of the Period.</t>
  </si>
  <si>
    <t>We have a EMI Calculator, from this we want to Calculate, how much Interest we paid in the 1st Month, 2nd Month and So on</t>
  </si>
  <si>
    <t>Month</t>
  </si>
  <si>
    <t>Duration (Years)</t>
  </si>
  <si>
    <t>Rajesh took a personal loan of 1o Lakh rs at 15% interest rate for the duration of 6 Years.</t>
  </si>
  <si>
    <t>Can you please calculate the EMI, Rajesh had to pay?</t>
  </si>
  <si>
    <t>Question 1</t>
  </si>
  <si>
    <t>Question 2</t>
  </si>
  <si>
    <t>At the end of 2nd Year, Rajesh got the bonus from his firm, So decides to pay of his loan, Can you please calculate Total Interest Rajesh will be paying after 2 years</t>
  </si>
  <si>
    <t>Can you please calculate from the EMI, Principle &amp; Interest Rajesh had to pay every month.</t>
  </si>
  <si>
    <t>At the end of 2nd year, Rajesh got Bonus from the company and he decides to Pay of his complete loan</t>
  </si>
  <si>
    <t xml:space="preserve">He went to the Manager and asks for remaining Principle amount to be paid to close his loan. </t>
  </si>
  <si>
    <t>Can you please draw complete EMI, Interest, Principle, Principle amount left report for the manager for 2 years</t>
  </si>
  <si>
    <t>ABC Corp from Patna, are in the business of manufacturing Gents Clothing. They have decided to start their new range of Kids clothing.</t>
  </si>
  <si>
    <t>So, they decided to raise the capital from Bank a Sum of 50 Lakh Ruppes for 25 Years at the rate of 7%</t>
  </si>
  <si>
    <t xml:space="preserve"> Can you please generate a EMI Cash statement for the ABC for 25 Years.</t>
  </si>
  <si>
    <t>The format expected is given below</t>
  </si>
  <si>
    <t>Equated Monthly Installment</t>
  </si>
  <si>
    <t>Interest Component</t>
  </si>
  <si>
    <t>Principle Component</t>
  </si>
  <si>
    <t>Installment</t>
  </si>
  <si>
    <t>Principle on which Interest is calculated</t>
  </si>
  <si>
    <t>After 5 Years, company was in very good state and now they wanted to raise further more capital of 2 Crores to start their operation in UP &amp; Haryana</t>
  </si>
  <si>
    <t>Since the EMIs were on time and BAC holds a good repo with the Bank, they readily decided to give them the Capital at same rate of interest for 20 Years</t>
  </si>
  <si>
    <t>Can you please generate EMI Cash Statement from 1st year to 25th Year</t>
  </si>
  <si>
    <t>Rajesh took a personal loan of 10 Lakh rs at 15% interest rate for the duration of 6 Years.</t>
  </si>
  <si>
    <t>Interest</t>
  </si>
  <si>
    <t>Total Amount On Interest</t>
  </si>
  <si>
    <t>Amount After Interest</t>
  </si>
  <si>
    <t>Principal Amount</t>
  </si>
  <si>
    <t>Prinicipal</t>
  </si>
  <si>
    <t>Interest Amt</t>
  </si>
  <si>
    <t>Amount After Pay</t>
  </si>
  <si>
    <t>Principal</t>
  </si>
  <si>
    <t>Amount Remaining</t>
  </si>
  <si>
    <t>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</si>
</sst>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₹&quot;#,##0_);[Red]\(&quot;₹&quot;#,##0\)"/>
    <numFmt numFmtId="165" formatCode="&quot;₹&quot;#,##0.00_);[Red]\(&quot;₹&quot;#,##0.00\)"/>
    <numFmt numFmtId="166" formatCode="_ [$₹-4009]\ * #,##0_ ;_ [$₹-4009]\ * \-#,##0_ ;_ [$₹-4009]\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4" fillId="3" borderId="15" xfId="0" applyFont="1" applyFill="1" applyBorder="1"/>
    <xf numFmtId="0" fontId="3" fillId="2" borderId="15" xfId="0" applyFont="1" applyFill="1" applyBorder="1"/>
    <xf numFmtId="0" fontId="4" fillId="2" borderId="0" xfId="0" applyFont="1" applyFill="1"/>
    <xf numFmtId="0" fontId="4" fillId="4" borderId="15" xfId="0" applyFont="1" applyFill="1" applyBorder="1"/>
    <xf numFmtId="165" fontId="0" fillId="0" borderId="0" xfId="0" applyNumberFormat="1"/>
    <xf numFmtId="0" fontId="0" fillId="0" borderId="15" xfId="0" applyBorder="1" applyAlignment="1">
      <alignment horizontal="center"/>
    </xf>
    <xf numFmtId="164" fontId="4" fillId="4" borderId="15" xfId="0" applyNumberFormat="1" applyFont="1" applyFill="1" applyBorder="1"/>
    <xf numFmtId="9" fontId="3" fillId="3" borderId="15" xfId="1" applyFont="1" applyFill="1" applyBorder="1" applyAlignment="1">
      <alignment horizontal="center"/>
    </xf>
    <xf numFmtId="0" fontId="4" fillId="5" borderId="15" xfId="0" applyFont="1" applyFill="1" applyBorder="1"/>
    <xf numFmtId="0" fontId="3" fillId="5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164" fontId="4" fillId="2" borderId="0" xfId="0" applyNumberFormat="1" applyFont="1" applyFill="1"/>
    <xf numFmtId="9" fontId="3" fillId="2" borderId="0" xfId="1" applyFon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4" fontId="0" fillId="0" borderId="0" xfId="0" applyNumberFormat="1"/>
    <xf numFmtId="0" fontId="0" fillId="8" borderId="0" xfId="0" applyFill="1"/>
    <xf numFmtId="0" fontId="4" fillId="6" borderId="15" xfId="0" applyFont="1" applyFill="1" applyBorder="1" applyAlignment="1">
      <alignment horizontal="center" vertical="center" wrapText="1"/>
    </xf>
    <xf numFmtId="8" fontId="0" fillId="0" borderId="0" xfId="0" applyNumberFormat="1"/>
    <xf numFmtId="8" fontId="0" fillId="0" borderId="15" xfId="0" applyNumberFormat="1" applyBorder="1"/>
    <xf numFmtId="10" fontId="0" fillId="0" borderId="0" xfId="0" applyNumberFormat="1"/>
    <xf numFmtId="2" fontId="0" fillId="0" borderId="0" xfId="0" applyNumberFormat="1"/>
    <xf numFmtId="44" fontId="0" fillId="0" borderId="0" xfId="0" applyNumberFormat="1"/>
    <xf numFmtId="44" fontId="4" fillId="2" borderId="16" xfId="0" applyNumberFormat="1" applyFont="1" applyFill="1" applyBorder="1" applyAlignment="1">
      <alignment horizontal="center" vertical="center"/>
    </xf>
    <xf numFmtId="8" fontId="0" fillId="0" borderId="15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F0CA-E2DF-6A43-A1D0-62E794F1CA6E}">
  <dimension ref="A1:AL18"/>
  <sheetViews>
    <sheetView topLeftCell="A7" workbookViewId="0">
      <selection activeCell="E14" sqref="E14"/>
    </sheetView>
  </sheetViews>
  <sheetFormatPr defaultColWidth="11" defaultRowHeight="15.75" x14ac:dyDescent="0.25"/>
  <cols>
    <col min="1" max="1" width="10.875"/>
    <col min="2" max="2" width="3.625" customWidth="1"/>
    <col min="3" max="3" width="10.875"/>
    <col min="4" max="4" width="16" bestFit="1" customWidth="1"/>
    <col min="5" max="5" width="14" bestFit="1" customWidth="1"/>
    <col min="6" max="6" width="24" customWidth="1"/>
    <col min="7" max="7" width="7" customWidth="1"/>
    <col min="8" max="8" width="4.125" customWidth="1"/>
    <col min="10" max="10" width="10.875"/>
    <col min="11" max="11" width="17.125" customWidth="1"/>
    <col min="12" max="12" width="10.875"/>
    <col min="13" max="13" width="31.625" customWidth="1"/>
    <col min="14" max="14" width="24.5" customWidth="1"/>
    <col min="15" max="38" width="10.875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K1" t="s">
        <v>11</v>
      </c>
    </row>
    <row r="2" spans="1:38" ht="16.5" thickBot="1" x14ac:dyDescent="0.3">
      <c r="A2" s="1"/>
      <c r="B2" s="1"/>
      <c r="C2" s="1"/>
      <c r="D2" s="1"/>
      <c r="E2" s="1"/>
      <c r="F2" s="1"/>
      <c r="G2" s="1"/>
      <c r="H2" s="1"/>
      <c r="K2" t="s">
        <v>12</v>
      </c>
    </row>
    <row r="3" spans="1:38" ht="16.5" thickBot="1" x14ac:dyDescent="0.3">
      <c r="A3" s="1"/>
      <c r="B3" s="2"/>
      <c r="C3" s="3"/>
      <c r="D3" s="3"/>
      <c r="E3" s="3"/>
      <c r="F3" s="3"/>
      <c r="G3" s="3"/>
      <c r="H3" s="4"/>
    </row>
    <row r="4" spans="1:38" ht="27" thickBot="1" x14ac:dyDescent="0.45">
      <c r="A4" s="1"/>
      <c r="B4" s="5"/>
      <c r="C4" s="36" t="s">
        <v>7</v>
      </c>
      <c r="D4" s="37"/>
      <c r="E4" s="37"/>
      <c r="F4" s="37"/>
      <c r="G4" s="38"/>
      <c r="H4" s="6"/>
    </row>
    <row r="5" spans="1:38" x14ac:dyDescent="0.25">
      <c r="A5" s="1"/>
      <c r="B5" s="5"/>
      <c r="C5" s="1"/>
      <c r="D5" s="1"/>
      <c r="E5" s="1"/>
      <c r="F5" s="1"/>
      <c r="G5" s="1"/>
      <c r="H5" s="6"/>
    </row>
    <row r="6" spans="1:38" ht="18.75" x14ac:dyDescent="0.3">
      <c r="A6" s="1"/>
      <c r="B6" s="5"/>
      <c r="C6" s="1"/>
      <c r="D6" s="14" t="s">
        <v>5</v>
      </c>
      <c r="E6" s="17">
        <v>100000</v>
      </c>
      <c r="F6" s="1"/>
      <c r="G6" s="1"/>
      <c r="H6" s="6"/>
    </row>
    <row r="7" spans="1:38" s="1" customFormat="1" ht="18.75" x14ac:dyDescent="0.3">
      <c r="B7" s="5"/>
      <c r="D7" s="13"/>
      <c r="E7" s="22"/>
      <c r="H7" s="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8.75" x14ac:dyDescent="0.3">
      <c r="A8" s="1"/>
      <c r="B8" s="5"/>
      <c r="C8" s="1"/>
      <c r="D8" s="11" t="s">
        <v>4</v>
      </c>
      <c r="E8" s="18">
        <v>0.12</v>
      </c>
      <c r="F8" s="1"/>
      <c r="G8" s="1"/>
      <c r="H8" s="6"/>
    </row>
    <row r="9" spans="1:38" s="1" customFormat="1" ht="18.75" x14ac:dyDescent="0.3">
      <c r="B9" s="5"/>
      <c r="D9" s="13"/>
      <c r="E9" s="23"/>
      <c r="H9" s="6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8.75" x14ac:dyDescent="0.3">
      <c r="A10" s="1"/>
      <c r="B10" s="5"/>
      <c r="C10" s="1"/>
      <c r="D10" s="19" t="s">
        <v>3</v>
      </c>
      <c r="E10" s="20">
        <v>10</v>
      </c>
      <c r="F10" s="1"/>
      <c r="G10" s="1"/>
      <c r="H10" s="6"/>
    </row>
    <row r="11" spans="1:38" ht="16.5" thickBot="1" x14ac:dyDescent="0.3">
      <c r="A11" s="1"/>
      <c r="B11" s="5"/>
      <c r="C11" s="1"/>
      <c r="D11" s="1"/>
      <c r="E11" s="1"/>
      <c r="F11" s="1"/>
      <c r="G11" s="1"/>
      <c r="H11" s="6"/>
    </row>
    <row r="12" spans="1:38" ht="18.75" x14ac:dyDescent="0.3">
      <c r="A12" s="1"/>
      <c r="B12" s="5"/>
      <c r="C12" s="1"/>
      <c r="D12" s="39" t="s">
        <v>6</v>
      </c>
      <c r="E12" s="34">
        <f>PMT(E8/12,E10*12,E6,,0)</f>
        <v>-1434.7094840258735</v>
      </c>
      <c r="F12" s="12" t="s">
        <v>10</v>
      </c>
      <c r="G12" s="1"/>
      <c r="H12" s="6"/>
    </row>
    <row r="13" spans="1:38" ht="37.5" x14ac:dyDescent="0.3">
      <c r="A13" s="1"/>
      <c r="B13" s="5"/>
      <c r="C13" s="1"/>
      <c r="D13" s="40"/>
      <c r="E13" s="33">
        <f>PMT(E8/12,E10*12,E6,,0)</f>
        <v>-1434.7094840258735</v>
      </c>
      <c r="F13" s="21" t="s">
        <v>8</v>
      </c>
      <c r="G13" s="1"/>
      <c r="H13" s="6"/>
    </row>
    <row r="14" spans="1:38" ht="38.25" thickBot="1" x14ac:dyDescent="0.35">
      <c r="A14" s="1"/>
      <c r="B14" s="5"/>
      <c r="C14" s="1"/>
      <c r="D14" s="41"/>
      <c r="E14" s="34">
        <f>PMT(E8/12,E10*12,E6,,1)</f>
        <v>-1420.5044396295777</v>
      </c>
      <c r="F14" s="21" t="s">
        <v>9</v>
      </c>
      <c r="G14" s="1"/>
      <c r="H14" s="6"/>
    </row>
    <row r="15" spans="1:38" ht="16.5" thickBot="1" x14ac:dyDescent="0.3">
      <c r="A15" s="1"/>
      <c r="B15" s="7"/>
      <c r="C15" s="8"/>
      <c r="D15" s="8"/>
      <c r="E15" s="8"/>
      <c r="F15" s="8"/>
      <c r="G15" s="8"/>
      <c r="H15" s="9"/>
    </row>
    <row r="16" spans="1:38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ht="18.75" customHeight="1" x14ac:dyDescent="0.25"/>
    <row r="18" ht="19.5" customHeight="1" x14ac:dyDescent="0.25"/>
  </sheetData>
  <mergeCells count="2">
    <mergeCell ref="C4:G4"/>
    <mergeCell ref="D12:D1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0505-AC97-FD43-B953-233D9FDB05D1}">
  <dimension ref="B1:N149"/>
  <sheetViews>
    <sheetView tabSelected="1" topLeftCell="B1" zoomScale="85" zoomScaleNormal="85" workbookViewId="0">
      <selection activeCell="L9" sqref="L9"/>
    </sheetView>
  </sheetViews>
  <sheetFormatPr defaultColWidth="11" defaultRowHeight="15.75" x14ac:dyDescent="0.25"/>
  <cols>
    <col min="1" max="1" width="18" customWidth="1"/>
    <col min="2" max="2" width="5.375" customWidth="1"/>
    <col min="4" max="4" width="16" bestFit="1" customWidth="1"/>
    <col min="5" max="5" width="15.375" customWidth="1"/>
    <col min="6" max="6" width="19.625" customWidth="1"/>
    <col min="7" max="7" width="10.125" customWidth="1"/>
    <col min="8" max="8" width="4.375" customWidth="1"/>
    <col min="11" max="11" width="10.125" customWidth="1"/>
    <col min="12" max="12" width="22.875" customWidth="1"/>
    <col min="13" max="13" width="22.375" customWidth="1"/>
    <col min="14" max="14" width="20.875" customWidth="1"/>
    <col min="15" max="15" width="23.625" customWidth="1"/>
    <col min="16" max="16" width="21.625" customWidth="1"/>
    <col min="17" max="17" width="24.125" customWidth="1"/>
  </cols>
  <sheetData>
    <row r="1" spans="2:13" x14ac:dyDescent="0.25">
      <c r="L1" t="s">
        <v>0</v>
      </c>
      <c r="M1" t="s">
        <v>13</v>
      </c>
    </row>
    <row r="2" spans="2:13" ht="16.5" thickBot="1" x14ac:dyDescent="0.3"/>
    <row r="3" spans="2:13" ht="16.5" thickBot="1" x14ac:dyDescent="0.3">
      <c r="B3" s="2"/>
      <c r="C3" s="3"/>
      <c r="D3" s="3"/>
      <c r="E3" s="3"/>
      <c r="F3" s="3"/>
      <c r="G3" s="3"/>
      <c r="H3" s="4"/>
    </row>
    <row r="4" spans="2:13" ht="27" thickBot="1" x14ac:dyDescent="0.45">
      <c r="B4" s="5"/>
      <c r="C4" s="36" t="s">
        <v>7</v>
      </c>
      <c r="D4" s="37"/>
      <c r="E4" s="37"/>
      <c r="F4" s="37"/>
      <c r="G4" s="38"/>
      <c r="H4" s="6"/>
    </row>
    <row r="5" spans="2:13" x14ac:dyDescent="0.25">
      <c r="B5" s="5"/>
      <c r="C5" s="1"/>
      <c r="D5" s="1"/>
      <c r="E5" s="1"/>
      <c r="F5" s="1"/>
      <c r="G5" s="1"/>
      <c r="H5" s="6"/>
    </row>
    <row r="6" spans="2:13" ht="18.75" x14ac:dyDescent="0.3">
      <c r="B6" s="5"/>
      <c r="C6" s="1"/>
      <c r="D6" s="14" t="s">
        <v>5</v>
      </c>
      <c r="E6" s="17">
        <v>100000</v>
      </c>
      <c r="F6" s="1"/>
      <c r="G6" s="1"/>
      <c r="H6" s="6"/>
      <c r="L6" s="29"/>
    </row>
    <row r="7" spans="2:13" ht="18.75" x14ac:dyDescent="0.3">
      <c r="B7" s="5"/>
      <c r="C7" s="1"/>
      <c r="D7" s="13"/>
      <c r="E7" s="22"/>
      <c r="F7" s="1"/>
      <c r="G7" s="1"/>
      <c r="H7" s="6"/>
      <c r="L7">
        <v>27500</v>
      </c>
    </row>
    <row r="8" spans="2:13" ht="18.75" x14ac:dyDescent="0.3">
      <c r="B8" s="5"/>
      <c r="C8" s="1"/>
      <c r="D8" s="11" t="s">
        <v>4</v>
      </c>
      <c r="E8" s="18">
        <v>0.12</v>
      </c>
      <c r="F8" s="1"/>
      <c r="G8" s="1"/>
      <c r="H8" s="6"/>
      <c r="L8" s="43">
        <v>0.13</v>
      </c>
    </row>
    <row r="9" spans="2:13" ht="18.75" x14ac:dyDescent="0.3">
      <c r="B9" s="5"/>
      <c r="C9" s="1"/>
      <c r="D9" s="13"/>
      <c r="E9" s="23"/>
      <c r="F9" s="1"/>
      <c r="G9" s="1"/>
      <c r="H9" s="6"/>
      <c r="L9">
        <v>1</v>
      </c>
    </row>
    <row r="10" spans="2:13" ht="18.75" x14ac:dyDescent="0.3">
      <c r="B10" s="5"/>
      <c r="C10" s="1"/>
      <c r="D10" s="19" t="s">
        <v>3</v>
      </c>
      <c r="E10" s="20">
        <v>10</v>
      </c>
      <c r="F10" s="1"/>
      <c r="G10" s="1"/>
      <c r="H10" s="6"/>
    </row>
    <row r="11" spans="2:13" ht="16.5" thickBot="1" x14ac:dyDescent="0.3">
      <c r="B11" s="5"/>
      <c r="C11" s="1"/>
      <c r="D11" s="1"/>
      <c r="E11" s="1"/>
      <c r="F11" s="1"/>
      <c r="G11" s="1"/>
      <c r="H11" s="6"/>
      <c r="L11" s="29">
        <f>PMT(L8/12,L9*12,L7)</f>
        <v>-2456.2250820730969</v>
      </c>
    </row>
    <row r="12" spans="2:13" ht="18.75" x14ac:dyDescent="0.3">
      <c r="B12" s="5"/>
      <c r="C12" s="1"/>
      <c r="D12" s="39" t="s">
        <v>6</v>
      </c>
      <c r="E12" s="34">
        <f>PMT(E8/12,E10*12,E6,,0)</f>
        <v>-1434.7094840258735</v>
      </c>
      <c r="F12" s="12" t="s">
        <v>10</v>
      </c>
      <c r="G12" s="1"/>
      <c r="H12" s="6"/>
    </row>
    <row r="13" spans="2:13" ht="37.5" x14ac:dyDescent="0.3">
      <c r="B13" s="5"/>
      <c r="C13" s="1"/>
      <c r="D13" s="40"/>
      <c r="E13" s="33">
        <f>PMT(E8/12,E10*12,E6,,0)</f>
        <v>-1434.7094840258735</v>
      </c>
      <c r="F13" s="21" t="s">
        <v>8</v>
      </c>
      <c r="G13" s="1"/>
      <c r="H13" s="6"/>
    </row>
    <row r="14" spans="2:13" ht="57" thickBot="1" x14ac:dyDescent="0.35">
      <c r="B14" s="5"/>
      <c r="C14" s="1"/>
      <c r="D14" s="41"/>
      <c r="E14" s="34">
        <f>PMT(E8/12,E10*12,E6,,1)</f>
        <v>-1420.5044396295777</v>
      </c>
      <c r="F14" s="21" t="s">
        <v>9</v>
      </c>
      <c r="G14" s="1"/>
      <c r="H14" s="6"/>
    </row>
    <row r="15" spans="2:13" ht="16.5" thickBot="1" x14ac:dyDescent="0.3">
      <c r="B15" s="7"/>
      <c r="C15" s="8"/>
      <c r="D15" s="8"/>
      <c r="E15" s="8"/>
      <c r="F15" s="8"/>
      <c r="G15" s="8"/>
      <c r="H15" s="9"/>
    </row>
    <row r="18" spans="9:14" x14ac:dyDescent="0.25">
      <c r="I18" t="s">
        <v>14</v>
      </c>
      <c r="J18" t="s">
        <v>6</v>
      </c>
      <c r="K18" t="s">
        <v>38</v>
      </c>
      <c r="L18" t="s">
        <v>39</v>
      </c>
      <c r="M18" t="s">
        <v>40</v>
      </c>
      <c r="N18" t="s">
        <v>41</v>
      </c>
    </row>
    <row r="19" spans="9:14" x14ac:dyDescent="0.25">
      <c r="I19">
        <v>1</v>
      </c>
      <c r="J19" s="33">
        <v>1435</v>
      </c>
      <c r="K19" s="32">
        <f>L19*1/100</f>
        <v>1000</v>
      </c>
      <c r="L19">
        <v>100000</v>
      </c>
      <c r="M19" s="33">
        <f>J19-K19</f>
        <v>435</v>
      </c>
      <c r="N19" s="33">
        <f>L19-M19</f>
        <v>99565</v>
      </c>
    </row>
    <row r="20" spans="9:14" x14ac:dyDescent="0.25">
      <c r="I20">
        <v>2</v>
      </c>
      <c r="J20" s="33">
        <v>1435</v>
      </c>
      <c r="K20" s="32">
        <f>L20*1/100</f>
        <v>995.65</v>
      </c>
      <c r="L20" s="33">
        <f>N19</f>
        <v>99565</v>
      </c>
      <c r="M20" s="33">
        <f>J20-K20</f>
        <v>439.35</v>
      </c>
      <c r="N20" s="33">
        <f>L20-M20</f>
        <v>99125.65</v>
      </c>
    </row>
    <row r="21" spans="9:14" x14ac:dyDescent="0.25">
      <c r="I21">
        <v>3</v>
      </c>
      <c r="J21" s="33">
        <v>1435</v>
      </c>
      <c r="K21" s="32">
        <f>L21*1/100</f>
        <v>991.25649999999996</v>
      </c>
      <c r="L21" s="33">
        <f>N20</f>
        <v>99125.65</v>
      </c>
      <c r="M21" s="33">
        <f>J21-K21</f>
        <v>443.74350000000004</v>
      </c>
      <c r="N21" s="33">
        <f>L21-M21</f>
        <v>98681.906499999997</v>
      </c>
    </row>
    <row r="22" spans="9:14" x14ac:dyDescent="0.25">
      <c r="I22">
        <v>4</v>
      </c>
      <c r="J22" s="33">
        <v>1435</v>
      </c>
      <c r="K22" s="32">
        <f>L22*1/100</f>
        <v>986.81906500000002</v>
      </c>
      <c r="L22" s="33">
        <f>N21</f>
        <v>98681.906499999997</v>
      </c>
      <c r="M22" s="33">
        <f>J22-K22</f>
        <v>448.18093499999998</v>
      </c>
      <c r="N22" s="33">
        <f>L22-M22</f>
        <v>98233.725565000001</v>
      </c>
    </row>
    <row r="23" spans="9:14" x14ac:dyDescent="0.25">
      <c r="I23">
        <v>5</v>
      </c>
      <c r="J23" s="33">
        <v>1435</v>
      </c>
      <c r="K23" s="32">
        <f>L23*1/100</f>
        <v>982.33725564999997</v>
      </c>
      <c r="L23" s="33">
        <f>N22</f>
        <v>98233.725565000001</v>
      </c>
      <c r="M23" s="33">
        <f>J23-K23</f>
        <v>452.66274435000003</v>
      </c>
      <c r="N23" s="33">
        <f>L23-M23</f>
        <v>97781.062820649997</v>
      </c>
    </row>
    <row r="24" spans="9:14" x14ac:dyDescent="0.25">
      <c r="J24" s="33"/>
      <c r="K24" s="32"/>
      <c r="L24" s="33"/>
      <c r="M24" s="33"/>
      <c r="N24" s="33"/>
    </row>
    <row r="29" spans="9:14" x14ac:dyDescent="0.25">
      <c r="I29" t="s">
        <v>14</v>
      </c>
      <c r="J29" t="s">
        <v>38</v>
      </c>
      <c r="K29" t="s">
        <v>42</v>
      </c>
    </row>
    <row r="30" spans="9:14" x14ac:dyDescent="0.25">
      <c r="I30">
        <v>1</v>
      </c>
      <c r="J30" s="29">
        <f>-(IPMT($E$8/12,I30,$E$10*12,$E$6))</f>
        <v>1000</v>
      </c>
      <c r="K30" s="29">
        <f>-PPMT($E$8/12,I30,$E$10*12,$E$6)</f>
        <v>434.70948402587362</v>
      </c>
    </row>
    <row r="31" spans="9:14" x14ac:dyDescent="0.25">
      <c r="I31">
        <v>2</v>
      </c>
      <c r="J31" s="29">
        <f>-(IPMT($E$8/12,I31,$E$10*12,$E$6))</f>
        <v>995.65290515974141</v>
      </c>
      <c r="K31" s="29">
        <f t="shared" ref="K31:K94" si="0">-PPMT($E$8/12,I31,$E$10*12,$E$6)</f>
        <v>439.05657886613227</v>
      </c>
    </row>
    <row r="32" spans="9:14" x14ac:dyDescent="0.25">
      <c r="I32">
        <v>3</v>
      </c>
      <c r="J32" s="29">
        <f t="shared" ref="J32:J95" si="1">-(IPMT($E$8/12,I32,$E$10*12,$E$6))</f>
        <v>991.26233937108009</v>
      </c>
      <c r="K32" s="29">
        <f t="shared" si="0"/>
        <v>443.44714465479359</v>
      </c>
    </row>
    <row r="33" spans="9:14" x14ac:dyDescent="0.25">
      <c r="I33">
        <v>4</v>
      </c>
      <c r="J33" s="29">
        <f t="shared" si="1"/>
        <v>986.82786792453203</v>
      </c>
      <c r="K33" s="29">
        <f t="shared" si="0"/>
        <v>447.88161610134159</v>
      </c>
    </row>
    <row r="34" spans="9:14" x14ac:dyDescent="0.25">
      <c r="I34">
        <v>5</v>
      </c>
      <c r="J34" s="29">
        <f t="shared" si="1"/>
        <v>982.34905176351867</v>
      </c>
      <c r="K34" s="29">
        <f t="shared" si="0"/>
        <v>452.36043226235506</v>
      </c>
    </row>
    <row r="35" spans="9:14" x14ac:dyDescent="0.25">
      <c r="I35">
        <v>6</v>
      </c>
      <c r="J35" s="29">
        <f t="shared" si="1"/>
        <v>977.82544744089512</v>
      </c>
      <c r="K35" s="29">
        <f t="shared" si="0"/>
        <v>456.88403658497856</v>
      </c>
    </row>
    <row r="36" spans="9:14" x14ac:dyDescent="0.25">
      <c r="I36">
        <v>7</v>
      </c>
      <c r="J36" s="29">
        <f t="shared" si="1"/>
        <v>973.25660707504539</v>
      </c>
      <c r="K36" s="29">
        <f t="shared" si="0"/>
        <v>461.45287695082828</v>
      </c>
    </row>
    <row r="37" spans="9:14" x14ac:dyDescent="0.25">
      <c r="I37">
        <v>8</v>
      </c>
      <c r="J37" s="29">
        <f t="shared" si="1"/>
        <v>968.64207830553687</v>
      </c>
      <c r="K37" s="29">
        <f t="shared" si="0"/>
        <v>466.06740572033664</v>
      </c>
      <c r="N37" s="15"/>
    </row>
    <row r="38" spans="9:14" x14ac:dyDescent="0.25">
      <c r="I38">
        <v>9</v>
      </c>
      <c r="J38" s="29">
        <f t="shared" si="1"/>
        <v>963.98140424833355</v>
      </c>
      <c r="K38" s="29">
        <f t="shared" si="0"/>
        <v>470.72807977753996</v>
      </c>
    </row>
    <row r="39" spans="9:14" x14ac:dyDescent="0.25">
      <c r="I39">
        <v>10</v>
      </c>
      <c r="J39" s="29">
        <f t="shared" si="1"/>
        <v>959.27412345055814</v>
      </c>
      <c r="K39" s="29">
        <f t="shared" si="0"/>
        <v>475.43536057531537</v>
      </c>
    </row>
    <row r="40" spans="9:14" x14ac:dyDescent="0.25">
      <c r="I40">
        <v>11</v>
      </c>
      <c r="J40" s="29">
        <f t="shared" si="1"/>
        <v>954.51976984480496</v>
      </c>
      <c r="K40" s="29">
        <f t="shared" si="0"/>
        <v>480.18971418106855</v>
      </c>
    </row>
    <row r="41" spans="9:14" x14ac:dyDescent="0.25">
      <c r="I41">
        <v>12</v>
      </c>
      <c r="J41" s="29">
        <f t="shared" si="1"/>
        <v>949.71787270299421</v>
      </c>
      <c r="K41" s="29">
        <f t="shared" si="0"/>
        <v>484.99161132287924</v>
      </c>
    </row>
    <row r="42" spans="9:14" x14ac:dyDescent="0.25">
      <c r="I42">
        <v>13</v>
      </c>
      <c r="J42" s="29">
        <f t="shared" si="1"/>
        <v>944.86795658976553</v>
      </c>
      <c r="K42" s="29">
        <f t="shared" si="0"/>
        <v>489.84152743610804</v>
      </c>
    </row>
    <row r="43" spans="9:14" x14ac:dyDescent="0.25">
      <c r="I43">
        <v>14</v>
      </c>
      <c r="J43" s="29">
        <f t="shared" si="1"/>
        <v>939.9695413154044</v>
      </c>
      <c r="K43" s="29">
        <f t="shared" si="0"/>
        <v>494.73994271046911</v>
      </c>
    </row>
    <row r="44" spans="9:14" x14ac:dyDescent="0.25">
      <c r="I44">
        <v>15</v>
      </c>
      <c r="J44" s="29">
        <f t="shared" si="1"/>
        <v>935.02214188829964</v>
      </c>
      <c r="K44" s="29">
        <f t="shared" si="0"/>
        <v>499.68734213757386</v>
      </c>
    </row>
    <row r="45" spans="9:14" x14ac:dyDescent="0.25">
      <c r="I45">
        <v>16</v>
      </c>
      <c r="J45" s="29">
        <f t="shared" si="1"/>
        <v>930.02526846692388</v>
      </c>
      <c r="K45" s="29">
        <f t="shared" si="0"/>
        <v>504.68421555894957</v>
      </c>
    </row>
    <row r="46" spans="9:14" x14ac:dyDescent="0.25">
      <c r="I46">
        <v>17</v>
      </c>
      <c r="J46" s="29">
        <f t="shared" si="1"/>
        <v>924.9784263113346</v>
      </c>
      <c r="K46" s="29">
        <f t="shared" si="0"/>
        <v>509.73105771453902</v>
      </c>
    </row>
    <row r="47" spans="9:14" x14ac:dyDescent="0.25">
      <c r="I47">
        <v>18</v>
      </c>
      <c r="J47" s="29">
        <f t="shared" si="1"/>
        <v>919.88111573418928</v>
      </c>
      <c r="K47" s="29">
        <f t="shared" si="0"/>
        <v>514.82836829168434</v>
      </c>
    </row>
    <row r="48" spans="9:14" x14ac:dyDescent="0.25">
      <c r="I48">
        <v>19</v>
      </c>
      <c r="J48" s="29">
        <f t="shared" si="1"/>
        <v>914.73283205127245</v>
      </c>
      <c r="K48" s="29">
        <f t="shared" si="0"/>
        <v>519.97665197460117</v>
      </c>
    </row>
    <row r="49" spans="9:11" x14ac:dyDescent="0.25">
      <c r="I49">
        <v>20</v>
      </c>
      <c r="J49" s="29">
        <f t="shared" si="1"/>
        <v>909.5330655315264</v>
      </c>
      <c r="K49" s="29">
        <f t="shared" si="0"/>
        <v>525.17641849434722</v>
      </c>
    </row>
    <row r="50" spans="9:11" x14ac:dyDescent="0.25">
      <c r="I50">
        <v>21</v>
      </c>
      <c r="J50" s="29">
        <f t="shared" si="1"/>
        <v>904.28130134658284</v>
      </c>
      <c r="K50" s="29">
        <f t="shared" si="0"/>
        <v>530.42818267929067</v>
      </c>
    </row>
    <row r="51" spans="9:11" x14ac:dyDescent="0.25">
      <c r="I51">
        <v>22</v>
      </c>
      <c r="J51" s="29">
        <f t="shared" si="1"/>
        <v>898.97701951978991</v>
      </c>
      <c r="K51" s="29">
        <f t="shared" si="0"/>
        <v>535.7324645060836</v>
      </c>
    </row>
    <row r="52" spans="9:11" x14ac:dyDescent="0.25">
      <c r="I52">
        <v>23</v>
      </c>
      <c r="J52" s="29">
        <f t="shared" si="1"/>
        <v>893.61969487472902</v>
      </c>
      <c r="K52" s="29">
        <f t="shared" si="0"/>
        <v>541.08978915114449</v>
      </c>
    </row>
    <row r="53" spans="9:11" x14ac:dyDescent="0.25">
      <c r="I53">
        <v>24</v>
      </c>
      <c r="J53" s="29">
        <f t="shared" si="1"/>
        <v>888.20879698321767</v>
      </c>
      <c r="K53" s="29">
        <f t="shared" si="0"/>
        <v>546.50068704265595</v>
      </c>
    </row>
    <row r="54" spans="9:11" x14ac:dyDescent="0.25">
      <c r="I54">
        <v>25</v>
      </c>
      <c r="J54" s="29">
        <f t="shared" si="1"/>
        <v>882.7437901127912</v>
      </c>
      <c r="K54" s="29">
        <f t="shared" si="0"/>
        <v>551.96569391308253</v>
      </c>
    </row>
    <row r="55" spans="9:11" x14ac:dyDescent="0.25">
      <c r="I55">
        <v>26</v>
      </c>
      <c r="J55" s="29">
        <f t="shared" si="1"/>
        <v>877.22413317366022</v>
      </c>
      <c r="K55" s="29">
        <f t="shared" si="0"/>
        <v>557.4853508522134</v>
      </c>
    </row>
    <row r="56" spans="9:11" x14ac:dyDescent="0.25">
      <c r="I56">
        <v>27</v>
      </c>
      <c r="J56" s="29">
        <f t="shared" si="1"/>
        <v>871.64927966513801</v>
      </c>
      <c r="K56" s="29">
        <f t="shared" si="0"/>
        <v>563.0602043607355</v>
      </c>
    </row>
    <row r="57" spans="9:11" x14ac:dyDescent="0.25">
      <c r="I57">
        <v>28</v>
      </c>
      <c r="J57" s="29">
        <f t="shared" si="1"/>
        <v>866.01867762153063</v>
      </c>
      <c r="K57" s="29">
        <f t="shared" si="0"/>
        <v>568.69080640434277</v>
      </c>
    </row>
    <row r="58" spans="9:11" x14ac:dyDescent="0.25">
      <c r="I58">
        <v>29</v>
      </c>
      <c r="J58" s="29">
        <f t="shared" si="1"/>
        <v>860.33176955748718</v>
      </c>
      <c r="K58" s="29">
        <f t="shared" si="0"/>
        <v>574.37771446838633</v>
      </c>
    </row>
    <row r="59" spans="9:11" x14ac:dyDescent="0.25">
      <c r="I59">
        <v>30</v>
      </c>
      <c r="J59" s="29">
        <f t="shared" si="1"/>
        <v>854.58799241280349</v>
      </c>
      <c r="K59" s="29">
        <f t="shared" si="0"/>
        <v>580.12149161307013</v>
      </c>
    </row>
    <row r="60" spans="9:11" x14ac:dyDescent="0.25">
      <c r="I60">
        <v>31</v>
      </c>
      <c r="J60" s="29">
        <f t="shared" si="1"/>
        <v>848.7867774966727</v>
      </c>
      <c r="K60" s="29">
        <f t="shared" si="0"/>
        <v>585.92270652920081</v>
      </c>
    </row>
    <row r="61" spans="9:11" x14ac:dyDescent="0.25">
      <c r="I61">
        <v>32</v>
      </c>
      <c r="J61" s="29">
        <f t="shared" si="1"/>
        <v>842.92755043138072</v>
      </c>
      <c r="K61" s="29">
        <f t="shared" si="0"/>
        <v>591.78193359449278</v>
      </c>
    </row>
    <row r="62" spans="9:11" x14ac:dyDescent="0.25">
      <c r="I62">
        <v>33</v>
      </c>
      <c r="J62" s="29">
        <f t="shared" si="1"/>
        <v>837.009731095436</v>
      </c>
      <c r="K62" s="29">
        <f t="shared" si="0"/>
        <v>597.69975293043774</v>
      </c>
    </row>
    <row r="63" spans="9:11" x14ac:dyDescent="0.25">
      <c r="I63">
        <v>34</v>
      </c>
      <c r="J63" s="29">
        <f t="shared" si="1"/>
        <v>831.03273356613147</v>
      </c>
      <c r="K63" s="29">
        <f t="shared" si="0"/>
        <v>603.67675045974215</v>
      </c>
    </row>
    <row r="64" spans="9:11" x14ac:dyDescent="0.25">
      <c r="I64">
        <v>35</v>
      </c>
      <c r="J64" s="29">
        <f t="shared" si="1"/>
        <v>824.99596606153398</v>
      </c>
      <c r="K64" s="29">
        <f t="shared" si="0"/>
        <v>609.71351796433953</v>
      </c>
    </row>
    <row r="65" spans="9:11" x14ac:dyDescent="0.25">
      <c r="I65">
        <v>36</v>
      </c>
      <c r="J65" s="29">
        <f t="shared" si="1"/>
        <v>818.8988308818906</v>
      </c>
      <c r="K65" s="29">
        <f t="shared" si="0"/>
        <v>615.8106531439829</v>
      </c>
    </row>
    <row r="66" spans="9:11" x14ac:dyDescent="0.25">
      <c r="I66">
        <v>37</v>
      </c>
      <c r="J66" s="29">
        <f t="shared" si="1"/>
        <v>812.74072435045082</v>
      </c>
      <c r="K66" s="29">
        <f t="shared" si="0"/>
        <v>621.96875967542269</v>
      </c>
    </row>
    <row r="67" spans="9:11" x14ac:dyDescent="0.25">
      <c r="I67">
        <v>38</v>
      </c>
      <c r="J67" s="29">
        <f t="shared" si="1"/>
        <v>806.52103675369654</v>
      </c>
      <c r="K67" s="29">
        <f t="shared" si="0"/>
        <v>628.18844727217697</v>
      </c>
    </row>
    <row r="68" spans="9:11" x14ac:dyDescent="0.25">
      <c r="I68">
        <v>39</v>
      </c>
      <c r="J68" s="29">
        <f t="shared" si="1"/>
        <v>800.23915228097485</v>
      </c>
      <c r="K68" s="29">
        <f t="shared" si="0"/>
        <v>634.47033174489877</v>
      </c>
    </row>
    <row r="69" spans="9:11" x14ac:dyDescent="0.25">
      <c r="I69">
        <v>40</v>
      </c>
      <c r="J69" s="29">
        <f t="shared" si="1"/>
        <v>793.89444896352586</v>
      </c>
      <c r="K69" s="29">
        <f t="shared" si="0"/>
        <v>640.81503506234787</v>
      </c>
    </row>
    <row r="70" spans="9:11" x14ac:dyDescent="0.25">
      <c r="I70">
        <v>41</v>
      </c>
      <c r="J70" s="29">
        <f t="shared" si="1"/>
        <v>787.48629861290237</v>
      </c>
      <c r="K70" s="29">
        <f t="shared" si="0"/>
        <v>647.22318541297125</v>
      </c>
    </row>
    <row r="71" spans="9:11" x14ac:dyDescent="0.25">
      <c r="I71">
        <v>42</v>
      </c>
      <c r="J71" s="29">
        <f t="shared" si="1"/>
        <v>781.01406675877274</v>
      </c>
      <c r="K71" s="29">
        <f t="shared" si="0"/>
        <v>653.69541726710099</v>
      </c>
    </row>
    <row r="72" spans="9:11" x14ac:dyDescent="0.25">
      <c r="I72">
        <v>43</v>
      </c>
      <c r="J72" s="29">
        <f t="shared" si="1"/>
        <v>774.4771125861015</v>
      </c>
      <c r="K72" s="29">
        <f t="shared" si="0"/>
        <v>660.23237143977201</v>
      </c>
    </row>
    <row r="73" spans="9:11" x14ac:dyDescent="0.25">
      <c r="I73">
        <v>44</v>
      </c>
      <c r="J73" s="29">
        <f t="shared" si="1"/>
        <v>767.8747888717038</v>
      </c>
      <c r="K73" s="29">
        <f t="shared" si="0"/>
        <v>666.83469515416971</v>
      </c>
    </row>
    <row r="74" spans="9:11" x14ac:dyDescent="0.25">
      <c r="I74">
        <v>45</v>
      </c>
      <c r="J74" s="29">
        <f t="shared" si="1"/>
        <v>761.20644192016209</v>
      </c>
      <c r="K74" s="29">
        <f t="shared" si="0"/>
        <v>673.50304210571153</v>
      </c>
    </row>
    <row r="75" spans="9:11" x14ac:dyDescent="0.25">
      <c r="I75">
        <v>46</v>
      </c>
      <c r="J75" s="29">
        <f t="shared" si="1"/>
        <v>754.47141149910499</v>
      </c>
      <c r="K75" s="29">
        <f t="shared" si="0"/>
        <v>680.23807252676852</v>
      </c>
    </row>
    <row r="76" spans="9:11" x14ac:dyDescent="0.25">
      <c r="I76">
        <v>47</v>
      </c>
      <c r="J76" s="29">
        <f t="shared" si="1"/>
        <v>747.66903077383745</v>
      </c>
      <c r="K76" s="29">
        <f t="shared" si="0"/>
        <v>687.04045325203606</v>
      </c>
    </row>
    <row r="77" spans="9:11" x14ac:dyDescent="0.25">
      <c r="I77">
        <v>48</v>
      </c>
      <c r="J77" s="29">
        <f t="shared" si="1"/>
        <v>740.79862624131692</v>
      </c>
      <c r="K77" s="29">
        <f t="shared" si="0"/>
        <v>693.91085778455658</v>
      </c>
    </row>
    <row r="78" spans="9:11" x14ac:dyDescent="0.25">
      <c r="I78">
        <v>49</v>
      </c>
      <c r="J78" s="29">
        <f t="shared" si="1"/>
        <v>733.85951766347148</v>
      </c>
      <c r="K78" s="29">
        <f t="shared" si="0"/>
        <v>700.84996636240226</v>
      </c>
    </row>
    <row r="79" spans="9:11" x14ac:dyDescent="0.25">
      <c r="I79">
        <v>50</v>
      </c>
      <c r="J79" s="29">
        <f t="shared" si="1"/>
        <v>726.8510179998475</v>
      </c>
      <c r="K79" s="29">
        <f t="shared" si="0"/>
        <v>707.85846602602612</v>
      </c>
    </row>
    <row r="80" spans="9:11" x14ac:dyDescent="0.25">
      <c r="I80">
        <v>51</v>
      </c>
      <c r="J80" s="29">
        <f t="shared" si="1"/>
        <v>719.772433339587</v>
      </c>
      <c r="K80" s="29">
        <f t="shared" si="0"/>
        <v>714.93705068628651</v>
      </c>
    </row>
    <row r="81" spans="9:11" x14ac:dyDescent="0.25">
      <c r="I81">
        <v>52</v>
      </c>
      <c r="J81" s="29">
        <f t="shared" si="1"/>
        <v>712.62306283272426</v>
      </c>
      <c r="K81" s="29">
        <f t="shared" si="0"/>
        <v>722.08642119314925</v>
      </c>
    </row>
    <row r="82" spans="9:11" x14ac:dyDescent="0.25">
      <c r="I82">
        <v>53</v>
      </c>
      <c r="J82" s="29">
        <f t="shared" si="1"/>
        <v>705.40219862079277</v>
      </c>
      <c r="K82" s="29">
        <f t="shared" si="0"/>
        <v>729.30728540508062</v>
      </c>
    </row>
    <row r="83" spans="9:11" x14ac:dyDescent="0.25">
      <c r="I83">
        <v>54</v>
      </c>
      <c r="J83" s="29">
        <f t="shared" si="1"/>
        <v>698.10912576674195</v>
      </c>
      <c r="K83" s="29">
        <f t="shared" si="0"/>
        <v>736.60035825913167</v>
      </c>
    </row>
    <row r="84" spans="9:11" x14ac:dyDescent="0.25">
      <c r="I84">
        <v>55</v>
      </c>
      <c r="J84" s="29">
        <f t="shared" si="1"/>
        <v>690.74312218415059</v>
      </c>
      <c r="K84" s="29">
        <f t="shared" si="0"/>
        <v>743.9663618417228</v>
      </c>
    </row>
    <row r="85" spans="9:11" x14ac:dyDescent="0.25">
      <c r="I85">
        <v>56</v>
      </c>
      <c r="J85" s="29">
        <f t="shared" si="1"/>
        <v>683.30345856573331</v>
      </c>
      <c r="K85" s="29">
        <f t="shared" si="0"/>
        <v>751.40602546014009</v>
      </c>
    </row>
    <row r="86" spans="9:11" x14ac:dyDescent="0.25">
      <c r="I86">
        <v>57</v>
      </c>
      <c r="J86" s="29">
        <f t="shared" si="1"/>
        <v>675.78939831113212</v>
      </c>
      <c r="K86" s="29">
        <f t="shared" si="0"/>
        <v>758.9200857147415</v>
      </c>
    </row>
    <row r="87" spans="9:11" x14ac:dyDescent="0.25">
      <c r="I87">
        <v>58</v>
      </c>
      <c r="J87" s="29">
        <f t="shared" si="1"/>
        <v>668.20019745398474</v>
      </c>
      <c r="K87" s="29">
        <f t="shared" si="0"/>
        <v>766.50928657188899</v>
      </c>
    </row>
    <row r="88" spans="9:11" x14ac:dyDescent="0.25">
      <c r="I88">
        <v>59</v>
      </c>
      <c r="J88" s="29">
        <f t="shared" si="1"/>
        <v>660.53510458826565</v>
      </c>
      <c r="K88" s="29">
        <f t="shared" si="0"/>
        <v>774.17437943760785</v>
      </c>
    </row>
    <row r="89" spans="9:11" x14ac:dyDescent="0.25">
      <c r="I89">
        <v>60</v>
      </c>
      <c r="J89" s="29">
        <f t="shared" si="1"/>
        <v>652.79336079388963</v>
      </c>
      <c r="K89" s="29">
        <f t="shared" si="0"/>
        <v>781.91612323198399</v>
      </c>
    </row>
    <row r="90" spans="9:11" x14ac:dyDescent="0.25">
      <c r="I90">
        <v>61</v>
      </c>
      <c r="J90" s="29">
        <f t="shared" si="1"/>
        <v>644.97419956156989</v>
      </c>
      <c r="K90" s="29">
        <f t="shared" si="0"/>
        <v>789.73528446430385</v>
      </c>
    </row>
    <row r="91" spans="9:11" x14ac:dyDescent="0.25">
      <c r="I91">
        <v>62</v>
      </c>
      <c r="J91" s="29">
        <f t="shared" si="1"/>
        <v>637.07684671692687</v>
      </c>
      <c r="K91" s="29">
        <f t="shared" si="0"/>
        <v>797.63263730894687</v>
      </c>
    </row>
    <row r="92" spans="9:11" x14ac:dyDescent="0.25">
      <c r="I92">
        <v>63</v>
      </c>
      <c r="J92" s="29">
        <f t="shared" si="1"/>
        <v>629.10052034383716</v>
      </c>
      <c r="K92" s="29">
        <f t="shared" si="0"/>
        <v>805.60896368203623</v>
      </c>
    </row>
    <row r="93" spans="9:11" x14ac:dyDescent="0.25">
      <c r="I93">
        <v>64</v>
      </c>
      <c r="J93" s="29">
        <f t="shared" si="1"/>
        <v>621.04443070701689</v>
      </c>
      <c r="K93" s="29">
        <f t="shared" si="0"/>
        <v>813.66505331885674</v>
      </c>
    </row>
    <row r="94" spans="9:11" x14ac:dyDescent="0.25">
      <c r="I94">
        <v>65</v>
      </c>
      <c r="J94" s="29">
        <f t="shared" si="1"/>
        <v>612.9077801738282</v>
      </c>
      <c r="K94" s="29">
        <f t="shared" si="0"/>
        <v>821.80170385204519</v>
      </c>
    </row>
    <row r="95" spans="9:11" x14ac:dyDescent="0.25">
      <c r="I95">
        <v>66</v>
      </c>
      <c r="J95" s="29">
        <f t="shared" si="1"/>
        <v>604.68976313530789</v>
      </c>
      <c r="K95" s="29">
        <f t="shared" ref="K95:K149" si="2">-PPMT($E$8/12,I95,$E$10*12,$E$6)</f>
        <v>830.01972089056562</v>
      </c>
    </row>
    <row r="96" spans="9:11" x14ac:dyDescent="0.25">
      <c r="I96">
        <v>67</v>
      </c>
      <c r="J96" s="29">
        <f t="shared" ref="J96:J149" si="3">-(IPMT($E$8/12,I96,$E$10*12,$E$6))</f>
        <v>596.38956592640227</v>
      </c>
      <c r="K96" s="29">
        <f t="shared" si="2"/>
        <v>838.31991809947147</v>
      </c>
    </row>
    <row r="97" spans="9:11" x14ac:dyDescent="0.25">
      <c r="I97">
        <v>68</v>
      </c>
      <c r="J97" s="29">
        <f t="shared" si="3"/>
        <v>588.00636674540749</v>
      </c>
      <c r="K97" s="29">
        <f t="shared" si="2"/>
        <v>846.70311728046613</v>
      </c>
    </row>
    <row r="98" spans="9:11" x14ac:dyDescent="0.25">
      <c r="I98">
        <v>69</v>
      </c>
      <c r="J98" s="29">
        <f t="shared" si="3"/>
        <v>579.53933557260291</v>
      </c>
      <c r="K98" s="29">
        <f t="shared" si="2"/>
        <v>855.17014845327071</v>
      </c>
    </row>
    <row r="99" spans="9:11" x14ac:dyDescent="0.25">
      <c r="I99">
        <v>70</v>
      </c>
      <c r="J99" s="29">
        <f t="shared" si="3"/>
        <v>570.98763408807019</v>
      </c>
      <c r="K99" s="29">
        <f t="shared" si="2"/>
        <v>863.72184993780331</v>
      </c>
    </row>
    <row r="100" spans="9:11" x14ac:dyDescent="0.25">
      <c r="I100">
        <v>71</v>
      </c>
      <c r="J100" s="29">
        <f t="shared" si="3"/>
        <v>562.35041558869216</v>
      </c>
      <c r="K100" s="29">
        <f t="shared" si="2"/>
        <v>872.35906843718146</v>
      </c>
    </row>
    <row r="101" spans="9:11" x14ac:dyDescent="0.25">
      <c r="I101">
        <v>72</v>
      </c>
      <c r="J101" s="29">
        <f t="shared" si="3"/>
        <v>553.6268249043203</v>
      </c>
      <c r="K101" s="29">
        <f t="shared" si="2"/>
        <v>881.08265912155321</v>
      </c>
    </row>
    <row r="102" spans="9:11" x14ac:dyDescent="0.25">
      <c r="I102">
        <v>73</v>
      </c>
      <c r="J102" s="29">
        <f t="shared" si="3"/>
        <v>544.81599831310473</v>
      </c>
      <c r="K102" s="29">
        <f t="shared" si="2"/>
        <v>889.89348571276889</v>
      </c>
    </row>
    <row r="103" spans="9:11" x14ac:dyDescent="0.25">
      <c r="I103">
        <v>74</v>
      </c>
      <c r="J103" s="29">
        <f t="shared" si="3"/>
        <v>535.91706345597709</v>
      </c>
      <c r="K103" s="29">
        <f t="shared" si="2"/>
        <v>898.79242056989654</v>
      </c>
    </row>
    <row r="104" spans="9:11" x14ac:dyDescent="0.25">
      <c r="I104">
        <v>75</v>
      </c>
      <c r="J104" s="29">
        <f t="shared" si="3"/>
        <v>526.92913925027801</v>
      </c>
      <c r="K104" s="29">
        <f t="shared" si="2"/>
        <v>907.78034477559549</v>
      </c>
    </row>
    <row r="105" spans="9:11" x14ac:dyDescent="0.25">
      <c r="I105">
        <v>76</v>
      </c>
      <c r="J105" s="29">
        <f t="shared" si="3"/>
        <v>517.85133580252204</v>
      </c>
      <c r="K105" s="29">
        <f t="shared" si="2"/>
        <v>916.85814822335135</v>
      </c>
    </row>
    <row r="106" spans="9:11" x14ac:dyDescent="0.25">
      <c r="I106">
        <v>77</v>
      </c>
      <c r="J106" s="29">
        <f t="shared" si="3"/>
        <v>508.68275432028861</v>
      </c>
      <c r="K106" s="29">
        <f t="shared" si="2"/>
        <v>926.0267297055849</v>
      </c>
    </row>
    <row r="107" spans="9:11" x14ac:dyDescent="0.25">
      <c r="I107">
        <v>78</v>
      </c>
      <c r="J107" s="29">
        <f t="shared" si="3"/>
        <v>499.42248702323269</v>
      </c>
      <c r="K107" s="29">
        <f t="shared" si="2"/>
        <v>935.28699700264076</v>
      </c>
    </row>
    <row r="108" spans="9:11" x14ac:dyDescent="0.25">
      <c r="I108">
        <v>79</v>
      </c>
      <c r="J108" s="29">
        <f t="shared" si="3"/>
        <v>490.0696170532064</v>
      </c>
      <c r="K108" s="29">
        <f t="shared" si="2"/>
        <v>944.63986697266728</v>
      </c>
    </row>
    <row r="109" spans="9:11" x14ac:dyDescent="0.25">
      <c r="I109">
        <v>80</v>
      </c>
      <c r="J109" s="29">
        <f t="shared" si="3"/>
        <v>480.62321838347975</v>
      </c>
      <c r="K109" s="29">
        <f t="shared" si="2"/>
        <v>954.08626564239387</v>
      </c>
    </row>
    <row r="110" spans="9:11" x14ac:dyDescent="0.25">
      <c r="I110">
        <v>81</v>
      </c>
      <c r="J110" s="29">
        <f t="shared" si="3"/>
        <v>471.0823557270557</v>
      </c>
      <c r="K110" s="29">
        <f t="shared" si="2"/>
        <v>963.62712829881787</v>
      </c>
    </row>
    <row r="111" spans="9:11" x14ac:dyDescent="0.25">
      <c r="I111">
        <v>82</v>
      </c>
      <c r="J111" s="29">
        <f t="shared" si="3"/>
        <v>461.44608444406759</v>
      </c>
      <c r="K111" s="29">
        <f t="shared" si="2"/>
        <v>973.26339958180597</v>
      </c>
    </row>
    <row r="112" spans="9:11" x14ac:dyDescent="0.25">
      <c r="I112">
        <v>83</v>
      </c>
      <c r="J112" s="29">
        <f t="shared" si="3"/>
        <v>451.71345044824949</v>
      </c>
      <c r="K112" s="29">
        <f t="shared" si="2"/>
        <v>982.99603357762419</v>
      </c>
    </row>
    <row r="113" spans="9:11" x14ac:dyDescent="0.25">
      <c r="I113">
        <v>84</v>
      </c>
      <c r="J113" s="29">
        <f t="shared" si="3"/>
        <v>441.88349011247328</v>
      </c>
      <c r="K113" s="29">
        <f t="shared" si="2"/>
        <v>992.82599391340034</v>
      </c>
    </row>
    <row r="114" spans="9:11" x14ac:dyDescent="0.25">
      <c r="I114">
        <v>85</v>
      </c>
      <c r="J114" s="29">
        <f t="shared" si="3"/>
        <v>431.95523017333926</v>
      </c>
      <c r="K114" s="29">
        <f t="shared" si="2"/>
        <v>1002.7542538525344</v>
      </c>
    </row>
    <row r="115" spans="9:11" x14ac:dyDescent="0.25">
      <c r="I115">
        <v>86</v>
      </c>
      <c r="J115" s="29">
        <f t="shared" si="3"/>
        <v>421.92768763481388</v>
      </c>
      <c r="K115" s="29">
        <f t="shared" si="2"/>
        <v>1012.7817963910596</v>
      </c>
    </row>
    <row r="116" spans="9:11" x14ac:dyDescent="0.25">
      <c r="I116">
        <v>87</v>
      </c>
      <c r="J116" s="29">
        <f t="shared" si="3"/>
        <v>411.79986967090338</v>
      </c>
      <c r="K116" s="29">
        <f t="shared" si="2"/>
        <v>1022.9096143549702</v>
      </c>
    </row>
    <row r="117" spans="9:11" x14ac:dyDescent="0.25">
      <c r="I117">
        <v>88</v>
      </c>
      <c r="J117" s="29">
        <f t="shared" si="3"/>
        <v>401.57077352735359</v>
      </c>
      <c r="K117" s="29">
        <f t="shared" si="2"/>
        <v>1033.1387104985199</v>
      </c>
    </row>
    <row r="118" spans="9:11" x14ac:dyDescent="0.25">
      <c r="I118">
        <v>89</v>
      </c>
      <c r="J118" s="29">
        <f t="shared" si="3"/>
        <v>391.23938642236834</v>
      </c>
      <c r="K118" s="29">
        <f t="shared" si="2"/>
        <v>1043.4700976035051</v>
      </c>
    </row>
    <row r="119" spans="9:11" x14ac:dyDescent="0.25">
      <c r="I119">
        <v>90</v>
      </c>
      <c r="J119" s="29">
        <f t="shared" si="3"/>
        <v>380.80468544633334</v>
      </c>
      <c r="K119" s="29">
        <f t="shared" si="2"/>
        <v>1053.9047985795403</v>
      </c>
    </row>
    <row r="120" spans="9:11" x14ac:dyDescent="0.25">
      <c r="I120">
        <v>91</v>
      </c>
      <c r="J120" s="29">
        <f t="shared" si="3"/>
        <v>370.2656374605379</v>
      </c>
      <c r="K120" s="29">
        <f t="shared" si="2"/>
        <v>1064.4438465653357</v>
      </c>
    </row>
    <row r="121" spans="9:11" x14ac:dyDescent="0.25">
      <c r="I121">
        <v>92</v>
      </c>
      <c r="J121" s="29">
        <f t="shared" si="3"/>
        <v>359.62119899488465</v>
      </c>
      <c r="K121" s="29">
        <f t="shared" si="2"/>
        <v>1075.088285030989</v>
      </c>
    </row>
    <row r="122" spans="9:11" x14ac:dyDescent="0.25">
      <c r="I122">
        <v>93</v>
      </c>
      <c r="J122" s="29">
        <f t="shared" si="3"/>
        <v>348.8703161445747</v>
      </c>
      <c r="K122" s="29">
        <f t="shared" si="2"/>
        <v>1085.8391678812989</v>
      </c>
    </row>
    <row r="123" spans="9:11" x14ac:dyDescent="0.25">
      <c r="I123">
        <v>94</v>
      </c>
      <c r="J123" s="29">
        <f t="shared" si="3"/>
        <v>338.01192446576169</v>
      </c>
      <c r="K123" s="29">
        <f t="shared" si="2"/>
        <v>1096.6975595601118</v>
      </c>
    </row>
    <row r="124" spans="9:11" x14ac:dyDescent="0.25">
      <c r="I124">
        <v>95</v>
      </c>
      <c r="J124" s="29">
        <f t="shared" si="3"/>
        <v>327.04494887016062</v>
      </c>
      <c r="K124" s="29">
        <f t="shared" si="2"/>
        <v>1107.6645351557129</v>
      </c>
    </row>
    <row r="125" spans="9:11" x14ac:dyDescent="0.25">
      <c r="I125">
        <v>96</v>
      </c>
      <c r="J125" s="29">
        <f t="shared" si="3"/>
        <v>315.96830351860348</v>
      </c>
      <c r="K125" s="29">
        <f t="shared" si="2"/>
        <v>1118.7411805072702</v>
      </c>
    </row>
    <row r="126" spans="9:11" x14ac:dyDescent="0.25">
      <c r="I126">
        <v>97</v>
      </c>
      <c r="J126" s="29">
        <f t="shared" si="3"/>
        <v>304.78089171353071</v>
      </c>
      <c r="K126" s="29">
        <f t="shared" si="2"/>
        <v>1129.9285923123427</v>
      </c>
    </row>
    <row r="127" spans="9:11" x14ac:dyDescent="0.25">
      <c r="I127">
        <v>98</v>
      </c>
      <c r="J127" s="29">
        <f t="shared" si="3"/>
        <v>293.48160579040729</v>
      </c>
      <c r="K127" s="29">
        <f t="shared" si="2"/>
        <v>1141.2278782354663</v>
      </c>
    </row>
    <row r="128" spans="9:11" x14ac:dyDescent="0.25">
      <c r="I128">
        <v>99</v>
      </c>
      <c r="J128" s="29">
        <f t="shared" si="3"/>
        <v>282.06932700805271</v>
      </c>
      <c r="K128" s="29">
        <f t="shared" si="2"/>
        <v>1152.6401570178209</v>
      </c>
    </row>
    <row r="129" spans="9:11" x14ac:dyDescent="0.25">
      <c r="I129">
        <v>100</v>
      </c>
      <c r="J129" s="29">
        <f t="shared" si="3"/>
        <v>270.54292543787443</v>
      </c>
      <c r="K129" s="29">
        <f t="shared" si="2"/>
        <v>1164.1665585879991</v>
      </c>
    </row>
    <row r="130" spans="9:11" x14ac:dyDescent="0.25">
      <c r="I130">
        <v>101</v>
      </c>
      <c r="J130" s="29">
        <f t="shared" si="3"/>
        <v>258.9012598519945</v>
      </c>
      <c r="K130" s="29">
        <f t="shared" si="2"/>
        <v>1175.8082241738791</v>
      </c>
    </row>
    <row r="131" spans="9:11" x14ac:dyDescent="0.25">
      <c r="I131">
        <v>102</v>
      </c>
      <c r="J131" s="29">
        <f t="shared" si="3"/>
        <v>247.14317761025566</v>
      </c>
      <c r="K131" s="29">
        <f t="shared" si="2"/>
        <v>1187.5663064156179</v>
      </c>
    </row>
    <row r="132" spans="9:11" x14ac:dyDescent="0.25">
      <c r="I132">
        <v>103</v>
      </c>
      <c r="J132" s="29">
        <f t="shared" si="3"/>
        <v>235.26751454609945</v>
      </c>
      <c r="K132" s="29">
        <f t="shared" si="2"/>
        <v>1199.4419694797741</v>
      </c>
    </row>
    <row r="133" spans="9:11" x14ac:dyDescent="0.25">
      <c r="I133">
        <v>104</v>
      </c>
      <c r="J133" s="29">
        <f t="shared" si="3"/>
        <v>223.27309485130172</v>
      </c>
      <c r="K133" s="29">
        <f t="shared" si="2"/>
        <v>1211.4363891745718</v>
      </c>
    </row>
    <row r="134" spans="9:11" x14ac:dyDescent="0.25">
      <c r="I134">
        <v>105</v>
      </c>
      <c r="J134" s="29">
        <f t="shared" si="3"/>
        <v>211.15873095955601</v>
      </c>
      <c r="K134" s="29">
        <f t="shared" si="2"/>
        <v>1223.5507530663176</v>
      </c>
    </row>
    <row r="135" spans="9:11" x14ac:dyDescent="0.25">
      <c r="I135">
        <v>106</v>
      </c>
      <c r="J135" s="29">
        <f t="shared" si="3"/>
        <v>198.92322342889278</v>
      </c>
      <c r="K135" s="29">
        <f t="shared" si="2"/>
        <v>1235.7862605969808</v>
      </c>
    </row>
    <row r="136" spans="9:11" x14ac:dyDescent="0.25">
      <c r="I136">
        <v>107</v>
      </c>
      <c r="J136" s="29">
        <f t="shared" si="3"/>
        <v>186.565360822923</v>
      </c>
      <c r="K136" s="29">
        <f t="shared" si="2"/>
        <v>1248.1441232029506</v>
      </c>
    </row>
    <row r="137" spans="9:11" x14ac:dyDescent="0.25">
      <c r="I137">
        <v>108</v>
      </c>
      <c r="J137" s="29">
        <f t="shared" si="3"/>
        <v>174.08391959089349</v>
      </c>
      <c r="K137" s="29">
        <f t="shared" si="2"/>
        <v>1260.6255644349801</v>
      </c>
    </row>
    <row r="138" spans="9:11" x14ac:dyDescent="0.25">
      <c r="I138">
        <v>109</v>
      </c>
      <c r="J138" s="29">
        <f t="shared" si="3"/>
        <v>161.47766394654371</v>
      </c>
      <c r="K138" s="29">
        <f t="shared" si="2"/>
        <v>1273.23182007933</v>
      </c>
    </row>
    <row r="139" spans="9:11" x14ac:dyDescent="0.25">
      <c r="I139">
        <v>110</v>
      </c>
      <c r="J139" s="29">
        <f t="shared" si="3"/>
        <v>148.7453457457504</v>
      </c>
      <c r="K139" s="29">
        <f t="shared" si="2"/>
        <v>1285.9641382801233</v>
      </c>
    </row>
    <row r="140" spans="9:11" x14ac:dyDescent="0.25">
      <c r="I140">
        <v>111</v>
      </c>
      <c r="J140" s="29">
        <f t="shared" si="3"/>
        <v>135.88570436294916</v>
      </c>
      <c r="K140" s="29">
        <f t="shared" si="2"/>
        <v>1298.8237796629244</v>
      </c>
    </row>
    <row r="141" spans="9:11" x14ac:dyDescent="0.25">
      <c r="I141">
        <v>112</v>
      </c>
      <c r="J141" s="29">
        <f t="shared" si="3"/>
        <v>122.89746656631991</v>
      </c>
      <c r="K141" s="29">
        <f t="shared" si="2"/>
        <v>1311.8120174595535</v>
      </c>
    </row>
    <row r="142" spans="9:11" x14ac:dyDescent="0.25">
      <c r="I142">
        <v>113</v>
      </c>
      <c r="J142" s="29">
        <f t="shared" si="3"/>
        <v>109.77934639172437</v>
      </c>
      <c r="K142" s="29">
        <f t="shared" si="2"/>
        <v>1324.9301376341491</v>
      </c>
    </row>
    <row r="143" spans="9:11" x14ac:dyDescent="0.25">
      <c r="I143">
        <v>114</v>
      </c>
      <c r="J143" s="29">
        <f t="shared" si="3"/>
        <v>96.530045015382854</v>
      </c>
      <c r="K143" s="29">
        <f t="shared" si="2"/>
        <v>1338.1794390104906</v>
      </c>
    </row>
    <row r="144" spans="9:11" x14ac:dyDescent="0.25">
      <c r="I144">
        <v>115</v>
      </c>
      <c r="J144" s="29">
        <f t="shared" si="3"/>
        <v>83.148250625277967</v>
      </c>
      <c r="K144" s="29">
        <f t="shared" si="2"/>
        <v>1351.5612334005957</v>
      </c>
    </row>
    <row r="145" spans="9:11" x14ac:dyDescent="0.25">
      <c r="I145">
        <v>116</v>
      </c>
      <c r="J145" s="29">
        <f t="shared" si="3"/>
        <v>69.632638291272002</v>
      </c>
      <c r="K145" s="29">
        <f t="shared" si="2"/>
        <v>1365.0768457346014</v>
      </c>
    </row>
    <row r="146" spans="9:11" x14ac:dyDescent="0.25">
      <c r="I146">
        <v>117</v>
      </c>
      <c r="J146" s="29">
        <f t="shared" si="3"/>
        <v>55.981869833925984</v>
      </c>
      <c r="K146" s="29">
        <f t="shared" si="2"/>
        <v>1378.7276141919476</v>
      </c>
    </row>
    <row r="147" spans="9:11" x14ac:dyDescent="0.25">
      <c r="I147">
        <v>118</v>
      </c>
      <c r="J147" s="29">
        <f t="shared" si="3"/>
        <v>42.194593692006514</v>
      </c>
      <c r="K147" s="29">
        <f t="shared" si="2"/>
        <v>1392.514890333867</v>
      </c>
    </row>
    <row r="148" spans="9:11" x14ac:dyDescent="0.25">
      <c r="I148">
        <v>119</v>
      </c>
      <c r="J148" s="29">
        <f t="shared" si="3"/>
        <v>28.269444788667844</v>
      </c>
      <c r="K148" s="29">
        <f t="shared" si="2"/>
        <v>1406.4400392372056</v>
      </c>
    </row>
    <row r="149" spans="9:11" x14ac:dyDescent="0.25">
      <c r="I149">
        <v>120</v>
      </c>
      <c r="J149" s="29">
        <f t="shared" si="3"/>
        <v>14.205044396295779</v>
      </c>
      <c r="K149" s="29">
        <f t="shared" si="2"/>
        <v>1420.5044396295777</v>
      </c>
    </row>
  </sheetData>
  <mergeCells count="2">
    <mergeCell ref="C4:G4"/>
    <mergeCell ref="D12:D14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1BB1-2CD8-9E4D-9F6F-0CBF61C99698}">
  <dimension ref="B1:I39"/>
  <sheetViews>
    <sheetView topLeftCell="A13" workbookViewId="0">
      <selection activeCell="J19" sqref="J19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4" max="4" width="12.125" bestFit="1" customWidth="1"/>
    <col min="7" max="7" width="12.125" bestFit="1" customWidth="1"/>
    <col min="8" max="8" width="11.5" bestFit="1" customWidth="1"/>
    <col min="9" max="9" width="11.5" customWidth="1"/>
    <col min="11" max="11" width="11.625" bestFit="1" customWidth="1"/>
  </cols>
  <sheetData>
    <row r="1" spans="2:9" x14ac:dyDescent="0.25">
      <c r="F1" t="s">
        <v>18</v>
      </c>
      <c r="G1" t="s">
        <v>16</v>
      </c>
    </row>
    <row r="2" spans="2:9" x14ac:dyDescent="0.25">
      <c r="B2" s="10" t="s">
        <v>1</v>
      </c>
      <c r="C2" s="24">
        <v>1000000</v>
      </c>
      <c r="G2" t="s">
        <v>17</v>
      </c>
    </row>
    <row r="3" spans="2:9" x14ac:dyDescent="0.25">
      <c r="B3" s="10" t="s">
        <v>2</v>
      </c>
      <c r="C3" s="25">
        <v>0.15</v>
      </c>
      <c r="D3" s="31"/>
    </row>
    <row r="4" spans="2:9" x14ac:dyDescent="0.25">
      <c r="B4" s="10" t="s">
        <v>15</v>
      </c>
      <c r="C4" s="16">
        <v>6</v>
      </c>
    </row>
    <row r="5" spans="2:9" x14ac:dyDescent="0.25">
      <c r="B5" s="10" t="s">
        <v>6</v>
      </c>
      <c r="C5" s="30">
        <f>PMT(C3/12,C4*12,C2)</f>
        <v>-21145.013335431333</v>
      </c>
      <c r="D5" s="29"/>
    </row>
    <row r="12" spans="2:9" x14ac:dyDescent="0.25">
      <c r="F12" t="s">
        <v>19</v>
      </c>
      <c r="G12" t="s">
        <v>20</v>
      </c>
    </row>
    <row r="15" spans="2:9" x14ac:dyDescent="0.25">
      <c r="F15" t="s">
        <v>14</v>
      </c>
      <c r="G15" t="s">
        <v>43</v>
      </c>
      <c r="H15" t="s">
        <v>44</v>
      </c>
    </row>
    <row r="16" spans="2:9" x14ac:dyDescent="0.25">
      <c r="F16">
        <v>1</v>
      </c>
      <c r="G16" s="29">
        <f>-IPMT($C$3/12,F16,$C$4*12,$C$2)</f>
        <v>12499.999999999998</v>
      </c>
      <c r="H16" s="29">
        <f>SUM(G16:G39)</f>
        <v>267251.96301770012</v>
      </c>
      <c r="I16" s="29"/>
    </row>
    <row r="17" spans="6:8" x14ac:dyDescent="0.25">
      <c r="F17">
        <v>2</v>
      </c>
      <c r="G17" s="29">
        <f t="shared" ref="G17:G39" si="0">-IPMT($C$3/12,F17,$C$4*12,$C$2)</f>
        <v>12391.937333307105</v>
      </c>
      <c r="H17" s="29">
        <f t="shared" ref="H17:H39" si="1">SUM(G17:G40)</f>
        <v>254751.96301770009</v>
      </c>
    </row>
    <row r="18" spans="6:8" x14ac:dyDescent="0.25">
      <c r="F18">
        <v>3</v>
      </c>
      <c r="G18" s="29">
        <f t="shared" si="0"/>
        <v>12282.523883280553</v>
      </c>
      <c r="H18" s="29">
        <f t="shared" si="1"/>
        <v>242360.02568439298</v>
      </c>
    </row>
    <row r="19" spans="6:8" x14ac:dyDescent="0.25">
      <c r="F19">
        <v>4</v>
      </c>
      <c r="G19" s="29">
        <f t="shared" si="0"/>
        <v>12171.742765128669</v>
      </c>
      <c r="H19" s="29">
        <f t="shared" si="1"/>
        <v>230077.50180111243</v>
      </c>
    </row>
    <row r="20" spans="6:8" x14ac:dyDescent="0.25">
      <c r="F20">
        <v>5</v>
      </c>
      <c r="G20" s="29">
        <f t="shared" si="0"/>
        <v>12059.576882999885</v>
      </c>
      <c r="H20" s="29">
        <f t="shared" si="1"/>
        <v>217905.75903598376</v>
      </c>
    </row>
    <row r="21" spans="6:8" x14ac:dyDescent="0.25">
      <c r="F21">
        <v>6</v>
      </c>
      <c r="G21" s="29">
        <f t="shared" si="0"/>
        <v>11946.008927344492</v>
      </c>
      <c r="H21" s="29">
        <f t="shared" si="1"/>
        <v>205846.18215298388</v>
      </c>
    </row>
    <row r="22" spans="6:8" x14ac:dyDescent="0.25">
      <c r="F22">
        <v>7</v>
      </c>
      <c r="G22" s="29">
        <f t="shared" si="0"/>
        <v>11831.021372243409</v>
      </c>
      <c r="H22" s="29">
        <f t="shared" si="1"/>
        <v>193900.17322563939</v>
      </c>
    </row>
    <row r="23" spans="6:8" x14ac:dyDescent="0.25">
      <c r="F23">
        <v>8</v>
      </c>
      <c r="G23" s="29">
        <f t="shared" si="0"/>
        <v>11714.596472703559</v>
      </c>
      <c r="H23" s="29">
        <f t="shared" si="1"/>
        <v>182069.15185339595</v>
      </c>
    </row>
    <row r="24" spans="6:8" x14ac:dyDescent="0.25">
      <c r="F24">
        <v>9</v>
      </c>
      <c r="G24" s="29">
        <f t="shared" si="0"/>
        <v>11596.716261919462</v>
      </c>
      <c r="H24" s="29">
        <f t="shared" si="1"/>
        <v>170354.55538069239</v>
      </c>
    </row>
    <row r="25" spans="6:8" x14ac:dyDescent="0.25">
      <c r="F25">
        <v>10</v>
      </c>
      <c r="G25" s="29">
        <f t="shared" si="0"/>
        <v>11477.362548500563</v>
      </c>
      <c r="H25" s="29">
        <f t="shared" si="1"/>
        <v>158757.83911877294</v>
      </c>
    </row>
    <row r="26" spans="6:8" x14ac:dyDescent="0.25">
      <c r="F26">
        <v>11</v>
      </c>
      <c r="G26" s="29">
        <f t="shared" si="0"/>
        <v>11356.516913663929</v>
      </c>
      <c r="H26" s="29">
        <f t="shared" si="1"/>
        <v>147280.47657027235</v>
      </c>
    </row>
    <row r="27" spans="6:8" x14ac:dyDescent="0.25">
      <c r="F27">
        <v>12</v>
      </c>
      <c r="G27" s="29">
        <f t="shared" si="0"/>
        <v>11234.160708391833</v>
      </c>
      <c r="H27" s="29">
        <f t="shared" si="1"/>
        <v>135923.95965660844</v>
      </c>
    </row>
    <row r="28" spans="6:8" x14ac:dyDescent="0.25">
      <c r="F28">
        <v>13</v>
      </c>
      <c r="G28" s="29">
        <f t="shared" si="0"/>
        <v>11110.275050553841</v>
      </c>
      <c r="H28" s="29">
        <f t="shared" si="1"/>
        <v>124689.7989482166</v>
      </c>
    </row>
    <row r="29" spans="6:8" x14ac:dyDescent="0.25">
      <c r="F29">
        <v>14</v>
      </c>
      <c r="G29" s="29">
        <f t="shared" si="0"/>
        <v>10984.840821992873</v>
      </c>
      <c r="H29" s="29">
        <f t="shared" si="1"/>
        <v>113579.52389766276</v>
      </c>
    </row>
    <row r="30" spans="6:8" x14ac:dyDescent="0.25">
      <c r="F30">
        <v>15</v>
      </c>
      <c r="G30" s="29">
        <f t="shared" si="0"/>
        <v>10857.838665574893</v>
      </c>
      <c r="H30" s="29">
        <f t="shared" si="1"/>
        <v>102594.68307566989</v>
      </c>
    </row>
    <row r="31" spans="6:8" x14ac:dyDescent="0.25">
      <c r="F31">
        <v>16</v>
      </c>
      <c r="G31" s="29">
        <f t="shared" si="0"/>
        <v>10729.248982201687</v>
      </c>
      <c r="H31" s="29">
        <f t="shared" si="1"/>
        <v>91736.844410095</v>
      </c>
    </row>
    <row r="32" spans="6:8" x14ac:dyDescent="0.25">
      <c r="F32">
        <v>17</v>
      </c>
      <c r="G32" s="29">
        <f t="shared" si="0"/>
        <v>10599.051927786317</v>
      </c>
      <c r="H32" s="29">
        <f t="shared" si="1"/>
        <v>81007.595427893306</v>
      </c>
    </row>
    <row r="33" spans="6:9" x14ac:dyDescent="0.25">
      <c r="F33">
        <v>18</v>
      </c>
      <c r="G33" s="29">
        <f t="shared" si="0"/>
        <v>10467.227410190755</v>
      </c>
      <c r="H33" s="29">
        <f t="shared" si="1"/>
        <v>70408.543500106985</v>
      </c>
    </row>
    <row r="34" spans="6:9" x14ac:dyDescent="0.25">
      <c r="F34">
        <v>19</v>
      </c>
      <c r="G34" s="29">
        <f t="shared" si="0"/>
        <v>10333.755086125246</v>
      </c>
      <c r="H34" s="29">
        <f t="shared" si="1"/>
        <v>59941.316089916247</v>
      </c>
    </row>
    <row r="35" spans="6:9" x14ac:dyDescent="0.25">
      <c r="F35">
        <v>20</v>
      </c>
      <c r="G35" s="29">
        <f t="shared" si="0"/>
        <v>10198.614358008921</v>
      </c>
      <c r="H35" s="29">
        <f t="shared" si="1"/>
        <v>49607.561003791001</v>
      </c>
    </row>
    <row r="36" spans="6:9" x14ac:dyDescent="0.25">
      <c r="F36">
        <v>21</v>
      </c>
      <c r="G36" s="29">
        <f t="shared" si="0"/>
        <v>10061.784370791142</v>
      </c>
      <c r="H36" s="29">
        <f t="shared" si="1"/>
        <v>39408.946645782082</v>
      </c>
    </row>
    <row r="37" spans="6:9" x14ac:dyDescent="0.25">
      <c r="F37">
        <v>22</v>
      </c>
      <c r="G37" s="29">
        <f t="shared" si="0"/>
        <v>9923.2440087331379</v>
      </c>
      <c r="H37" s="29">
        <f t="shared" si="1"/>
        <v>29347.162274990937</v>
      </c>
    </row>
    <row r="38" spans="6:9" x14ac:dyDescent="0.25">
      <c r="F38">
        <v>23</v>
      </c>
      <c r="G38" s="29">
        <f t="shared" si="0"/>
        <v>9782.9718921494114</v>
      </c>
      <c r="H38" s="29">
        <f t="shared" si="1"/>
        <v>19423.918266257799</v>
      </c>
    </row>
    <row r="39" spans="6:9" x14ac:dyDescent="0.25">
      <c r="F39">
        <v>24</v>
      </c>
      <c r="G39" s="29">
        <f t="shared" si="0"/>
        <v>9640.9463741083873</v>
      </c>
      <c r="H39" s="29">
        <f t="shared" si="1"/>
        <v>9640.9463741083873</v>
      </c>
      <c r="I39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086D-168E-A942-8956-9D07B6B3BB2B}">
  <dimension ref="B1:K91"/>
  <sheetViews>
    <sheetView topLeftCell="A27" workbookViewId="0">
      <selection activeCell="H15" sqref="H15"/>
    </sheetView>
  </sheetViews>
  <sheetFormatPr defaultColWidth="11" defaultRowHeight="15.75" x14ac:dyDescent="0.25"/>
  <cols>
    <col min="2" max="2" width="14.5" bestFit="1" customWidth="1"/>
    <col min="3" max="3" width="14.125" bestFit="1" customWidth="1"/>
    <col min="9" max="10" width="11.5" bestFit="1" customWidth="1"/>
    <col min="11" max="11" width="11.625" bestFit="1" customWidth="1"/>
  </cols>
  <sheetData>
    <row r="1" spans="2:11" x14ac:dyDescent="0.25">
      <c r="F1" s="27" t="s">
        <v>18</v>
      </c>
      <c r="G1" t="s">
        <v>37</v>
      </c>
    </row>
    <row r="2" spans="2:11" x14ac:dyDescent="0.25">
      <c r="B2" s="10" t="s">
        <v>1</v>
      </c>
      <c r="C2" s="24">
        <v>1000000</v>
      </c>
      <c r="G2" t="s">
        <v>21</v>
      </c>
    </row>
    <row r="3" spans="2:11" x14ac:dyDescent="0.25">
      <c r="B3" s="10" t="s">
        <v>2</v>
      </c>
      <c r="C3" s="25">
        <v>0.15</v>
      </c>
    </row>
    <row r="4" spans="2:11" x14ac:dyDescent="0.25">
      <c r="B4" s="10" t="s">
        <v>15</v>
      </c>
      <c r="C4" s="16">
        <v>6</v>
      </c>
    </row>
    <row r="5" spans="2:11" x14ac:dyDescent="0.25">
      <c r="B5" s="10" t="s">
        <v>6</v>
      </c>
      <c r="C5" s="35">
        <f>-PMT(C3/12,C4*12,C2)</f>
        <v>21145.013335431333</v>
      </c>
    </row>
    <row r="12" spans="2:11" x14ac:dyDescent="0.25">
      <c r="K12" s="26"/>
    </row>
    <row r="13" spans="2:11" x14ac:dyDescent="0.25">
      <c r="F13" s="27" t="s">
        <v>19</v>
      </c>
      <c r="G13" t="s">
        <v>22</v>
      </c>
      <c r="K13" s="26"/>
    </row>
    <row r="14" spans="2:11" x14ac:dyDescent="0.25">
      <c r="G14" t="s">
        <v>23</v>
      </c>
      <c r="K14" s="26"/>
    </row>
    <row r="15" spans="2:11" x14ac:dyDescent="0.25">
      <c r="G15" t="s">
        <v>24</v>
      </c>
      <c r="K15" s="26"/>
    </row>
    <row r="16" spans="2:11" x14ac:dyDescent="0.25">
      <c r="K16" s="26"/>
    </row>
    <row r="17" spans="5:11" x14ac:dyDescent="0.25">
      <c r="K17" s="26"/>
    </row>
    <row r="18" spans="5:11" x14ac:dyDescent="0.25">
      <c r="K18" s="26"/>
    </row>
    <row r="19" spans="5:11" x14ac:dyDescent="0.25">
      <c r="E19" t="s">
        <v>14</v>
      </c>
      <c r="F19" t="s">
        <v>6</v>
      </c>
      <c r="G19" t="s">
        <v>38</v>
      </c>
      <c r="H19" t="s">
        <v>45</v>
      </c>
      <c r="I19" t="s">
        <v>46</v>
      </c>
      <c r="K19" s="26"/>
    </row>
    <row r="20" spans="5:11" x14ac:dyDescent="0.25">
      <c r="E20">
        <v>1</v>
      </c>
      <c r="F20" s="29">
        <f>-PMT($C$3/12,$C$4*12,$C$2)</f>
        <v>21145.013335431333</v>
      </c>
      <c r="G20" s="29">
        <f>-IPMT($C$3/12,E20,$C$4*12,$C$2)</f>
        <v>12499.999999999998</v>
      </c>
      <c r="H20" s="29">
        <f>-PPMT($C$3/12,E20,$C$4*12,$C$2)</f>
        <v>8645.0133354313366</v>
      </c>
      <c r="I20" s="29">
        <f>SUM(H20:H43)</f>
        <v>240228.35703265193</v>
      </c>
    </row>
    <row r="21" spans="5:11" x14ac:dyDescent="0.25">
      <c r="E21">
        <v>2</v>
      </c>
      <c r="F21" s="29">
        <f t="shared" ref="F21:F84" si="0">-PMT($C$3/12,$C$4*12,$C$2)</f>
        <v>21145.013335431333</v>
      </c>
      <c r="G21" s="29">
        <f t="shared" ref="G21:G84" si="1">-IPMT($C$3/12,E21,$C$4*12,$C$2)</f>
        <v>12391.937333307105</v>
      </c>
      <c r="H21" s="29">
        <f t="shared" ref="H21:H44" si="2">-PPMT($C$3/12,E21,$C$4*12,$C$2)</f>
        <v>8753.0760021242277</v>
      </c>
      <c r="I21" s="29">
        <f t="shared" ref="I21:I84" si="3">SUM(H21:H44)</f>
        <v>243231.21149556007</v>
      </c>
    </row>
    <row r="22" spans="5:11" x14ac:dyDescent="0.25">
      <c r="E22">
        <v>3</v>
      </c>
      <c r="F22" s="29">
        <f t="shared" si="0"/>
        <v>21145.013335431333</v>
      </c>
      <c r="G22" s="29">
        <f t="shared" si="1"/>
        <v>12282.523883280553</v>
      </c>
      <c r="H22" s="29">
        <f t="shared" si="2"/>
        <v>8862.4894521507795</v>
      </c>
      <c r="I22" s="29">
        <f t="shared" si="3"/>
        <v>246271.6016392546</v>
      </c>
    </row>
    <row r="23" spans="5:11" x14ac:dyDescent="0.25">
      <c r="E23">
        <v>4</v>
      </c>
      <c r="F23" s="29">
        <f t="shared" si="0"/>
        <v>21145.013335431333</v>
      </c>
      <c r="G23" s="29">
        <f t="shared" si="1"/>
        <v>12171.742765128669</v>
      </c>
      <c r="H23" s="29">
        <f t="shared" si="2"/>
        <v>8973.2705703026659</v>
      </c>
      <c r="I23" s="29">
        <f t="shared" si="3"/>
        <v>249349.99665974526</v>
      </c>
    </row>
    <row r="24" spans="5:11" x14ac:dyDescent="0.25">
      <c r="E24">
        <v>5</v>
      </c>
      <c r="F24" s="29">
        <f t="shared" si="0"/>
        <v>21145.013335431333</v>
      </c>
      <c r="G24" s="29">
        <f t="shared" si="1"/>
        <v>12059.576882999885</v>
      </c>
      <c r="H24" s="29">
        <f t="shared" si="2"/>
        <v>9085.4364524314478</v>
      </c>
      <c r="I24" s="29">
        <f t="shared" si="3"/>
        <v>252466.87161799209</v>
      </c>
    </row>
    <row r="25" spans="5:11" x14ac:dyDescent="0.25">
      <c r="E25">
        <v>6</v>
      </c>
      <c r="F25" s="29">
        <f t="shared" si="0"/>
        <v>21145.013335431333</v>
      </c>
      <c r="G25" s="29">
        <f t="shared" si="1"/>
        <v>11946.008927344492</v>
      </c>
      <c r="H25" s="29">
        <f t="shared" si="2"/>
        <v>9199.0044080868411</v>
      </c>
      <c r="I25" s="29">
        <f t="shared" si="3"/>
        <v>255622.70751321697</v>
      </c>
    </row>
    <row r="26" spans="5:11" x14ac:dyDescent="0.25">
      <c r="E26">
        <v>7</v>
      </c>
      <c r="F26" s="29">
        <f t="shared" si="0"/>
        <v>21145.013335431333</v>
      </c>
      <c r="G26" s="29">
        <f t="shared" si="1"/>
        <v>11831.021372243409</v>
      </c>
      <c r="H26" s="29">
        <f t="shared" si="2"/>
        <v>9313.9919631879256</v>
      </c>
      <c r="I26" s="29">
        <f t="shared" si="3"/>
        <v>258817.99135713218</v>
      </c>
    </row>
    <row r="27" spans="5:11" x14ac:dyDescent="0.25">
      <c r="E27">
        <v>8</v>
      </c>
      <c r="F27" s="29">
        <f t="shared" si="0"/>
        <v>21145.013335431333</v>
      </c>
      <c r="G27" s="29">
        <f t="shared" si="1"/>
        <v>11714.596472703559</v>
      </c>
      <c r="H27" s="29">
        <f t="shared" si="2"/>
        <v>9430.4168627277759</v>
      </c>
      <c r="I27" s="29">
        <f t="shared" si="3"/>
        <v>262053.21624909632</v>
      </c>
    </row>
    <row r="28" spans="5:11" x14ac:dyDescent="0.25">
      <c r="E28">
        <v>9</v>
      </c>
      <c r="F28" s="29">
        <f t="shared" si="0"/>
        <v>21145.013335431333</v>
      </c>
      <c r="G28" s="29">
        <f t="shared" si="1"/>
        <v>11596.716261919462</v>
      </c>
      <c r="H28" s="29">
        <f t="shared" si="2"/>
        <v>9548.2970735118724</v>
      </c>
      <c r="I28" s="29">
        <f t="shared" si="3"/>
        <v>265328.88145221007</v>
      </c>
    </row>
    <row r="29" spans="5:11" x14ac:dyDescent="0.25">
      <c r="E29">
        <v>10</v>
      </c>
      <c r="F29" s="29">
        <f t="shared" si="0"/>
        <v>21145.013335431333</v>
      </c>
      <c r="G29" s="29">
        <f t="shared" si="1"/>
        <v>11477.362548500563</v>
      </c>
      <c r="H29" s="29">
        <f t="shared" si="2"/>
        <v>9667.6507869307716</v>
      </c>
      <c r="I29" s="29">
        <f t="shared" si="3"/>
        <v>268645.49247036269</v>
      </c>
    </row>
    <row r="30" spans="5:11" x14ac:dyDescent="0.25">
      <c r="E30">
        <v>11</v>
      </c>
      <c r="F30" s="29">
        <f t="shared" si="0"/>
        <v>21145.013335431333</v>
      </c>
      <c r="G30" s="29">
        <f t="shared" si="1"/>
        <v>11356.516913663929</v>
      </c>
      <c r="H30" s="29">
        <f t="shared" si="2"/>
        <v>9788.496421767406</v>
      </c>
      <c r="I30" s="29">
        <f t="shared" si="3"/>
        <v>272003.56112624216</v>
      </c>
    </row>
    <row r="31" spans="5:11" x14ac:dyDescent="0.25">
      <c r="E31">
        <v>12</v>
      </c>
      <c r="F31" s="29">
        <f t="shared" si="0"/>
        <v>21145.013335431333</v>
      </c>
      <c r="G31" s="29">
        <f t="shared" si="1"/>
        <v>11234.160708391833</v>
      </c>
      <c r="H31" s="29">
        <f t="shared" si="2"/>
        <v>9910.8526270394977</v>
      </c>
      <c r="I31" s="29">
        <f t="shared" si="3"/>
        <v>275403.60564032022</v>
      </c>
    </row>
    <row r="32" spans="5:11" x14ac:dyDescent="0.25">
      <c r="E32">
        <v>13</v>
      </c>
      <c r="F32" s="29">
        <f t="shared" si="0"/>
        <v>21145.013335431333</v>
      </c>
      <c r="G32" s="29">
        <f t="shared" si="1"/>
        <v>11110.275050553841</v>
      </c>
      <c r="H32" s="29">
        <f t="shared" si="2"/>
        <v>10034.738284877492</v>
      </c>
      <c r="I32" s="29">
        <f t="shared" si="3"/>
        <v>278846.15071082418</v>
      </c>
    </row>
    <row r="33" spans="5:9" x14ac:dyDescent="0.25">
      <c r="E33">
        <v>14</v>
      </c>
      <c r="F33" s="29">
        <f t="shared" si="0"/>
        <v>21145.013335431333</v>
      </c>
      <c r="G33" s="29">
        <f t="shared" si="1"/>
        <v>10984.840821992873</v>
      </c>
      <c r="H33" s="29">
        <f t="shared" si="2"/>
        <v>10160.172513438461</v>
      </c>
      <c r="I33" s="29">
        <f t="shared" si="3"/>
        <v>282331.72759470955</v>
      </c>
    </row>
    <row r="34" spans="5:9" x14ac:dyDescent="0.25">
      <c r="E34">
        <v>15</v>
      </c>
      <c r="F34" s="29">
        <f t="shared" si="0"/>
        <v>21145.013335431333</v>
      </c>
      <c r="G34" s="29">
        <f t="shared" si="1"/>
        <v>10857.838665574893</v>
      </c>
      <c r="H34" s="29">
        <f t="shared" si="2"/>
        <v>10287.174669856442</v>
      </c>
      <c r="I34" s="29">
        <f t="shared" si="3"/>
        <v>285860.87418964336</v>
      </c>
    </row>
    <row r="35" spans="5:9" x14ac:dyDescent="0.25">
      <c r="E35">
        <v>16</v>
      </c>
      <c r="F35" s="29">
        <f t="shared" si="0"/>
        <v>21145.013335431333</v>
      </c>
      <c r="G35" s="29">
        <f t="shared" si="1"/>
        <v>10729.248982201687</v>
      </c>
      <c r="H35" s="29">
        <f t="shared" si="2"/>
        <v>10415.764353229646</v>
      </c>
      <c r="I35" s="29">
        <f t="shared" si="3"/>
        <v>289434.13511701388</v>
      </c>
    </row>
    <row r="36" spans="5:9" x14ac:dyDescent="0.25">
      <c r="E36">
        <v>17</v>
      </c>
      <c r="F36" s="29">
        <f t="shared" si="0"/>
        <v>21145.013335431333</v>
      </c>
      <c r="G36" s="29">
        <f t="shared" si="1"/>
        <v>10599.051927786317</v>
      </c>
      <c r="H36" s="29">
        <f t="shared" si="2"/>
        <v>10545.961407645016</v>
      </c>
      <c r="I36" s="29">
        <f t="shared" si="3"/>
        <v>293052.06180597661</v>
      </c>
    </row>
    <row r="37" spans="5:9" x14ac:dyDescent="0.25">
      <c r="E37">
        <v>18</v>
      </c>
      <c r="F37" s="29">
        <f t="shared" si="0"/>
        <v>21145.013335431333</v>
      </c>
      <c r="G37" s="29">
        <f t="shared" si="1"/>
        <v>10467.227410190755</v>
      </c>
      <c r="H37" s="29">
        <f t="shared" si="2"/>
        <v>10677.785925240581</v>
      </c>
      <c r="I37" s="29">
        <f t="shared" si="3"/>
        <v>296715.21257855132</v>
      </c>
    </row>
    <row r="38" spans="5:9" x14ac:dyDescent="0.25">
      <c r="E38">
        <v>19</v>
      </c>
      <c r="F38" s="29">
        <f t="shared" si="0"/>
        <v>21145.013335431333</v>
      </c>
      <c r="G38" s="29">
        <f t="shared" si="1"/>
        <v>10333.755086125246</v>
      </c>
      <c r="H38" s="29">
        <f t="shared" si="2"/>
        <v>10811.258249306085</v>
      </c>
      <c r="I38" s="29">
        <f t="shared" si="3"/>
        <v>300424.15273578319</v>
      </c>
    </row>
    <row r="39" spans="5:9" x14ac:dyDescent="0.25">
      <c r="E39">
        <v>20</v>
      </c>
      <c r="F39" s="29">
        <f t="shared" si="0"/>
        <v>21145.013335431333</v>
      </c>
      <c r="G39" s="29">
        <f t="shared" si="1"/>
        <v>10198.614358008921</v>
      </c>
      <c r="H39" s="29">
        <f t="shared" si="2"/>
        <v>10946.398977422414</v>
      </c>
      <c r="I39" s="29">
        <f t="shared" si="3"/>
        <v>304179.45464498043</v>
      </c>
    </row>
    <row r="40" spans="5:9" x14ac:dyDescent="0.25">
      <c r="E40">
        <v>21</v>
      </c>
      <c r="F40" s="29">
        <f t="shared" si="0"/>
        <v>21145.013335431333</v>
      </c>
      <c r="G40" s="29">
        <f t="shared" si="1"/>
        <v>10061.784370791142</v>
      </c>
      <c r="H40" s="29">
        <f t="shared" si="2"/>
        <v>11083.228964640193</v>
      </c>
      <c r="I40" s="29">
        <f t="shared" si="3"/>
        <v>307981.69782804273</v>
      </c>
    </row>
    <row r="41" spans="5:9" x14ac:dyDescent="0.25">
      <c r="E41">
        <v>22</v>
      </c>
      <c r="F41" s="29">
        <f t="shared" si="0"/>
        <v>21145.013335431333</v>
      </c>
      <c r="G41" s="29">
        <f t="shared" si="1"/>
        <v>9923.2440087331379</v>
      </c>
      <c r="H41" s="29">
        <f t="shared" si="2"/>
        <v>11221.769326698193</v>
      </c>
      <c r="I41" s="29">
        <f t="shared" si="3"/>
        <v>311831.46905089327</v>
      </c>
    </row>
    <row r="42" spans="5:9" x14ac:dyDescent="0.25">
      <c r="E42">
        <v>23</v>
      </c>
      <c r="F42" s="29">
        <f t="shared" si="0"/>
        <v>21145.013335431333</v>
      </c>
      <c r="G42" s="29">
        <f t="shared" si="1"/>
        <v>9782.9718921494114</v>
      </c>
      <c r="H42" s="29">
        <f t="shared" si="2"/>
        <v>11362.041443281923</v>
      </c>
      <c r="I42" s="29">
        <f t="shared" si="3"/>
        <v>315729.36241402943</v>
      </c>
    </row>
    <row r="43" spans="5:9" x14ac:dyDescent="0.25">
      <c r="E43">
        <v>24</v>
      </c>
      <c r="F43" s="29">
        <f t="shared" si="0"/>
        <v>21145.013335431333</v>
      </c>
      <c r="G43" s="29">
        <f t="shared" si="1"/>
        <v>9640.9463741083873</v>
      </c>
      <c r="H43" s="29">
        <f t="shared" si="2"/>
        <v>11504.066961322946</v>
      </c>
      <c r="I43" s="29">
        <f t="shared" si="3"/>
        <v>319675.97944420477</v>
      </c>
    </row>
    <row r="44" spans="5:9" x14ac:dyDescent="0.25">
      <c r="E44">
        <v>25</v>
      </c>
      <c r="F44" s="29">
        <f t="shared" si="0"/>
        <v>21145.013335431333</v>
      </c>
      <c r="G44" s="29">
        <f t="shared" si="1"/>
        <v>9497.1455370918502</v>
      </c>
      <c r="H44" s="29">
        <f t="shared" si="2"/>
        <v>11647.867798339485</v>
      </c>
      <c r="I44" s="29">
        <f t="shared" si="3"/>
        <v>323671.92918725737</v>
      </c>
    </row>
    <row r="45" spans="5:9" x14ac:dyDescent="0.25">
      <c r="E45">
        <v>26</v>
      </c>
      <c r="F45" s="29">
        <f t="shared" si="0"/>
        <v>21145.013335431333</v>
      </c>
      <c r="G45" s="29">
        <f t="shared" si="1"/>
        <v>9351.5471896126055</v>
      </c>
      <c r="H45" s="29">
        <f t="shared" ref="H45:H91" si="4">-PPMT($C$3/12,E45,$C$4*12,$C$2)</f>
        <v>11793.466145818727</v>
      </c>
      <c r="I45" s="29">
        <f t="shared" si="3"/>
        <v>327717.82830209803</v>
      </c>
    </row>
    <row r="46" spans="5:9" x14ac:dyDescent="0.25">
      <c r="E46">
        <v>27</v>
      </c>
      <c r="F46" s="29">
        <f t="shared" si="0"/>
        <v>21145.013335431333</v>
      </c>
      <c r="G46" s="29">
        <f t="shared" si="1"/>
        <v>9204.1288627898703</v>
      </c>
      <c r="H46" s="29">
        <f t="shared" si="4"/>
        <v>11940.884472641461</v>
      </c>
      <c r="I46" s="29">
        <f t="shared" si="3"/>
        <v>331814.30115587427</v>
      </c>
    </row>
    <row r="47" spans="5:9" x14ac:dyDescent="0.25">
      <c r="E47">
        <v>28</v>
      </c>
      <c r="F47" s="29">
        <f t="shared" si="0"/>
        <v>21145.013335431333</v>
      </c>
      <c r="G47" s="29">
        <f t="shared" si="1"/>
        <v>9054.8678068818535</v>
      </c>
      <c r="H47" s="29">
        <f t="shared" si="4"/>
        <v>12090.145528549479</v>
      </c>
      <c r="I47" s="29">
        <f t="shared" si="3"/>
        <v>335961.97992032272</v>
      </c>
    </row>
    <row r="48" spans="5:9" x14ac:dyDescent="0.25">
      <c r="E48">
        <v>29</v>
      </c>
      <c r="F48" s="29">
        <f t="shared" si="0"/>
        <v>21145.013335431333</v>
      </c>
      <c r="G48" s="29">
        <f t="shared" si="1"/>
        <v>8903.7409877749851</v>
      </c>
      <c r="H48" s="29">
        <f t="shared" si="4"/>
        <v>12241.272347656348</v>
      </c>
      <c r="I48" s="29">
        <f t="shared" si="3"/>
        <v>340161.50466932676</v>
      </c>
    </row>
    <row r="49" spans="5:9" x14ac:dyDescent="0.25">
      <c r="E49">
        <v>30</v>
      </c>
      <c r="F49" s="29">
        <f t="shared" si="0"/>
        <v>21145.013335431333</v>
      </c>
      <c r="G49" s="29">
        <f t="shared" si="1"/>
        <v>8750.7250834292809</v>
      </c>
      <c r="H49" s="29">
        <f t="shared" si="4"/>
        <v>12394.288252002054</v>
      </c>
      <c r="I49" s="29">
        <f t="shared" si="3"/>
        <v>344413.52347769332</v>
      </c>
    </row>
    <row r="50" spans="5:9" x14ac:dyDescent="0.25">
      <c r="E50">
        <v>31</v>
      </c>
      <c r="F50" s="29">
        <f t="shared" si="0"/>
        <v>21145.013335431333</v>
      </c>
      <c r="G50" s="29">
        <f t="shared" si="1"/>
        <v>8595.796480279254</v>
      </c>
      <c r="H50" s="29">
        <f t="shared" si="4"/>
        <v>12549.216855152077</v>
      </c>
      <c r="I50" s="29">
        <f t="shared" si="3"/>
        <v>348718.69252116448</v>
      </c>
    </row>
    <row r="51" spans="5:9" x14ac:dyDescent="0.25">
      <c r="E51">
        <v>32</v>
      </c>
      <c r="F51" s="29">
        <f t="shared" si="0"/>
        <v>21145.013335431333</v>
      </c>
      <c r="G51" s="29">
        <f t="shared" si="1"/>
        <v>8438.9312695898534</v>
      </c>
      <c r="H51" s="29">
        <f t="shared" si="4"/>
        <v>12706.08206584148</v>
      </c>
      <c r="I51" s="29">
        <f t="shared" si="3"/>
        <v>353077.6761776791</v>
      </c>
    </row>
    <row r="52" spans="5:9" x14ac:dyDescent="0.25">
      <c r="E52">
        <v>33</v>
      </c>
      <c r="F52" s="29">
        <f t="shared" si="0"/>
        <v>21145.013335431333</v>
      </c>
      <c r="G52" s="29">
        <f t="shared" si="1"/>
        <v>8280.105243766835</v>
      </c>
      <c r="H52" s="29">
        <f t="shared" si="4"/>
        <v>12864.908091664498</v>
      </c>
      <c r="I52" s="29">
        <f t="shared" si="3"/>
        <v>357491.14712990006</v>
      </c>
    </row>
    <row r="53" spans="5:9" x14ac:dyDescent="0.25">
      <c r="E53">
        <v>34</v>
      </c>
      <c r="F53" s="29">
        <f t="shared" si="0"/>
        <v>21145.013335431333</v>
      </c>
      <c r="G53" s="29">
        <f t="shared" si="1"/>
        <v>8119.2938926210281</v>
      </c>
      <c r="H53" s="29">
        <f t="shared" si="4"/>
        <v>13025.719442810303</v>
      </c>
      <c r="I53" s="29">
        <f t="shared" si="3"/>
        <v>361959.78646902385</v>
      </c>
    </row>
    <row r="54" spans="5:9" x14ac:dyDescent="0.25">
      <c r="E54">
        <v>35</v>
      </c>
      <c r="F54" s="29">
        <f t="shared" si="0"/>
        <v>21145.013335431333</v>
      </c>
      <c r="G54" s="29">
        <f t="shared" si="1"/>
        <v>7956.4723995859003</v>
      </c>
      <c r="H54" s="29">
        <f t="shared" si="4"/>
        <v>13188.540935845433</v>
      </c>
      <c r="I54" s="29">
        <f t="shared" si="3"/>
        <v>366484.28379988653</v>
      </c>
    </row>
    <row r="55" spans="5:9" x14ac:dyDescent="0.25">
      <c r="E55">
        <v>36</v>
      </c>
      <c r="F55" s="29">
        <f t="shared" si="0"/>
        <v>21145.013335431333</v>
      </c>
      <c r="G55" s="29">
        <f t="shared" si="1"/>
        <v>7791.6156378878331</v>
      </c>
      <c r="H55" s="29">
        <f t="shared" si="4"/>
        <v>13353.3976975435</v>
      </c>
      <c r="I55" s="29">
        <f t="shared" si="3"/>
        <v>371065.33734738518</v>
      </c>
    </row>
    <row r="56" spans="5:9" x14ac:dyDescent="0.25">
      <c r="E56">
        <v>37</v>
      </c>
      <c r="F56" s="29">
        <f t="shared" si="0"/>
        <v>21145.013335431333</v>
      </c>
      <c r="G56" s="29">
        <f t="shared" si="1"/>
        <v>7624.6981666685397</v>
      </c>
      <c r="H56" s="29">
        <f t="shared" si="4"/>
        <v>13520.315168762794</v>
      </c>
      <c r="I56" s="29">
        <f t="shared" si="3"/>
        <v>375703.65406422748</v>
      </c>
    </row>
    <row r="57" spans="5:9" x14ac:dyDescent="0.25">
      <c r="E57">
        <v>38</v>
      </c>
      <c r="F57" s="29">
        <f t="shared" si="0"/>
        <v>21145.013335431333</v>
      </c>
      <c r="G57" s="29">
        <f t="shared" si="1"/>
        <v>7455.6942270590043</v>
      </c>
      <c r="H57" s="29">
        <f t="shared" si="4"/>
        <v>13689.319108372329</v>
      </c>
      <c r="I57" s="29">
        <f t="shared" si="3"/>
        <v>380399.94974003028</v>
      </c>
    </row>
    <row r="58" spans="5:9" x14ac:dyDescent="0.25">
      <c r="E58">
        <v>39</v>
      </c>
      <c r="F58" s="29">
        <f t="shared" si="0"/>
        <v>21145.013335431333</v>
      </c>
      <c r="G58" s="29">
        <f t="shared" si="1"/>
        <v>7284.5777382043507</v>
      </c>
      <c r="H58" s="29">
        <f t="shared" si="4"/>
        <v>13860.435597226982</v>
      </c>
      <c r="I58" s="29">
        <f t="shared" si="3"/>
        <v>385154.94911178068</v>
      </c>
    </row>
    <row r="59" spans="5:9" x14ac:dyDescent="0.25">
      <c r="E59">
        <v>40</v>
      </c>
      <c r="F59" s="29">
        <f t="shared" si="0"/>
        <v>21145.013335431333</v>
      </c>
      <c r="G59" s="29">
        <f t="shared" si="1"/>
        <v>7111.3222932390117</v>
      </c>
      <c r="H59" s="29">
        <f t="shared" si="4"/>
        <v>14033.69104219232</v>
      </c>
      <c r="I59" s="29">
        <f t="shared" si="3"/>
        <v>389969.38597567799</v>
      </c>
    </row>
    <row r="60" spans="5:9" x14ac:dyDescent="0.25">
      <c r="E60">
        <v>41</v>
      </c>
      <c r="F60" s="29">
        <f t="shared" si="0"/>
        <v>21145.013335431333</v>
      </c>
      <c r="G60" s="29">
        <f t="shared" si="1"/>
        <v>6935.9011552116099</v>
      </c>
      <c r="H60" s="29">
        <f t="shared" si="4"/>
        <v>14209.112180219723</v>
      </c>
      <c r="I60" s="29">
        <f t="shared" si="3"/>
        <v>394844.00330037397</v>
      </c>
    </row>
    <row r="61" spans="5:9" x14ac:dyDescent="0.25">
      <c r="E61">
        <v>42</v>
      </c>
      <c r="F61" s="29">
        <f t="shared" si="0"/>
        <v>21145.013335431333</v>
      </c>
      <c r="G61" s="29">
        <f t="shared" si="1"/>
        <v>6758.2872529588631</v>
      </c>
      <c r="H61" s="29">
        <f t="shared" si="4"/>
        <v>14386.726082472471</v>
      </c>
      <c r="I61" s="29">
        <f t="shared" si="3"/>
        <v>399779.55334162869</v>
      </c>
    </row>
    <row r="62" spans="5:9" x14ac:dyDescent="0.25">
      <c r="E62">
        <v>43</v>
      </c>
      <c r="F62" s="29">
        <f t="shared" si="0"/>
        <v>21145.013335431333</v>
      </c>
      <c r="G62" s="29">
        <f t="shared" si="1"/>
        <v>6578.4531769279574</v>
      </c>
      <c r="H62" s="29">
        <f t="shared" si="4"/>
        <v>14566.560158503378</v>
      </c>
      <c r="I62" s="29">
        <f t="shared" si="3"/>
        <v>404776.79775839904</v>
      </c>
    </row>
    <row r="63" spans="5:9" x14ac:dyDescent="0.25">
      <c r="E63">
        <v>44</v>
      </c>
      <c r="F63" s="29">
        <f t="shared" si="0"/>
        <v>21145.013335431333</v>
      </c>
      <c r="G63" s="29">
        <f t="shared" si="1"/>
        <v>6396.3711749466647</v>
      </c>
      <c r="H63" s="29">
        <f t="shared" si="4"/>
        <v>14748.642160484667</v>
      </c>
      <c r="I63" s="29">
        <f t="shared" si="3"/>
        <v>409836.50773037906</v>
      </c>
    </row>
    <row r="64" spans="5:9" x14ac:dyDescent="0.25">
      <c r="E64">
        <v>45</v>
      </c>
      <c r="F64" s="29">
        <f t="shared" si="0"/>
        <v>21145.013335431333</v>
      </c>
      <c r="G64" s="29">
        <f t="shared" si="1"/>
        <v>6212.0131479406064</v>
      </c>
      <c r="H64" s="29">
        <f t="shared" si="4"/>
        <v>14933.000187490725</v>
      </c>
      <c r="I64" s="29">
        <f t="shared" si="3"/>
        <v>414959.46407700877</v>
      </c>
    </row>
    <row r="65" spans="5:9" x14ac:dyDescent="0.25">
      <c r="E65">
        <v>46</v>
      </c>
      <c r="F65" s="29">
        <f t="shared" si="0"/>
        <v>21145.013335431333</v>
      </c>
      <c r="G65" s="29">
        <f t="shared" si="1"/>
        <v>6025.3506455969718</v>
      </c>
      <c r="H65" s="29">
        <f t="shared" si="4"/>
        <v>15119.66268983436</v>
      </c>
      <c r="I65" s="29">
        <f t="shared" si="3"/>
        <v>420146.45737797144</v>
      </c>
    </row>
    <row r="66" spans="5:9" x14ac:dyDescent="0.25">
      <c r="E66">
        <v>47</v>
      </c>
      <c r="F66" s="29">
        <f t="shared" si="0"/>
        <v>21145.013335431333</v>
      </c>
      <c r="G66" s="29">
        <f t="shared" si="1"/>
        <v>5836.3548619740432</v>
      </c>
      <c r="H66" s="29">
        <f t="shared" si="4"/>
        <v>15308.65847345729</v>
      </c>
      <c r="I66" s="29">
        <f t="shared" si="3"/>
        <v>425398.28809519607</v>
      </c>
    </row>
    <row r="67" spans="5:9" x14ac:dyDescent="0.25">
      <c r="E67">
        <v>48</v>
      </c>
      <c r="F67" s="29">
        <f t="shared" si="0"/>
        <v>21145.013335431333</v>
      </c>
      <c r="G67" s="29">
        <f t="shared" si="1"/>
        <v>5644.9966310558275</v>
      </c>
      <c r="H67" s="29">
        <f t="shared" si="4"/>
        <v>15500.016704375505</v>
      </c>
      <c r="I67" s="29">
        <f t="shared" si="3"/>
        <v>430715.76669638598</v>
      </c>
    </row>
    <row r="68" spans="5:9" x14ac:dyDescent="0.25">
      <c r="E68">
        <v>49</v>
      </c>
      <c r="F68" s="29">
        <f t="shared" si="0"/>
        <v>21145.013335431333</v>
      </c>
      <c r="G68" s="29">
        <f t="shared" si="1"/>
        <v>5451.2464222511335</v>
      </c>
      <c r="H68" s="29">
        <f t="shared" si="4"/>
        <v>15693.766913180199</v>
      </c>
      <c r="I68" s="29">
        <f t="shared" si="3"/>
        <v>436099.71378009074</v>
      </c>
    </row>
    <row r="69" spans="5:9" x14ac:dyDescent="0.25">
      <c r="E69">
        <v>50</v>
      </c>
      <c r="F69" s="29">
        <f t="shared" si="0"/>
        <v>21145.013335431333</v>
      </c>
      <c r="G69" s="29">
        <f t="shared" si="1"/>
        <v>5255.0743358363798</v>
      </c>
      <c r="H69" s="29">
        <f t="shared" si="4"/>
        <v>15889.938999594953</v>
      </c>
      <c r="I69" s="29">
        <f t="shared" si="3"/>
        <v>420405.94686691056</v>
      </c>
    </row>
    <row r="70" spans="5:9" x14ac:dyDescent="0.25">
      <c r="E70">
        <v>51</v>
      </c>
      <c r="F70" s="29">
        <f t="shared" si="0"/>
        <v>21145.013335431333</v>
      </c>
      <c r="G70" s="29">
        <f t="shared" si="1"/>
        <v>5056.4500983414437</v>
      </c>
      <c r="H70" s="29">
        <f t="shared" si="4"/>
        <v>16088.563237089889</v>
      </c>
      <c r="I70" s="29">
        <f t="shared" si="3"/>
        <v>404516.00786731561</v>
      </c>
    </row>
    <row r="71" spans="5:9" x14ac:dyDescent="0.25">
      <c r="E71">
        <v>52</v>
      </c>
      <c r="F71" s="29">
        <f t="shared" si="0"/>
        <v>21145.013335431333</v>
      </c>
      <c r="G71" s="29">
        <f t="shared" si="1"/>
        <v>4855.3430578778198</v>
      </c>
      <c r="H71" s="29">
        <f t="shared" si="4"/>
        <v>16289.670277553512</v>
      </c>
      <c r="I71" s="29">
        <f t="shared" si="3"/>
        <v>388427.44463022571</v>
      </c>
    </row>
    <row r="72" spans="5:9" x14ac:dyDescent="0.25">
      <c r="E72">
        <v>53</v>
      </c>
      <c r="F72" s="29">
        <f t="shared" si="0"/>
        <v>21145.013335431333</v>
      </c>
      <c r="G72" s="29">
        <f t="shared" si="1"/>
        <v>4651.7221794084007</v>
      </c>
      <c r="H72" s="29">
        <f t="shared" si="4"/>
        <v>16493.291156022933</v>
      </c>
      <c r="I72" s="29">
        <f t="shared" si="3"/>
        <v>372137.77435267216</v>
      </c>
    </row>
    <row r="73" spans="5:9" x14ac:dyDescent="0.25">
      <c r="E73">
        <v>54</v>
      </c>
      <c r="F73" s="29">
        <f t="shared" si="0"/>
        <v>21145.013335431333</v>
      </c>
      <c r="G73" s="29">
        <f t="shared" si="1"/>
        <v>4445.5560399581145</v>
      </c>
      <c r="H73" s="29">
        <f t="shared" si="4"/>
        <v>16699.457295473218</v>
      </c>
      <c r="I73" s="29">
        <f t="shared" si="3"/>
        <v>355644.48319664923</v>
      </c>
    </row>
    <row r="74" spans="5:9" x14ac:dyDescent="0.25">
      <c r="E74">
        <v>55</v>
      </c>
      <c r="F74" s="29">
        <f t="shared" si="0"/>
        <v>21145.013335431333</v>
      </c>
      <c r="G74" s="29">
        <f t="shared" si="1"/>
        <v>4236.8128237646997</v>
      </c>
      <c r="H74" s="29">
        <f t="shared" si="4"/>
        <v>16908.200511666633</v>
      </c>
      <c r="I74" s="29">
        <f t="shared" si="3"/>
        <v>338945.02590117604</v>
      </c>
    </row>
    <row r="75" spans="5:9" x14ac:dyDescent="0.25">
      <c r="E75">
        <v>56</v>
      </c>
      <c r="F75" s="29">
        <f t="shared" si="0"/>
        <v>21145.013335431333</v>
      </c>
      <c r="G75" s="29">
        <f t="shared" si="1"/>
        <v>4025.460317368867</v>
      </c>
      <c r="H75" s="29">
        <f t="shared" si="4"/>
        <v>17119.553018062463</v>
      </c>
      <c r="I75" s="29">
        <f t="shared" si="3"/>
        <v>322036.82538950938</v>
      </c>
    </row>
    <row r="76" spans="5:9" x14ac:dyDescent="0.25">
      <c r="E76">
        <v>57</v>
      </c>
      <c r="F76" s="29">
        <f t="shared" si="0"/>
        <v>21145.013335431333</v>
      </c>
      <c r="G76" s="29">
        <f t="shared" si="1"/>
        <v>3811.4659046430866</v>
      </c>
      <c r="H76" s="29">
        <f t="shared" si="4"/>
        <v>17333.547430788247</v>
      </c>
      <c r="I76" s="29">
        <f t="shared" si="3"/>
        <v>304917.27237144695</v>
      </c>
    </row>
    <row r="77" spans="5:9" x14ac:dyDescent="0.25">
      <c r="E77">
        <v>58</v>
      </c>
      <c r="F77" s="29">
        <f t="shared" si="0"/>
        <v>21145.013335431333</v>
      </c>
      <c r="G77" s="29">
        <f t="shared" si="1"/>
        <v>3594.7965617582331</v>
      </c>
      <c r="H77" s="29">
        <f t="shared" si="4"/>
        <v>17550.216773673099</v>
      </c>
      <c r="I77" s="29">
        <f t="shared" si="3"/>
        <v>287583.72494065866</v>
      </c>
    </row>
    <row r="78" spans="5:9" x14ac:dyDescent="0.25">
      <c r="E78">
        <v>59</v>
      </c>
      <c r="F78" s="29">
        <f t="shared" si="0"/>
        <v>21145.013335431333</v>
      </c>
      <c r="G78" s="29">
        <f t="shared" si="1"/>
        <v>3375.4188520873195</v>
      </c>
      <c r="H78" s="29">
        <f t="shared" si="4"/>
        <v>17769.594483344015</v>
      </c>
      <c r="I78" s="29">
        <f t="shared" si="3"/>
        <v>270033.50816698559</v>
      </c>
    </row>
    <row r="79" spans="5:9" x14ac:dyDescent="0.25">
      <c r="E79">
        <v>60</v>
      </c>
      <c r="F79" s="29">
        <f t="shared" si="0"/>
        <v>21145.013335431333</v>
      </c>
      <c r="G79" s="29">
        <f t="shared" si="1"/>
        <v>3153.2989210455194</v>
      </c>
      <c r="H79" s="29">
        <f t="shared" si="4"/>
        <v>17991.714414385813</v>
      </c>
      <c r="I79" s="29">
        <f t="shared" si="3"/>
        <v>252263.91368364153</v>
      </c>
    </row>
    <row r="80" spans="5:9" x14ac:dyDescent="0.25">
      <c r="E80">
        <v>61</v>
      </c>
      <c r="F80" s="29">
        <f t="shared" si="0"/>
        <v>21145.013335431333</v>
      </c>
      <c r="G80" s="29">
        <f t="shared" si="1"/>
        <v>2928.402490865697</v>
      </c>
      <c r="H80" s="29">
        <f t="shared" si="4"/>
        <v>18216.610844565635</v>
      </c>
      <c r="I80" s="29">
        <f t="shared" si="3"/>
        <v>234272.19926925574</v>
      </c>
    </row>
    <row r="81" spans="5:9" x14ac:dyDescent="0.25">
      <c r="E81">
        <v>62</v>
      </c>
      <c r="F81" s="29">
        <f t="shared" si="0"/>
        <v>21145.013335431333</v>
      </c>
      <c r="G81" s="29">
        <f t="shared" si="1"/>
        <v>2700.6948553086258</v>
      </c>
      <c r="H81" s="29">
        <f t="shared" si="4"/>
        <v>18444.318480122707</v>
      </c>
      <c r="I81" s="29">
        <f t="shared" si="3"/>
        <v>216055.58842469013</v>
      </c>
    </row>
    <row r="82" spans="5:9" x14ac:dyDescent="0.25">
      <c r="E82">
        <v>63</v>
      </c>
      <c r="F82" s="29">
        <f t="shared" si="0"/>
        <v>21145.013335431333</v>
      </c>
      <c r="G82" s="29">
        <f t="shared" si="1"/>
        <v>2470.140874307092</v>
      </c>
      <c r="H82" s="29">
        <f t="shared" si="4"/>
        <v>18674.87246112424</v>
      </c>
      <c r="I82" s="29">
        <f t="shared" si="3"/>
        <v>197611.26994456741</v>
      </c>
    </row>
    <row r="83" spans="5:9" x14ac:dyDescent="0.25">
      <c r="E83">
        <v>64</v>
      </c>
      <c r="F83" s="29">
        <f t="shared" si="0"/>
        <v>21145.013335431333</v>
      </c>
      <c r="G83" s="29">
        <f t="shared" si="1"/>
        <v>2236.7049685430393</v>
      </c>
      <c r="H83" s="29">
        <f t="shared" si="4"/>
        <v>18908.308366888294</v>
      </c>
      <c r="I83" s="29">
        <f t="shared" si="3"/>
        <v>178936.39748344317</v>
      </c>
    </row>
    <row r="84" spans="5:9" x14ac:dyDescent="0.25">
      <c r="E84">
        <v>65</v>
      </c>
      <c r="F84" s="29">
        <f t="shared" si="0"/>
        <v>21145.013335431333</v>
      </c>
      <c r="G84" s="29">
        <f t="shared" si="1"/>
        <v>2000.3511139569359</v>
      </c>
      <c r="H84" s="29">
        <f t="shared" si="4"/>
        <v>19144.662221474398</v>
      </c>
      <c r="I84" s="29">
        <f t="shared" si="3"/>
        <v>160028.08911655488</v>
      </c>
    </row>
    <row r="85" spans="5:9" x14ac:dyDescent="0.25">
      <c r="E85">
        <v>66</v>
      </c>
      <c r="F85" s="29">
        <f t="shared" ref="F85:F91" si="5">-PMT($C$3/12,$C$4*12,$C$2)</f>
        <v>21145.013335431333</v>
      </c>
      <c r="G85" s="29">
        <f t="shared" ref="G85:G91" si="6">-IPMT($C$3/12,E85,$C$4*12,$C$2)</f>
        <v>1761.0428361885058</v>
      </c>
      <c r="H85" s="29">
        <f t="shared" si="4"/>
        <v>19383.970499242831</v>
      </c>
      <c r="I85" s="29">
        <f t="shared" ref="I85:I91" si="7">SUM(H85:H108)</f>
        <v>140883.42689508048</v>
      </c>
    </row>
    <row r="86" spans="5:9" x14ac:dyDescent="0.25">
      <c r="E86">
        <v>67</v>
      </c>
      <c r="F86" s="29">
        <f t="shared" si="5"/>
        <v>21145.013335431333</v>
      </c>
      <c r="G86" s="29">
        <f t="shared" si="6"/>
        <v>1518.7432049479705</v>
      </c>
      <c r="H86" s="29">
        <f t="shared" si="4"/>
        <v>19626.270130483361</v>
      </c>
      <c r="I86" s="29">
        <f t="shared" si="7"/>
        <v>121499.45639583768</v>
      </c>
    </row>
    <row r="87" spans="5:9" x14ac:dyDescent="0.25">
      <c r="E87">
        <v>68</v>
      </c>
      <c r="F87" s="29">
        <f t="shared" si="5"/>
        <v>21145.013335431333</v>
      </c>
      <c r="G87" s="29">
        <f t="shared" si="6"/>
        <v>1273.4148283169284</v>
      </c>
      <c r="H87" s="29">
        <f t="shared" si="4"/>
        <v>19871.598507114406</v>
      </c>
      <c r="I87" s="29">
        <f t="shared" si="7"/>
        <v>101873.18626535432</v>
      </c>
    </row>
    <row r="88" spans="5:9" x14ac:dyDescent="0.25">
      <c r="E88">
        <v>69</v>
      </c>
      <c r="F88" s="29">
        <f t="shared" si="5"/>
        <v>21145.013335431333</v>
      </c>
      <c r="G88" s="29">
        <f t="shared" si="6"/>
        <v>1025.0198469779987</v>
      </c>
      <c r="H88" s="29">
        <f t="shared" si="4"/>
        <v>20119.993488453336</v>
      </c>
      <c r="I88" s="29">
        <f t="shared" si="7"/>
        <v>82001.587758239912</v>
      </c>
    </row>
    <row r="89" spans="5:9" x14ac:dyDescent="0.25">
      <c r="E89">
        <v>70</v>
      </c>
      <c r="F89" s="29">
        <f t="shared" si="5"/>
        <v>21145.013335431333</v>
      </c>
      <c r="G89" s="29">
        <f t="shared" si="6"/>
        <v>773.51992837233195</v>
      </c>
      <c r="H89" s="29">
        <f t="shared" si="4"/>
        <v>20371.493407059002</v>
      </c>
      <c r="I89" s="29">
        <f t="shared" si="7"/>
        <v>61881.594269786568</v>
      </c>
    </row>
    <row r="90" spans="5:9" x14ac:dyDescent="0.25">
      <c r="E90">
        <v>71</v>
      </c>
      <c r="F90" s="29">
        <f t="shared" si="5"/>
        <v>21145.013335431333</v>
      </c>
      <c r="G90" s="29">
        <f t="shared" si="6"/>
        <v>518.87626078409448</v>
      </c>
      <c r="H90" s="29">
        <f t="shared" si="4"/>
        <v>20626.137074647238</v>
      </c>
      <c r="I90" s="29">
        <f t="shared" si="7"/>
        <v>41510.100862727573</v>
      </c>
    </row>
    <row r="91" spans="5:9" x14ac:dyDescent="0.25">
      <c r="E91">
        <v>72</v>
      </c>
      <c r="F91" s="29">
        <f t="shared" si="5"/>
        <v>21145.013335431333</v>
      </c>
      <c r="G91" s="29">
        <f t="shared" si="6"/>
        <v>261.04954735100409</v>
      </c>
      <c r="H91" s="29">
        <f t="shared" si="4"/>
        <v>20883.963788080331</v>
      </c>
      <c r="I91" s="29">
        <f t="shared" si="7"/>
        <v>20883.963788080331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CF8-6CC0-BF49-B54F-A027F17BC29B}">
  <dimension ref="A1:K322"/>
  <sheetViews>
    <sheetView topLeftCell="B304" workbookViewId="0">
      <selection activeCell="K324" sqref="K324"/>
    </sheetView>
  </sheetViews>
  <sheetFormatPr defaultColWidth="11" defaultRowHeight="15.75" x14ac:dyDescent="0.25"/>
  <cols>
    <col min="2" max="2" width="12" bestFit="1" customWidth="1"/>
    <col min="3" max="3" width="19.625" bestFit="1" customWidth="1"/>
    <col min="5" max="5" width="13.125" bestFit="1" customWidth="1"/>
    <col min="6" max="6" width="20.125" customWidth="1"/>
    <col min="7" max="7" width="16.875" customWidth="1"/>
    <col min="8" max="8" width="14" customWidth="1"/>
    <col min="9" max="9" width="13" customWidth="1"/>
    <col min="10" max="10" width="22" customWidth="1"/>
    <col min="11" max="11" width="16.875" customWidth="1"/>
    <col min="17" max="17" width="13" customWidth="1"/>
    <col min="18" max="18" width="16.875" customWidth="1"/>
    <col min="19" max="19" width="15" customWidth="1"/>
    <col min="20" max="20" width="19.625" customWidth="1"/>
  </cols>
  <sheetData>
    <row r="1" spans="2:10" x14ac:dyDescent="0.25">
      <c r="F1" t="s">
        <v>25</v>
      </c>
    </row>
    <row r="2" spans="2:10" x14ac:dyDescent="0.25">
      <c r="B2" s="10" t="s">
        <v>1</v>
      </c>
      <c r="C2" s="24">
        <v>5000000</v>
      </c>
      <c r="F2" t="s">
        <v>26</v>
      </c>
    </row>
    <row r="3" spans="2:10" x14ac:dyDescent="0.25">
      <c r="B3" s="10" t="s">
        <v>2</v>
      </c>
      <c r="C3" s="25">
        <v>7.0000000000000007E-2</v>
      </c>
      <c r="E3" t="s">
        <v>18</v>
      </c>
      <c r="F3" t="s">
        <v>27</v>
      </c>
    </row>
    <row r="4" spans="2:10" x14ac:dyDescent="0.25">
      <c r="B4" s="10" t="s">
        <v>15</v>
      </c>
      <c r="C4" s="16">
        <v>25</v>
      </c>
      <c r="F4" t="s">
        <v>28</v>
      </c>
    </row>
    <row r="5" spans="2:10" x14ac:dyDescent="0.25">
      <c r="B5" s="10" t="s">
        <v>6</v>
      </c>
      <c r="C5" s="35">
        <f>-PMT(C3/12,C4*12,C2)</f>
        <v>35338.959863754586</v>
      </c>
    </row>
    <row r="7" spans="2:10" x14ac:dyDescent="0.25">
      <c r="G7" s="42" t="s">
        <v>29</v>
      </c>
      <c r="H7" s="42"/>
      <c r="I7" s="42"/>
    </row>
    <row r="8" spans="2:10" ht="56.25" x14ac:dyDescent="0.25">
      <c r="F8" s="28" t="s">
        <v>14</v>
      </c>
      <c r="G8" s="28" t="s">
        <v>32</v>
      </c>
      <c r="H8" s="28" t="s">
        <v>30</v>
      </c>
      <c r="I8" s="28" t="s">
        <v>31</v>
      </c>
      <c r="J8" s="28" t="s">
        <v>33</v>
      </c>
    </row>
    <row r="9" spans="2:10" x14ac:dyDescent="0.25">
      <c r="F9" s="16">
        <v>1</v>
      </c>
      <c r="G9" s="35">
        <f>-PMT($C$3/12,$C$4*12,$C$2)</f>
        <v>35338.959863754586</v>
      </c>
      <c r="H9" s="35">
        <f>-IPMT($C$3/12,F9,$C$4*12,$C$2)</f>
        <v>29166.666666666668</v>
      </c>
      <c r="I9" s="35">
        <f>-PPMT($C$3/12,F9,$C$4*12,$C$2)</f>
        <v>6172.2931970879199</v>
      </c>
      <c r="J9" s="35"/>
    </row>
    <row r="10" spans="2:10" x14ac:dyDescent="0.25">
      <c r="F10" s="16">
        <v>2</v>
      </c>
      <c r="G10" s="35">
        <f t="shared" ref="G10:G11" si="0">-PMT($C$3/12,$C$4*12,$C$2)</f>
        <v>35338.959863754586</v>
      </c>
      <c r="H10" s="35">
        <f t="shared" ref="H10:H11" si="1">-IPMT($C$3/12,F10,$C$4*12,$C$2)</f>
        <v>29130.661623016982</v>
      </c>
      <c r="I10" s="35">
        <f t="shared" ref="I10:I11" si="2">-PPMT($C$3/12,F10,$C$4*12,$C$2)</f>
        <v>6208.2982407376012</v>
      </c>
      <c r="J10" s="16"/>
    </row>
    <row r="11" spans="2:10" x14ac:dyDescent="0.25">
      <c r="F11" s="16">
        <v>3</v>
      </c>
      <c r="G11" s="35">
        <f t="shared" si="0"/>
        <v>35338.959863754586</v>
      </c>
      <c r="H11" s="35">
        <f t="shared" si="1"/>
        <v>29094.446549946017</v>
      </c>
      <c r="I11" s="35">
        <f t="shared" si="2"/>
        <v>6244.5133138085685</v>
      </c>
      <c r="J11" s="16"/>
    </row>
    <row r="13" spans="2:10" x14ac:dyDescent="0.25">
      <c r="E13" t="s">
        <v>19</v>
      </c>
      <c r="F13" t="s">
        <v>34</v>
      </c>
    </row>
    <row r="14" spans="2:10" x14ac:dyDescent="0.25">
      <c r="F14" t="s">
        <v>35</v>
      </c>
    </row>
    <row r="15" spans="2:10" x14ac:dyDescent="0.25">
      <c r="F15" t="s">
        <v>36</v>
      </c>
    </row>
    <row r="18" spans="1:11" x14ac:dyDescent="0.25">
      <c r="H18" t="s">
        <v>47</v>
      </c>
      <c r="I18">
        <v>20000000</v>
      </c>
    </row>
    <row r="22" spans="1:11" ht="75" x14ac:dyDescent="0.25">
      <c r="A22" s="28" t="s">
        <v>14</v>
      </c>
      <c r="B22" s="28" t="s">
        <v>32</v>
      </c>
      <c r="C22" s="28" t="s">
        <v>30</v>
      </c>
      <c r="D22" s="28" t="s">
        <v>31</v>
      </c>
      <c r="E22" s="28" t="s">
        <v>33</v>
      </c>
      <c r="G22" s="28" t="s">
        <v>14</v>
      </c>
      <c r="H22" s="28" t="s">
        <v>32</v>
      </c>
      <c r="I22" s="28" t="s">
        <v>30</v>
      </c>
      <c r="J22" s="28" t="s">
        <v>31</v>
      </c>
      <c r="K22" s="28" t="s">
        <v>33</v>
      </c>
    </row>
    <row r="23" spans="1:11" x14ac:dyDescent="0.25">
      <c r="A23" s="16">
        <v>1</v>
      </c>
      <c r="B23" s="35">
        <f>-PMT($C$3/12,$C$4*12,$C$2)</f>
        <v>35338.959863754586</v>
      </c>
      <c r="C23" s="35">
        <f>-IPMT($C$3/12,A23,$C$4*12,$C$2)</f>
        <v>29166.666666666668</v>
      </c>
      <c r="D23" s="35">
        <f>-PPMT($C$3/12,A23,$C$4*12,$C$2)</f>
        <v>6172.2931970879199</v>
      </c>
      <c r="E23" s="35">
        <f>SUM(D23:D322)</f>
        <v>5000000.0000000009</v>
      </c>
      <c r="G23" s="16">
        <v>1</v>
      </c>
      <c r="H23" s="35">
        <f>-PMT($C$3/12,$C$4*12,$C$2)</f>
        <v>35338.959863754586</v>
      </c>
      <c r="I23" s="35">
        <f>-IPMT($C$3/12,G23,$C$4*12,$C$2)</f>
        <v>29166.666666666668</v>
      </c>
      <c r="J23" s="35">
        <f>-PPMT($C$3/12,G23,$C$4*12,$C$2)</f>
        <v>6172.2931970879199</v>
      </c>
      <c r="K23" s="35">
        <f>SUM(J23:J322)</f>
        <v>23232430.480790298</v>
      </c>
    </row>
    <row r="24" spans="1:11" x14ac:dyDescent="0.25">
      <c r="A24" s="16">
        <v>2</v>
      </c>
      <c r="B24" s="35">
        <f t="shared" ref="B24:B87" si="3">-PMT($C$3/12,$C$4*12,$C$2)</f>
        <v>35338.959863754586</v>
      </c>
      <c r="C24" s="35">
        <f t="shared" ref="C24:C87" si="4">-IPMT($C$3/12,A24,$C$4*12,$C$2)</f>
        <v>29130.661623016982</v>
      </c>
      <c r="D24" s="35">
        <f t="shared" ref="D24:D87" si="5">-PPMT($C$3/12,A24,$C$4*12,$C$2)</f>
        <v>6208.2982407376012</v>
      </c>
      <c r="E24" s="35">
        <f t="shared" ref="E24:E87" si="6">SUM(D24:D323)</f>
        <v>4993827.706802913</v>
      </c>
      <c r="G24" s="16">
        <v>2</v>
      </c>
      <c r="H24" s="35">
        <f t="shared" ref="H24:H82" si="7">-PMT($C$3/12,$C$4*12,$C$2)</f>
        <v>35338.959863754586</v>
      </c>
      <c r="I24" s="35">
        <f t="shared" ref="I24:I82" si="8">-IPMT($C$3/12,G24,$C$4*12,$C$2)</f>
        <v>29130.661623016982</v>
      </c>
      <c r="J24" s="35">
        <f t="shared" ref="J24:J82" si="9">-PPMT($C$3/12,G24,$C$4*12,$C$2)</f>
        <v>6208.2982407376012</v>
      </c>
      <c r="K24" s="35">
        <f t="shared" ref="K24:K87" si="10">SUM(J24:J323)</f>
        <v>23226258.18759321</v>
      </c>
    </row>
    <row r="25" spans="1:11" x14ac:dyDescent="0.25">
      <c r="A25" s="16">
        <v>3</v>
      </c>
      <c r="B25" s="35">
        <f t="shared" si="3"/>
        <v>35338.959863754586</v>
      </c>
      <c r="C25" s="35">
        <f t="shared" si="4"/>
        <v>29094.446549946017</v>
      </c>
      <c r="D25" s="35">
        <f t="shared" si="5"/>
        <v>6244.5133138085685</v>
      </c>
      <c r="E25" s="35">
        <f t="shared" si="6"/>
        <v>4987619.4085621759</v>
      </c>
      <c r="G25" s="16">
        <v>3</v>
      </c>
      <c r="H25" s="35">
        <f t="shared" si="7"/>
        <v>35338.959863754586</v>
      </c>
      <c r="I25" s="35">
        <f t="shared" si="8"/>
        <v>29094.446549946017</v>
      </c>
      <c r="J25" s="35">
        <f t="shared" si="9"/>
        <v>6244.5133138085685</v>
      </c>
      <c r="K25" s="35">
        <f t="shared" si="10"/>
        <v>23220049.889352474</v>
      </c>
    </row>
    <row r="26" spans="1:11" x14ac:dyDescent="0.25">
      <c r="A26" s="16">
        <v>4</v>
      </c>
      <c r="B26" s="35">
        <f t="shared" si="3"/>
        <v>35338.959863754586</v>
      </c>
      <c r="C26" s="35">
        <f t="shared" si="4"/>
        <v>29058.020222282135</v>
      </c>
      <c r="D26" s="35">
        <f t="shared" si="5"/>
        <v>6280.9396414724533</v>
      </c>
      <c r="E26" s="35">
        <f t="shared" si="6"/>
        <v>4981374.8952483675</v>
      </c>
      <c r="G26" s="16">
        <v>4</v>
      </c>
      <c r="H26" s="35">
        <f t="shared" si="7"/>
        <v>35338.959863754586</v>
      </c>
      <c r="I26" s="35">
        <f t="shared" si="8"/>
        <v>29058.020222282135</v>
      </c>
      <c r="J26" s="35">
        <f t="shared" si="9"/>
        <v>6280.9396414724533</v>
      </c>
      <c r="K26" s="35">
        <f t="shared" si="10"/>
        <v>23213805.376038663</v>
      </c>
    </row>
    <row r="27" spans="1:11" x14ac:dyDescent="0.25">
      <c r="A27" s="16">
        <v>5</v>
      </c>
      <c r="B27" s="35">
        <f t="shared" si="3"/>
        <v>35338.959863754586</v>
      </c>
      <c r="C27" s="35">
        <f t="shared" si="4"/>
        <v>29021.381407706875</v>
      </c>
      <c r="D27" s="35">
        <f t="shared" si="5"/>
        <v>6317.5784560477086</v>
      </c>
      <c r="E27" s="35">
        <f t="shared" si="6"/>
        <v>4975093.9556068946</v>
      </c>
      <c r="G27" s="16">
        <v>5</v>
      </c>
      <c r="H27" s="35">
        <f t="shared" si="7"/>
        <v>35338.959863754586</v>
      </c>
      <c r="I27" s="35">
        <f t="shared" si="8"/>
        <v>29021.381407706875</v>
      </c>
      <c r="J27" s="35">
        <f t="shared" si="9"/>
        <v>6317.5784560477086</v>
      </c>
      <c r="K27" s="35">
        <f t="shared" si="10"/>
        <v>23207524.436397191</v>
      </c>
    </row>
    <row r="28" spans="1:11" x14ac:dyDescent="0.25">
      <c r="A28" s="16">
        <v>6</v>
      </c>
      <c r="B28" s="35">
        <f t="shared" si="3"/>
        <v>35338.959863754586</v>
      </c>
      <c r="C28" s="35">
        <f t="shared" si="4"/>
        <v>28984.528866713263</v>
      </c>
      <c r="D28" s="35">
        <f t="shared" si="5"/>
        <v>6354.4309970413206</v>
      </c>
      <c r="E28" s="35">
        <f t="shared" si="6"/>
        <v>4968776.3771508466</v>
      </c>
      <c r="G28" s="16">
        <v>6</v>
      </c>
      <c r="H28" s="35">
        <f t="shared" si="7"/>
        <v>35338.959863754586</v>
      </c>
      <c r="I28" s="35">
        <f t="shared" si="8"/>
        <v>28984.528866713263</v>
      </c>
      <c r="J28" s="35">
        <f t="shared" si="9"/>
        <v>6354.4309970413206</v>
      </c>
      <c r="K28" s="35">
        <f t="shared" si="10"/>
        <v>23201206.857941143</v>
      </c>
    </row>
    <row r="29" spans="1:11" x14ac:dyDescent="0.25">
      <c r="A29" s="16">
        <v>7</v>
      </c>
      <c r="B29" s="35">
        <f t="shared" si="3"/>
        <v>35338.959863754586</v>
      </c>
      <c r="C29" s="35">
        <f t="shared" si="4"/>
        <v>28947.461352563856</v>
      </c>
      <c r="D29" s="35">
        <f t="shared" si="5"/>
        <v>6391.4985111907281</v>
      </c>
      <c r="E29" s="35">
        <f t="shared" si="6"/>
        <v>4962421.9461538056</v>
      </c>
      <c r="G29" s="16">
        <v>7</v>
      </c>
      <c r="H29" s="35">
        <f t="shared" si="7"/>
        <v>35338.959863754586</v>
      </c>
      <c r="I29" s="35">
        <f t="shared" si="8"/>
        <v>28947.461352563856</v>
      </c>
      <c r="J29" s="35">
        <f t="shared" si="9"/>
        <v>6391.4985111907281</v>
      </c>
      <c r="K29" s="35">
        <f t="shared" si="10"/>
        <v>23194852.426944103</v>
      </c>
    </row>
    <row r="30" spans="1:11" x14ac:dyDescent="0.25">
      <c r="A30" s="16">
        <v>8</v>
      </c>
      <c r="B30" s="35">
        <f t="shared" si="3"/>
        <v>35338.959863754586</v>
      </c>
      <c r="C30" s="35">
        <f t="shared" si="4"/>
        <v>28910.177611248579</v>
      </c>
      <c r="D30" s="35">
        <f t="shared" si="5"/>
        <v>6428.7822525060074</v>
      </c>
      <c r="E30" s="35">
        <f t="shared" si="6"/>
        <v>4956030.4476426151</v>
      </c>
      <c r="G30" s="16">
        <v>8</v>
      </c>
      <c r="H30" s="35">
        <f t="shared" si="7"/>
        <v>35338.959863754586</v>
      </c>
      <c r="I30" s="35">
        <f t="shared" si="8"/>
        <v>28910.177611248579</v>
      </c>
      <c r="J30" s="35">
        <f t="shared" si="9"/>
        <v>6428.7822525060074</v>
      </c>
      <c r="K30" s="35">
        <f t="shared" si="10"/>
        <v>23188460.928432912</v>
      </c>
    </row>
    <row r="31" spans="1:11" x14ac:dyDescent="0.25">
      <c r="A31" s="16">
        <v>9</v>
      </c>
      <c r="B31" s="35">
        <f t="shared" si="3"/>
        <v>35338.959863754586</v>
      </c>
      <c r="C31" s="35">
        <f t="shared" si="4"/>
        <v>28872.676381442296</v>
      </c>
      <c r="D31" s="35">
        <f t="shared" si="5"/>
        <v>6466.283482312293</v>
      </c>
      <c r="E31" s="35">
        <f t="shared" si="6"/>
        <v>4949601.6653901096</v>
      </c>
      <c r="G31" s="16">
        <v>9</v>
      </c>
      <c r="H31" s="35">
        <f t="shared" si="7"/>
        <v>35338.959863754586</v>
      </c>
      <c r="I31" s="35">
        <f t="shared" si="8"/>
        <v>28872.676381442296</v>
      </c>
      <c r="J31" s="35">
        <f t="shared" si="9"/>
        <v>6466.283482312293</v>
      </c>
      <c r="K31" s="35">
        <f t="shared" si="10"/>
        <v>23182032.146180406</v>
      </c>
    </row>
    <row r="32" spans="1:11" x14ac:dyDescent="0.25">
      <c r="A32" s="16">
        <v>10</v>
      </c>
      <c r="B32" s="35">
        <f t="shared" si="3"/>
        <v>35338.959863754586</v>
      </c>
      <c r="C32" s="35">
        <f t="shared" si="4"/>
        <v>28834.95639446214</v>
      </c>
      <c r="D32" s="35">
        <f t="shared" si="5"/>
        <v>6504.0034692924473</v>
      </c>
      <c r="E32" s="35">
        <f t="shared" si="6"/>
        <v>4943135.3819077974</v>
      </c>
      <c r="G32" s="16">
        <v>10</v>
      </c>
      <c r="H32" s="35">
        <f t="shared" si="7"/>
        <v>35338.959863754586</v>
      </c>
      <c r="I32" s="35">
        <f t="shared" si="8"/>
        <v>28834.95639446214</v>
      </c>
      <c r="J32" s="35">
        <f t="shared" si="9"/>
        <v>6504.0034692924473</v>
      </c>
      <c r="K32" s="35">
        <f t="shared" si="10"/>
        <v>23175565.862698093</v>
      </c>
    </row>
    <row r="33" spans="1:11" x14ac:dyDescent="0.25">
      <c r="A33" s="16">
        <v>11</v>
      </c>
      <c r="B33" s="35">
        <f t="shared" si="3"/>
        <v>35338.959863754586</v>
      </c>
      <c r="C33" s="35">
        <f t="shared" si="4"/>
        <v>28797.0163742246</v>
      </c>
      <c r="D33" s="35">
        <f t="shared" si="5"/>
        <v>6541.9434895299855</v>
      </c>
      <c r="E33" s="35">
        <f t="shared" si="6"/>
        <v>4936631.3784385053</v>
      </c>
      <c r="G33" s="16">
        <v>11</v>
      </c>
      <c r="H33" s="35">
        <f t="shared" si="7"/>
        <v>35338.959863754586</v>
      </c>
      <c r="I33" s="35">
        <f t="shared" si="8"/>
        <v>28797.0163742246</v>
      </c>
      <c r="J33" s="35">
        <f t="shared" si="9"/>
        <v>6541.9434895299855</v>
      </c>
      <c r="K33" s="35">
        <f t="shared" si="10"/>
        <v>23169061.859228801</v>
      </c>
    </row>
    <row r="34" spans="1:11" x14ac:dyDescent="0.25">
      <c r="A34" s="16">
        <v>12</v>
      </c>
      <c r="B34" s="35">
        <f t="shared" si="3"/>
        <v>35338.959863754586</v>
      </c>
      <c r="C34" s="35">
        <f t="shared" si="4"/>
        <v>28758.855037202342</v>
      </c>
      <c r="D34" s="35">
        <f t="shared" si="5"/>
        <v>6580.104826552245</v>
      </c>
      <c r="E34" s="35">
        <f t="shared" si="6"/>
        <v>4930089.4349489752</v>
      </c>
      <c r="G34" s="16">
        <v>12</v>
      </c>
      <c r="H34" s="35">
        <f t="shared" si="7"/>
        <v>35338.959863754586</v>
      </c>
      <c r="I34" s="35">
        <f t="shared" si="8"/>
        <v>28758.855037202342</v>
      </c>
      <c r="J34" s="35">
        <f t="shared" si="9"/>
        <v>6580.104826552245</v>
      </c>
      <c r="K34" s="35">
        <f t="shared" si="10"/>
        <v>23162519.915739268</v>
      </c>
    </row>
    <row r="35" spans="1:11" x14ac:dyDescent="0.25">
      <c r="A35" s="16">
        <v>13</v>
      </c>
      <c r="B35" s="35">
        <f t="shared" si="3"/>
        <v>35338.959863754586</v>
      </c>
      <c r="C35" s="35">
        <f t="shared" si="4"/>
        <v>28720.471092380787</v>
      </c>
      <c r="D35" s="35">
        <f t="shared" si="5"/>
        <v>6618.488771373799</v>
      </c>
      <c r="E35" s="35">
        <f t="shared" si="6"/>
        <v>4923509.3301224224</v>
      </c>
      <c r="G35" s="16">
        <v>13</v>
      </c>
      <c r="H35" s="35">
        <f t="shared" si="7"/>
        <v>35338.959863754586</v>
      </c>
      <c r="I35" s="35">
        <f t="shared" si="8"/>
        <v>28720.471092380787</v>
      </c>
      <c r="J35" s="35">
        <f t="shared" si="9"/>
        <v>6618.488771373799</v>
      </c>
      <c r="K35" s="35">
        <f t="shared" si="10"/>
        <v>23155939.810912717</v>
      </c>
    </row>
    <row r="36" spans="1:11" x14ac:dyDescent="0.25">
      <c r="A36" s="16">
        <v>14</v>
      </c>
      <c r="B36" s="35">
        <f t="shared" si="3"/>
        <v>35338.959863754586</v>
      </c>
      <c r="C36" s="35">
        <f t="shared" si="4"/>
        <v>28681.863241214436</v>
      </c>
      <c r="D36" s="35">
        <f t="shared" si="5"/>
        <v>6657.096622540148</v>
      </c>
      <c r="E36" s="35">
        <f t="shared" si="6"/>
        <v>4916890.841351049</v>
      </c>
      <c r="G36" s="16">
        <v>14</v>
      </c>
      <c r="H36" s="35">
        <f t="shared" si="7"/>
        <v>35338.959863754586</v>
      </c>
      <c r="I36" s="35">
        <f t="shared" si="8"/>
        <v>28681.863241214436</v>
      </c>
      <c r="J36" s="35">
        <f t="shared" si="9"/>
        <v>6657.096622540148</v>
      </c>
      <c r="K36" s="35">
        <f t="shared" si="10"/>
        <v>23149321.322141346</v>
      </c>
    </row>
    <row r="37" spans="1:11" x14ac:dyDescent="0.25">
      <c r="A37" s="16">
        <v>15</v>
      </c>
      <c r="B37" s="35">
        <f t="shared" si="3"/>
        <v>35338.959863754586</v>
      </c>
      <c r="C37" s="35">
        <f t="shared" si="4"/>
        <v>28643.030177582958</v>
      </c>
      <c r="D37" s="35">
        <f t="shared" si="5"/>
        <v>6695.9296861716321</v>
      </c>
      <c r="E37" s="35">
        <f t="shared" si="6"/>
        <v>4910233.7447285093</v>
      </c>
      <c r="G37" s="16">
        <v>15</v>
      </c>
      <c r="H37" s="35">
        <f t="shared" si="7"/>
        <v>35338.959863754586</v>
      </c>
      <c r="I37" s="35">
        <f t="shared" si="8"/>
        <v>28643.030177582958</v>
      </c>
      <c r="J37" s="35">
        <f t="shared" si="9"/>
        <v>6695.9296861716321</v>
      </c>
      <c r="K37" s="35">
        <f t="shared" si="10"/>
        <v>23142664.225518804</v>
      </c>
    </row>
    <row r="38" spans="1:11" x14ac:dyDescent="0.25">
      <c r="A38" s="16">
        <v>16</v>
      </c>
      <c r="B38" s="35">
        <f t="shared" si="3"/>
        <v>35338.959863754586</v>
      </c>
      <c r="C38" s="35">
        <f t="shared" si="4"/>
        <v>28603.970587746953</v>
      </c>
      <c r="D38" s="35">
        <f t="shared" si="5"/>
        <v>6734.9892760076318</v>
      </c>
      <c r="E38" s="35">
        <f t="shared" si="6"/>
        <v>4903537.8150423374</v>
      </c>
      <c r="G38" s="16">
        <v>16</v>
      </c>
      <c r="H38" s="35">
        <f t="shared" si="7"/>
        <v>35338.959863754586</v>
      </c>
      <c r="I38" s="35">
        <f t="shared" si="8"/>
        <v>28603.970587746953</v>
      </c>
      <c r="J38" s="35">
        <f t="shared" si="9"/>
        <v>6734.9892760076318</v>
      </c>
      <c r="K38" s="35">
        <f t="shared" si="10"/>
        <v>23135968.295832634</v>
      </c>
    </row>
    <row r="39" spans="1:11" x14ac:dyDescent="0.25">
      <c r="A39" s="16">
        <v>17</v>
      </c>
      <c r="B39" s="35">
        <f t="shared" si="3"/>
        <v>35338.959863754586</v>
      </c>
      <c r="C39" s="35">
        <f t="shared" si="4"/>
        <v>28564.683150303576</v>
      </c>
      <c r="D39" s="35">
        <f t="shared" si="5"/>
        <v>6774.2767134510095</v>
      </c>
      <c r="E39" s="35">
        <f t="shared" si="6"/>
        <v>4896802.8257663297</v>
      </c>
      <c r="G39" s="16">
        <v>17</v>
      </c>
      <c r="H39" s="35">
        <f t="shared" si="7"/>
        <v>35338.959863754586</v>
      </c>
      <c r="I39" s="35">
        <f t="shared" si="8"/>
        <v>28564.683150303576</v>
      </c>
      <c r="J39" s="35">
        <f t="shared" si="9"/>
        <v>6774.2767134510095</v>
      </c>
      <c r="K39" s="35">
        <f t="shared" si="10"/>
        <v>23129233.306556623</v>
      </c>
    </row>
    <row r="40" spans="1:11" x14ac:dyDescent="0.25">
      <c r="A40" s="16">
        <v>18</v>
      </c>
      <c r="B40" s="35">
        <f t="shared" si="3"/>
        <v>35338.959863754586</v>
      </c>
      <c r="C40" s="35">
        <f t="shared" si="4"/>
        <v>28525.16653614178</v>
      </c>
      <c r="D40" s="35">
        <f t="shared" si="5"/>
        <v>6813.793327612806</v>
      </c>
      <c r="E40" s="35">
        <f t="shared" si="6"/>
        <v>4890028.5490528792</v>
      </c>
      <c r="G40" s="16">
        <v>18</v>
      </c>
      <c r="H40" s="35">
        <f t="shared" si="7"/>
        <v>35338.959863754586</v>
      </c>
      <c r="I40" s="35">
        <f t="shared" si="8"/>
        <v>28525.16653614178</v>
      </c>
      <c r="J40" s="35">
        <f t="shared" si="9"/>
        <v>6813.793327612806</v>
      </c>
      <c r="K40" s="35">
        <f t="shared" si="10"/>
        <v>23122459.029843174</v>
      </c>
    </row>
    <row r="41" spans="1:11" x14ac:dyDescent="0.25">
      <c r="A41" s="16">
        <v>19</v>
      </c>
      <c r="B41" s="35">
        <f t="shared" si="3"/>
        <v>35338.959863754586</v>
      </c>
      <c r="C41" s="35">
        <f t="shared" si="4"/>
        <v>28485.419408397367</v>
      </c>
      <c r="D41" s="35">
        <f t="shared" si="5"/>
        <v>6853.5404553572162</v>
      </c>
      <c r="E41" s="35">
        <f t="shared" si="6"/>
        <v>4883214.7557252664</v>
      </c>
      <c r="G41" s="16">
        <v>19</v>
      </c>
      <c r="H41" s="35">
        <f t="shared" si="7"/>
        <v>35338.959863754586</v>
      </c>
      <c r="I41" s="35">
        <f t="shared" si="8"/>
        <v>28485.419408397367</v>
      </c>
      <c r="J41" s="35">
        <f t="shared" si="9"/>
        <v>6853.5404553572162</v>
      </c>
      <c r="K41" s="35">
        <f t="shared" si="10"/>
        <v>23115645.236515559</v>
      </c>
    </row>
    <row r="42" spans="1:11" x14ac:dyDescent="0.25">
      <c r="A42" s="16">
        <v>20</v>
      </c>
      <c r="B42" s="35">
        <f t="shared" si="3"/>
        <v>35338.959863754586</v>
      </c>
      <c r="C42" s="35">
        <f t="shared" si="4"/>
        <v>28445.440422407784</v>
      </c>
      <c r="D42" s="35">
        <f t="shared" si="5"/>
        <v>6893.5194413467989</v>
      </c>
      <c r="E42" s="35">
        <f t="shared" si="6"/>
        <v>4876361.2152699092</v>
      </c>
      <c r="G42" s="16">
        <v>20</v>
      </c>
      <c r="H42" s="35">
        <f t="shared" si="7"/>
        <v>35338.959863754586</v>
      </c>
      <c r="I42" s="35">
        <f t="shared" si="8"/>
        <v>28445.440422407784</v>
      </c>
      <c r="J42" s="35">
        <f t="shared" si="9"/>
        <v>6893.5194413467989</v>
      </c>
      <c r="K42" s="35">
        <f t="shared" si="10"/>
        <v>23108791.696060203</v>
      </c>
    </row>
    <row r="43" spans="1:11" x14ac:dyDescent="0.25">
      <c r="A43" s="16">
        <v>21</v>
      </c>
      <c r="B43" s="35">
        <f t="shared" si="3"/>
        <v>35338.959863754586</v>
      </c>
      <c r="C43" s="35">
        <f t="shared" si="4"/>
        <v>28405.2282256666</v>
      </c>
      <c r="D43" s="35">
        <f t="shared" si="5"/>
        <v>6933.7316380879893</v>
      </c>
      <c r="E43" s="35">
        <f t="shared" si="6"/>
        <v>4869467.6958285626</v>
      </c>
      <c r="G43" s="16">
        <v>21</v>
      </c>
      <c r="H43" s="35">
        <f t="shared" si="7"/>
        <v>35338.959863754586</v>
      </c>
      <c r="I43" s="35">
        <f t="shared" si="8"/>
        <v>28405.2282256666</v>
      </c>
      <c r="J43" s="35">
        <f t="shared" si="9"/>
        <v>6933.7316380879893</v>
      </c>
      <c r="K43" s="35">
        <f t="shared" si="10"/>
        <v>23101898.176618855</v>
      </c>
    </row>
    <row r="44" spans="1:11" x14ac:dyDescent="0.25">
      <c r="A44" s="16">
        <v>22</v>
      </c>
      <c r="B44" s="35">
        <f t="shared" si="3"/>
        <v>35338.959863754586</v>
      </c>
      <c r="C44" s="35">
        <f t="shared" si="4"/>
        <v>28364.78145777775</v>
      </c>
      <c r="D44" s="35">
        <f t="shared" si="5"/>
        <v>6974.1784059768352</v>
      </c>
      <c r="E44" s="35">
        <f t="shared" si="6"/>
        <v>4862533.9641904738</v>
      </c>
      <c r="G44" s="16">
        <v>22</v>
      </c>
      <c r="H44" s="35">
        <f t="shared" si="7"/>
        <v>35338.959863754586</v>
      </c>
      <c r="I44" s="35">
        <f t="shared" si="8"/>
        <v>28364.78145777775</v>
      </c>
      <c r="J44" s="35">
        <f t="shared" si="9"/>
        <v>6974.1784059768352</v>
      </c>
      <c r="K44" s="35">
        <f t="shared" si="10"/>
        <v>23094964.44498077</v>
      </c>
    </row>
    <row r="45" spans="1:11" x14ac:dyDescent="0.25">
      <c r="A45" s="16">
        <v>23</v>
      </c>
      <c r="B45" s="35">
        <f t="shared" si="3"/>
        <v>35338.959863754586</v>
      </c>
      <c r="C45" s="35">
        <f t="shared" si="4"/>
        <v>28324.09875040955</v>
      </c>
      <c r="D45" s="35">
        <f t="shared" si="5"/>
        <v>7014.8611133450349</v>
      </c>
      <c r="E45" s="35">
        <f t="shared" si="6"/>
        <v>4855559.7857844969</v>
      </c>
      <c r="G45" s="16">
        <v>23</v>
      </c>
      <c r="H45" s="35">
        <f t="shared" si="7"/>
        <v>35338.959863754586</v>
      </c>
      <c r="I45" s="35">
        <f t="shared" si="8"/>
        <v>28324.09875040955</v>
      </c>
      <c r="J45" s="35">
        <f t="shared" si="9"/>
        <v>7014.8611133450349</v>
      </c>
      <c r="K45" s="35">
        <f t="shared" si="10"/>
        <v>23087990.266574793</v>
      </c>
    </row>
    <row r="46" spans="1:11" x14ac:dyDescent="0.25">
      <c r="A46" s="16">
        <v>24</v>
      </c>
      <c r="B46" s="35">
        <f t="shared" si="3"/>
        <v>35338.959863754586</v>
      </c>
      <c r="C46" s="35">
        <f t="shared" si="4"/>
        <v>28283.178727248371</v>
      </c>
      <c r="D46" s="35">
        <f t="shared" si="5"/>
        <v>7055.7811365062125</v>
      </c>
      <c r="E46" s="35">
        <f t="shared" si="6"/>
        <v>4848544.9246711517</v>
      </c>
      <c r="G46" s="16">
        <v>24</v>
      </c>
      <c r="H46" s="35">
        <f t="shared" si="7"/>
        <v>35338.959863754586</v>
      </c>
      <c r="I46" s="35">
        <f t="shared" si="8"/>
        <v>28283.178727248371</v>
      </c>
      <c r="J46" s="35">
        <f t="shared" si="9"/>
        <v>7055.7811365062125</v>
      </c>
      <c r="K46" s="35">
        <f t="shared" si="10"/>
        <v>23080975.405461445</v>
      </c>
    </row>
    <row r="47" spans="1:11" x14ac:dyDescent="0.25">
      <c r="A47" s="16">
        <v>25</v>
      </c>
      <c r="B47" s="35">
        <f t="shared" si="3"/>
        <v>35338.959863754586</v>
      </c>
      <c r="C47" s="35">
        <f t="shared" si="4"/>
        <v>28242.020003952082</v>
      </c>
      <c r="D47" s="35">
        <f t="shared" si="5"/>
        <v>7096.9398598024991</v>
      </c>
      <c r="E47" s="35">
        <f t="shared" si="6"/>
        <v>4841489.1435346454</v>
      </c>
      <c r="G47" s="16">
        <v>25</v>
      </c>
      <c r="H47" s="35">
        <f t="shared" si="7"/>
        <v>35338.959863754586</v>
      </c>
      <c r="I47" s="35">
        <f t="shared" si="8"/>
        <v>28242.020003952082</v>
      </c>
      <c r="J47" s="35">
        <f t="shared" si="9"/>
        <v>7096.9398598024991</v>
      </c>
      <c r="K47" s="35">
        <f t="shared" si="10"/>
        <v>23073919.62432494</v>
      </c>
    </row>
    <row r="48" spans="1:11" x14ac:dyDescent="0.25">
      <c r="A48" s="16">
        <v>26</v>
      </c>
      <c r="B48" s="35">
        <f t="shared" si="3"/>
        <v>35338.959863754586</v>
      </c>
      <c r="C48" s="35">
        <f t="shared" si="4"/>
        <v>28200.62118810324</v>
      </c>
      <c r="D48" s="35">
        <f t="shared" si="5"/>
        <v>7138.3386756513464</v>
      </c>
      <c r="E48" s="35">
        <f t="shared" si="6"/>
        <v>4834392.2036748435</v>
      </c>
      <c r="G48" s="16">
        <v>26</v>
      </c>
      <c r="H48" s="35">
        <f t="shared" si="7"/>
        <v>35338.959863754586</v>
      </c>
      <c r="I48" s="35">
        <f t="shared" si="8"/>
        <v>28200.62118810324</v>
      </c>
      <c r="J48" s="35">
        <f t="shared" si="9"/>
        <v>7138.3386756513464</v>
      </c>
      <c r="K48" s="35">
        <f t="shared" si="10"/>
        <v>23066822.684465136</v>
      </c>
    </row>
    <row r="49" spans="1:11" x14ac:dyDescent="0.25">
      <c r="A49" s="16">
        <v>27</v>
      </c>
      <c r="B49" s="35">
        <f t="shared" si="3"/>
        <v>35338.959863754586</v>
      </c>
      <c r="C49" s="35">
        <f t="shared" si="4"/>
        <v>28158.980879161936</v>
      </c>
      <c r="D49" s="35">
        <f t="shared" si="5"/>
        <v>7179.9789845926471</v>
      </c>
      <c r="E49" s="35">
        <f t="shared" si="6"/>
        <v>4827253.8649991909</v>
      </c>
      <c r="G49" s="16">
        <v>27</v>
      </c>
      <c r="H49" s="35">
        <f t="shared" si="7"/>
        <v>35338.959863754586</v>
      </c>
      <c r="I49" s="35">
        <f t="shared" si="8"/>
        <v>28158.980879161936</v>
      </c>
      <c r="J49" s="35">
        <f t="shared" si="9"/>
        <v>7179.9789845926471</v>
      </c>
      <c r="K49" s="35">
        <f t="shared" si="10"/>
        <v>23059684.345789485</v>
      </c>
    </row>
    <row r="50" spans="1:11" x14ac:dyDescent="0.25">
      <c r="A50" s="16">
        <v>28</v>
      </c>
      <c r="B50" s="35">
        <f t="shared" si="3"/>
        <v>35338.959863754586</v>
      </c>
      <c r="C50" s="35">
        <f t="shared" si="4"/>
        <v>28117.097668418482</v>
      </c>
      <c r="D50" s="35">
        <f t="shared" si="5"/>
        <v>7221.8621953361044</v>
      </c>
      <c r="E50" s="35">
        <f t="shared" si="6"/>
        <v>4820073.8860145984</v>
      </c>
      <c r="G50" s="16">
        <v>28</v>
      </c>
      <c r="H50" s="35">
        <f t="shared" si="7"/>
        <v>35338.959863754586</v>
      </c>
      <c r="I50" s="35">
        <f t="shared" si="8"/>
        <v>28117.097668418482</v>
      </c>
      <c r="J50" s="35">
        <f t="shared" si="9"/>
        <v>7221.8621953361044</v>
      </c>
      <c r="K50" s="35">
        <f t="shared" si="10"/>
        <v>23052504.366804894</v>
      </c>
    </row>
    <row r="51" spans="1:11" x14ac:dyDescent="0.25">
      <c r="A51" s="16">
        <v>29</v>
      </c>
      <c r="B51" s="35">
        <f t="shared" si="3"/>
        <v>35338.959863754586</v>
      </c>
      <c r="C51" s="35">
        <f t="shared" si="4"/>
        <v>28074.970138945686</v>
      </c>
      <c r="D51" s="35">
        <f t="shared" si="5"/>
        <v>7263.9897248088973</v>
      </c>
      <c r="E51" s="35">
        <f t="shared" si="6"/>
        <v>4812852.0238192622</v>
      </c>
      <c r="G51" s="16">
        <v>29</v>
      </c>
      <c r="H51" s="35">
        <f t="shared" si="7"/>
        <v>35338.959863754586</v>
      </c>
      <c r="I51" s="35">
        <f t="shared" si="8"/>
        <v>28074.970138945686</v>
      </c>
      <c r="J51" s="35">
        <f t="shared" si="9"/>
        <v>7263.9897248088973</v>
      </c>
      <c r="K51" s="35">
        <f t="shared" si="10"/>
        <v>23045282.504609559</v>
      </c>
    </row>
    <row r="52" spans="1:11" x14ac:dyDescent="0.25">
      <c r="A52" s="16">
        <v>30</v>
      </c>
      <c r="B52" s="35">
        <f t="shared" si="3"/>
        <v>35338.959863754586</v>
      </c>
      <c r="C52" s="35">
        <f t="shared" si="4"/>
        <v>28032.596865550971</v>
      </c>
      <c r="D52" s="35">
        <f t="shared" si="5"/>
        <v>7306.3629982036173</v>
      </c>
      <c r="E52" s="35">
        <f t="shared" si="6"/>
        <v>4805588.0340944538</v>
      </c>
      <c r="G52" s="16">
        <v>30</v>
      </c>
      <c r="H52" s="35">
        <f t="shared" si="7"/>
        <v>35338.959863754586</v>
      </c>
      <c r="I52" s="35">
        <f t="shared" si="8"/>
        <v>28032.596865550971</v>
      </c>
      <c r="J52" s="35">
        <f t="shared" si="9"/>
        <v>7306.3629982036173</v>
      </c>
      <c r="K52" s="35">
        <f t="shared" si="10"/>
        <v>23038018.514884748</v>
      </c>
    </row>
    <row r="53" spans="1:11" x14ac:dyDescent="0.25">
      <c r="A53" s="16">
        <v>31</v>
      </c>
      <c r="B53" s="35">
        <f t="shared" si="3"/>
        <v>35338.959863754586</v>
      </c>
      <c r="C53" s="35">
        <f t="shared" si="4"/>
        <v>27989.976414728113</v>
      </c>
      <c r="D53" s="35">
        <f t="shared" si="5"/>
        <v>7348.9834490264702</v>
      </c>
      <c r="E53" s="35">
        <f t="shared" si="6"/>
        <v>4798281.6710962495</v>
      </c>
      <c r="G53" s="16">
        <v>31</v>
      </c>
      <c r="H53" s="35">
        <f t="shared" si="7"/>
        <v>35338.959863754586</v>
      </c>
      <c r="I53" s="35">
        <f t="shared" si="8"/>
        <v>27989.976414728113</v>
      </c>
      <c r="J53" s="35">
        <f t="shared" si="9"/>
        <v>7348.9834490264702</v>
      </c>
      <c r="K53" s="35">
        <f t="shared" si="10"/>
        <v>23030712.151886545</v>
      </c>
    </row>
    <row r="54" spans="1:11" x14ac:dyDescent="0.25">
      <c r="A54" s="16">
        <v>32</v>
      </c>
      <c r="B54" s="35">
        <f t="shared" si="3"/>
        <v>35338.959863754586</v>
      </c>
      <c r="C54" s="35">
        <f t="shared" si="4"/>
        <v>27947.107344608794</v>
      </c>
      <c r="D54" s="35">
        <f t="shared" si="5"/>
        <v>7391.8525191457929</v>
      </c>
      <c r="E54" s="35">
        <f t="shared" si="6"/>
        <v>4790932.6876472244</v>
      </c>
      <c r="G54" s="16">
        <v>32</v>
      </c>
      <c r="H54" s="35">
        <f t="shared" si="7"/>
        <v>35338.959863754586</v>
      </c>
      <c r="I54" s="35">
        <f t="shared" si="8"/>
        <v>27947.107344608794</v>
      </c>
      <c r="J54" s="35">
        <f t="shared" si="9"/>
        <v>7391.8525191457929</v>
      </c>
      <c r="K54" s="35">
        <f t="shared" si="10"/>
        <v>23023363.168437518</v>
      </c>
    </row>
    <row r="55" spans="1:11" x14ac:dyDescent="0.25">
      <c r="A55" s="16">
        <v>33</v>
      </c>
      <c r="B55" s="35">
        <f t="shared" si="3"/>
        <v>35338.959863754586</v>
      </c>
      <c r="C55" s="35">
        <f t="shared" si="4"/>
        <v>27903.988204913774</v>
      </c>
      <c r="D55" s="35">
        <f t="shared" si="5"/>
        <v>7434.9716588408091</v>
      </c>
      <c r="E55" s="35">
        <f t="shared" si="6"/>
        <v>4783540.8351280782</v>
      </c>
      <c r="G55" s="16">
        <v>33</v>
      </c>
      <c r="H55" s="35">
        <f t="shared" si="7"/>
        <v>35338.959863754586</v>
      </c>
      <c r="I55" s="35">
        <f t="shared" si="8"/>
        <v>27903.988204913774</v>
      </c>
      <c r="J55" s="35">
        <f t="shared" si="9"/>
        <v>7434.9716588408091</v>
      </c>
      <c r="K55" s="35">
        <f t="shared" si="10"/>
        <v>23015971.315918371</v>
      </c>
    </row>
    <row r="56" spans="1:11" x14ac:dyDescent="0.25">
      <c r="A56" s="16">
        <v>34</v>
      </c>
      <c r="B56" s="35">
        <f t="shared" si="3"/>
        <v>35338.959863754586</v>
      </c>
      <c r="C56" s="35">
        <f t="shared" si="4"/>
        <v>27860.617536903872</v>
      </c>
      <c r="D56" s="35">
        <f t="shared" si="5"/>
        <v>7478.342326850714</v>
      </c>
      <c r="E56" s="35">
        <f t="shared" si="6"/>
        <v>4776105.8634692375</v>
      </c>
      <c r="G56" s="16">
        <v>34</v>
      </c>
      <c r="H56" s="35">
        <f t="shared" si="7"/>
        <v>35338.959863754586</v>
      </c>
      <c r="I56" s="35">
        <f t="shared" si="8"/>
        <v>27860.617536903872</v>
      </c>
      <c r="J56" s="35">
        <f t="shared" si="9"/>
        <v>7478.342326850714</v>
      </c>
      <c r="K56" s="35">
        <f t="shared" si="10"/>
        <v>23008536.34425953</v>
      </c>
    </row>
    <row r="57" spans="1:11" x14ac:dyDescent="0.25">
      <c r="A57" s="16">
        <v>35</v>
      </c>
      <c r="B57" s="35">
        <f t="shared" si="3"/>
        <v>35338.959863754586</v>
      </c>
      <c r="C57" s="35">
        <f t="shared" si="4"/>
        <v>27816.993873330575</v>
      </c>
      <c r="D57" s="35">
        <f t="shared" si="5"/>
        <v>7521.9659904240107</v>
      </c>
      <c r="E57" s="35">
        <f t="shared" si="6"/>
        <v>4768627.5211423868</v>
      </c>
      <c r="G57" s="16">
        <v>35</v>
      </c>
      <c r="H57" s="35">
        <f t="shared" si="7"/>
        <v>35338.959863754586</v>
      </c>
      <c r="I57" s="35">
        <f t="shared" si="8"/>
        <v>27816.993873330575</v>
      </c>
      <c r="J57" s="35">
        <f t="shared" si="9"/>
        <v>7521.9659904240107</v>
      </c>
      <c r="K57" s="35">
        <f t="shared" si="10"/>
        <v>23001058.001932681</v>
      </c>
    </row>
    <row r="58" spans="1:11" x14ac:dyDescent="0.25">
      <c r="A58" s="16">
        <v>36</v>
      </c>
      <c r="B58" s="35">
        <f t="shared" si="3"/>
        <v>35338.959863754586</v>
      </c>
      <c r="C58" s="35">
        <f t="shared" si="4"/>
        <v>27773.115738386441</v>
      </c>
      <c r="D58" s="35">
        <f t="shared" si="5"/>
        <v>7565.8441253681485</v>
      </c>
      <c r="E58" s="35">
        <f t="shared" si="6"/>
        <v>4761105.5551519627</v>
      </c>
      <c r="G58" s="16">
        <v>36</v>
      </c>
      <c r="H58" s="35">
        <f t="shared" si="7"/>
        <v>35338.959863754586</v>
      </c>
      <c r="I58" s="35">
        <f t="shared" si="8"/>
        <v>27773.115738386441</v>
      </c>
      <c r="J58" s="35">
        <f t="shared" si="9"/>
        <v>7565.8441253681485</v>
      </c>
      <c r="K58" s="35">
        <f t="shared" si="10"/>
        <v>22993536.035942256</v>
      </c>
    </row>
    <row r="59" spans="1:11" x14ac:dyDescent="0.25">
      <c r="A59" s="16">
        <v>37</v>
      </c>
      <c r="B59" s="35">
        <f t="shared" si="3"/>
        <v>35338.959863754586</v>
      </c>
      <c r="C59" s="35">
        <f t="shared" si="4"/>
        <v>27728.981647655117</v>
      </c>
      <c r="D59" s="35">
        <f t="shared" si="5"/>
        <v>7609.9782160994646</v>
      </c>
      <c r="E59" s="35">
        <f t="shared" si="6"/>
        <v>4753539.711026595</v>
      </c>
      <c r="G59" s="16">
        <v>37</v>
      </c>
      <c r="H59" s="35">
        <f t="shared" si="7"/>
        <v>35338.959863754586</v>
      </c>
      <c r="I59" s="35">
        <f t="shared" si="8"/>
        <v>27728.981647655117</v>
      </c>
      <c r="J59" s="35">
        <f t="shared" si="9"/>
        <v>7609.9782160994646</v>
      </c>
      <c r="K59" s="35">
        <f t="shared" si="10"/>
        <v>22985970.191816889</v>
      </c>
    </row>
    <row r="60" spans="1:11" x14ac:dyDescent="0.25">
      <c r="A60" s="16">
        <v>38</v>
      </c>
      <c r="B60" s="35">
        <f t="shared" si="3"/>
        <v>35338.959863754586</v>
      </c>
      <c r="C60" s="35">
        <f t="shared" si="4"/>
        <v>27684.590108061209</v>
      </c>
      <c r="D60" s="35">
        <f t="shared" si="5"/>
        <v>7654.3697556933785</v>
      </c>
      <c r="E60" s="35">
        <f t="shared" si="6"/>
        <v>4745929.7328104945</v>
      </c>
      <c r="G60" s="16">
        <v>38</v>
      </c>
      <c r="H60" s="35">
        <f t="shared" si="7"/>
        <v>35338.959863754586</v>
      </c>
      <c r="I60" s="35">
        <f t="shared" si="8"/>
        <v>27684.590108061209</v>
      </c>
      <c r="J60" s="35">
        <f t="shared" si="9"/>
        <v>7654.3697556933785</v>
      </c>
      <c r="K60" s="35">
        <f t="shared" si="10"/>
        <v>22978360.213600788</v>
      </c>
    </row>
    <row r="61" spans="1:11" x14ac:dyDescent="0.25">
      <c r="A61" s="16">
        <v>39</v>
      </c>
      <c r="B61" s="35">
        <f t="shared" si="3"/>
        <v>35338.959863754586</v>
      </c>
      <c r="C61" s="35">
        <f t="shared" si="4"/>
        <v>27639.939617819662</v>
      </c>
      <c r="D61" s="35">
        <f t="shared" si="5"/>
        <v>7699.0202459349221</v>
      </c>
      <c r="E61" s="35">
        <f t="shared" si="6"/>
        <v>4738275.3630548008</v>
      </c>
      <c r="G61" s="16">
        <v>39</v>
      </c>
      <c r="H61" s="35">
        <f t="shared" si="7"/>
        <v>35338.959863754586</v>
      </c>
      <c r="I61" s="35">
        <f t="shared" si="8"/>
        <v>27639.939617819662</v>
      </c>
      <c r="J61" s="35">
        <f t="shared" si="9"/>
        <v>7699.0202459349221</v>
      </c>
      <c r="K61" s="35">
        <f t="shared" si="10"/>
        <v>22970705.843845095</v>
      </c>
    </row>
    <row r="62" spans="1:11" x14ac:dyDescent="0.25">
      <c r="A62" s="16">
        <v>40</v>
      </c>
      <c r="B62" s="35">
        <f t="shared" si="3"/>
        <v>35338.959863754586</v>
      </c>
      <c r="C62" s="35">
        <f t="shared" si="4"/>
        <v>27595.028666385042</v>
      </c>
      <c r="D62" s="35">
        <f t="shared" si="5"/>
        <v>7743.9311973695421</v>
      </c>
      <c r="E62" s="35">
        <f t="shared" si="6"/>
        <v>4730576.342808865</v>
      </c>
      <c r="G62" s="16">
        <v>40</v>
      </c>
      <c r="H62" s="35">
        <f t="shared" si="7"/>
        <v>35338.959863754586</v>
      </c>
      <c r="I62" s="35">
        <f t="shared" si="8"/>
        <v>27595.028666385042</v>
      </c>
      <c r="J62" s="35">
        <f t="shared" si="9"/>
        <v>7743.9311973695421</v>
      </c>
      <c r="K62" s="35">
        <f t="shared" si="10"/>
        <v>22963006.82359916</v>
      </c>
    </row>
    <row r="63" spans="1:11" x14ac:dyDescent="0.25">
      <c r="A63" s="16">
        <v>41</v>
      </c>
      <c r="B63" s="35">
        <f t="shared" si="3"/>
        <v>35338.959863754586</v>
      </c>
      <c r="C63" s="35">
        <f t="shared" si="4"/>
        <v>27549.855734400386</v>
      </c>
      <c r="D63" s="35">
        <f t="shared" si="5"/>
        <v>7789.1041293541994</v>
      </c>
      <c r="E63" s="35">
        <f t="shared" si="6"/>
        <v>4722832.4116114955</v>
      </c>
      <c r="G63" s="16">
        <v>41</v>
      </c>
      <c r="H63" s="35">
        <f t="shared" si="7"/>
        <v>35338.959863754586</v>
      </c>
      <c r="I63" s="35">
        <f t="shared" si="8"/>
        <v>27549.855734400386</v>
      </c>
      <c r="J63" s="35">
        <f t="shared" si="9"/>
        <v>7789.1041293541994</v>
      </c>
      <c r="K63" s="35">
        <f t="shared" si="10"/>
        <v>22955262.892401792</v>
      </c>
    </row>
    <row r="64" spans="1:11" x14ac:dyDescent="0.25">
      <c r="A64" s="16">
        <v>42</v>
      </c>
      <c r="B64" s="35">
        <f t="shared" si="3"/>
        <v>35338.959863754586</v>
      </c>
      <c r="C64" s="35">
        <f t="shared" si="4"/>
        <v>27504.419293645824</v>
      </c>
      <c r="D64" s="35">
        <f t="shared" si="5"/>
        <v>7834.5405701087639</v>
      </c>
      <c r="E64" s="35">
        <f t="shared" si="6"/>
        <v>4715043.3074821411</v>
      </c>
      <c r="G64" s="16">
        <v>42</v>
      </c>
      <c r="H64" s="35">
        <f t="shared" si="7"/>
        <v>35338.959863754586</v>
      </c>
      <c r="I64" s="35">
        <f t="shared" si="8"/>
        <v>27504.419293645824</v>
      </c>
      <c r="J64" s="35">
        <f t="shared" si="9"/>
        <v>7834.5405701087639</v>
      </c>
      <c r="K64" s="35">
        <f t="shared" si="10"/>
        <v>22947473.788272437</v>
      </c>
    </row>
    <row r="65" spans="1:11" x14ac:dyDescent="0.25">
      <c r="A65" s="16">
        <v>43</v>
      </c>
      <c r="B65" s="35">
        <f t="shared" si="3"/>
        <v>35338.959863754586</v>
      </c>
      <c r="C65" s="35">
        <f t="shared" si="4"/>
        <v>27458.717806986853</v>
      </c>
      <c r="D65" s="35">
        <f t="shared" si="5"/>
        <v>7880.2420567677327</v>
      </c>
      <c r="E65" s="35">
        <f t="shared" si="6"/>
        <v>4707208.7669120329</v>
      </c>
      <c r="G65" s="16">
        <v>43</v>
      </c>
      <c r="H65" s="35">
        <f t="shared" si="7"/>
        <v>35338.959863754586</v>
      </c>
      <c r="I65" s="35">
        <f t="shared" si="8"/>
        <v>27458.717806986853</v>
      </c>
      <c r="J65" s="35">
        <f t="shared" si="9"/>
        <v>7880.2420567677327</v>
      </c>
      <c r="K65" s="35">
        <f t="shared" si="10"/>
        <v>22939639.24770233</v>
      </c>
    </row>
    <row r="66" spans="1:11" x14ac:dyDescent="0.25">
      <c r="A66" s="16">
        <v>44</v>
      </c>
      <c r="B66" s="35">
        <f t="shared" si="3"/>
        <v>35338.959863754586</v>
      </c>
      <c r="C66" s="35">
        <f t="shared" si="4"/>
        <v>27412.749728322378</v>
      </c>
      <c r="D66" s="35">
        <f t="shared" si="5"/>
        <v>7926.2101354322112</v>
      </c>
      <c r="E66" s="35">
        <f t="shared" si="6"/>
        <v>4699328.5248552654</v>
      </c>
      <c r="G66" s="16">
        <v>44</v>
      </c>
      <c r="H66" s="35">
        <f t="shared" si="7"/>
        <v>35338.959863754586</v>
      </c>
      <c r="I66" s="35">
        <f t="shared" si="8"/>
        <v>27412.749728322378</v>
      </c>
      <c r="J66" s="35">
        <f t="shared" si="9"/>
        <v>7926.2101354322112</v>
      </c>
      <c r="K66" s="35">
        <f t="shared" si="10"/>
        <v>22931759.005645562</v>
      </c>
    </row>
    <row r="67" spans="1:11" x14ac:dyDescent="0.25">
      <c r="A67" s="16">
        <v>45</v>
      </c>
      <c r="B67" s="35">
        <f t="shared" si="3"/>
        <v>35338.959863754586</v>
      </c>
      <c r="C67" s="35">
        <f t="shared" si="4"/>
        <v>27366.513502532351</v>
      </c>
      <c r="D67" s="35">
        <f t="shared" si="5"/>
        <v>7972.4463612222316</v>
      </c>
      <c r="E67" s="35">
        <f t="shared" si="6"/>
        <v>4691402.3147198325</v>
      </c>
      <c r="G67" s="16">
        <v>45</v>
      </c>
      <c r="H67" s="35">
        <f t="shared" si="7"/>
        <v>35338.959863754586</v>
      </c>
      <c r="I67" s="35">
        <f t="shared" si="8"/>
        <v>27366.513502532351</v>
      </c>
      <c r="J67" s="35">
        <f t="shared" si="9"/>
        <v>7972.4463612222316</v>
      </c>
      <c r="K67" s="35">
        <f t="shared" si="10"/>
        <v>22923832.795510128</v>
      </c>
    </row>
    <row r="68" spans="1:11" x14ac:dyDescent="0.25">
      <c r="A68" s="16">
        <v>46</v>
      </c>
      <c r="B68" s="35">
        <f t="shared" si="3"/>
        <v>35338.959863754586</v>
      </c>
      <c r="C68" s="35">
        <f t="shared" si="4"/>
        <v>27320.007565425221</v>
      </c>
      <c r="D68" s="35">
        <f t="shared" si="5"/>
        <v>8018.9522983293637</v>
      </c>
      <c r="E68" s="35">
        <f t="shared" si="6"/>
        <v>4683429.8683586102</v>
      </c>
      <c r="G68" s="16">
        <v>46</v>
      </c>
      <c r="H68" s="35">
        <f t="shared" si="7"/>
        <v>35338.959863754586</v>
      </c>
      <c r="I68" s="35">
        <f t="shared" si="8"/>
        <v>27320.007565425221</v>
      </c>
      <c r="J68" s="35">
        <f t="shared" si="9"/>
        <v>8018.9522983293637</v>
      </c>
      <c r="K68" s="35">
        <f t="shared" si="10"/>
        <v>22915860.349148907</v>
      </c>
    </row>
    <row r="69" spans="1:11" x14ac:dyDescent="0.25">
      <c r="A69" s="16">
        <v>47</v>
      </c>
      <c r="B69" s="35">
        <f t="shared" si="3"/>
        <v>35338.959863754586</v>
      </c>
      <c r="C69" s="35">
        <f t="shared" si="4"/>
        <v>27273.230343684972</v>
      </c>
      <c r="D69" s="35">
        <f t="shared" si="5"/>
        <v>8065.7295200696162</v>
      </c>
      <c r="E69" s="35">
        <f t="shared" si="6"/>
        <v>4675410.916060281</v>
      </c>
      <c r="G69" s="16">
        <v>47</v>
      </c>
      <c r="H69" s="35">
        <f t="shared" si="7"/>
        <v>35338.959863754586</v>
      </c>
      <c r="I69" s="35">
        <f t="shared" si="8"/>
        <v>27273.230343684972</v>
      </c>
      <c r="J69" s="35">
        <f t="shared" si="9"/>
        <v>8065.7295200696162</v>
      </c>
      <c r="K69" s="35">
        <f t="shared" si="10"/>
        <v>22907841.396850578</v>
      </c>
    </row>
    <row r="70" spans="1:11" x14ac:dyDescent="0.25">
      <c r="A70" s="16">
        <v>48</v>
      </c>
      <c r="B70" s="35">
        <f t="shared" si="3"/>
        <v>35338.959863754586</v>
      </c>
      <c r="C70" s="35">
        <f t="shared" si="4"/>
        <v>27226.180254817897</v>
      </c>
      <c r="D70" s="35">
        <f t="shared" si="5"/>
        <v>8112.7796089366893</v>
      </c>
      <c r="E70" s="35">
        <f t="shared" si="6"/>
        <v>4667345.1865402125</v>
      </c>
      <c r="G70" s="16">
        <v>48</v>
      </c>
      <c r="H70" s="35">
        <f t="shared" si="7"/>
        <v>35338.959863754586</v>
      </c>
      <c r="I70" s="35">
        <f t="shared" si="8"/>
        <v>27226.180254817897</v>
      </c>
      <c r="J70" s="35">
        <f t="shared" si="9"/>
        <v>8112.7796089366893</v>
      </c>
      <c r="K70" s="35">
        <f t="shared" si="10"/>
        <v>22899775.667330507</v>
      </c>
    </row>
    <row r="71" spans="1:11" x14ac:dyDescent="0.25">
      <c r="A71" s="16">
        <v>49</v>
      </c>
      <c r="B71" s="35">
        <f t="shared" si="3"/>
        <v>35338.959863754586</v>
      </c>
      <c r="C71" s="35">
        <f t="shared" si="4"/>
        <v>27178.855707099097</v>
      </c>
      <c r="D71" s="35">
        <f t="shared" si="5"/>
        <v>8160.104156655485</v>
      </c>
      <c r="E71" s="35">
        <f t="shared" si="6"/>
        <v>4659232.4069312755</v>
      </c>
      <c r="G71" s="16">
        <v>49</v>
      </c>
      <c r="H71" s="35">
        <f t="shared" si="7"/>
        <v>35338.959863754586</v>
      </c>
      <c r="I71" s="35">
        <f t="shared" si="8"/>
        <v>27178.855707099097</v>
      </c>
      <c r="J71" s="35">
        <f t="shared" si="9"/>
        <v>8160.104156655485</v>
      </c>
      <c r="K71" s="35">
        <f t="shared" si="10"/>
        <v>22891662.887721572</v>
      </c>
    </row>
    <row r="72" spans="1:11" x14ac:dyDescent="0.25">
      <c r="A72" s="16">
        <v>50</v>
      </c>
      <c r="B72" s="35">
        <f t="shared" si="3"/>
        <v>35338.959863754586</v>
      </c>
      <c r="C72" s="35">
        <f t="shared" si="4"/>
        <v>27131.25509951861</v>
      </c>
      <c r="D72" s="35">
        <f t="shared" si="5"/>
        <v>8207.7047642359776</v>
      </c>
      <c r="E72" s="35">
        <f t="shared" si="6"/>
        <v>4651072.3027746202</v>
      </c>
      <c r="G72" s="16">
        <v>50</v>
      </c>
      <c r="H72" s="35">
        <f t="shared" si="7"/>
        <v>35338.959863754586</v>
      </c>
      <c r="I72" s="35">
        <f t="shared" si="8"/>
        <v>27131.25509951861</v>
      </c>
      <c r="J72" s="35">
        <f t="shared" si="9"/>
        <v>8207.7047642359776</v>
      </c>
      <c r="K72" s="35">
        <f t="shared" si="10"/>
        <v>22883502.783564918</v>
      </c>
    </row>
    <row r="73" spans="1:11" x14ac:dyDescent="0.25">
      <c r="A73" s="16">
        <v>51</v>
      </c>
      <c r="B73" s="35">
        <f t="shared" si="3"/>
        <v>35338.959863754586</v>
      </c>
      <c r="C73" s="35">
        <f t="shared" si="4"/>
        <v>27083.376821727234</v>
      </c>
      <c r="D73" s="35">
        <f t="shared" si="5"/>
        <v>8255.5830420273542</v>
      </c>
      <c r="E73" s="35">
        <f t="shared" si="6"/>
        <v>4642864.5980103845</v>
      </c>
      <c r="G73" s="16">
        <v>51</v>
      </c>
      <c r="H73" s="35">
        <f t="shared" si="7"/>
        <v>35338.959863754586</v>
      </c>
      <c r="I73" s="35">
        <f t="shared" si="8"/>
        <v>27083.376821727234</v>
      </c>
      <c r="J73" s="35">
        <f t="shared" si="9"/>
        <v>8255.5830420273542</v>
      </c>
      <c r="K73" s="35">
        <f t="shared" si="10"/>
        <v>22875295.078800682</v>
      </c>
    </row>
    <row r="74" spans="1:11" x14ac:dyDescent="0.25">
      <c r="A74" s="16">
        <v>52</v>
      </c>
      <c r="B74" s="35">
        <f t="shared" si="3"/>
        <v>35338.959863754586</v>
      </c>
      <c r="C74" s="35">
        <f t="shared" si="4"/>
        <v>27035.219253982072</v>
      </c>
      <c r="D74" s="35">
        <f t="shared" si="5"/>
        <v>8303.7406097725125</v>
      </c>
      <c r="E74" s="35">
        <f t="shared" si="6"/>
        <v>4634609.0149683561</v>
      </c>
      <c r="G74" s="16">
        <v>52</v>
      </c>
      <c r="H74" s="35">
        <f t="shared" si="7"/>
        <v>35338.959863754586</v>
      </c>
      <c r="I74" s="35">
        <f t="shared" si="8"/>
        <v>27035.219253982072</v>
      </c>
      <c r="J74" s="35">
        <f t="shared" si="9"/>
        <v>8303.7406097725125</v>
      </c>
      <c r="K74" s="35">
        <f t="shared" si="10"/>
        <v>22867039.495758653</v>
      </c>
    </row>
    <row r="75" spans="1:11" x14ac:dyDescent="0.25">
      <c r="A75" s="16">
        <v>53</v>
      </c>
      <c r="B75" s="35">
        <f t="shared" si="3"/>
        <v>35338.959863754586</v>
      </c>
      <c r="C75" s="35">
        <f t="shared" si="4"/>
        <v>26986.780767091732</v>
      </c>
      <c r="D75" s="35">
        <f t="shared" si="5"/>
        <v>8352.1790966628523</v>
      </c>
      <c r="E75" s="35">
        <f t="shared" si="6"/>
        <v>4626305.2743585827</v>
      </c>
      <c r="G75" s="16">
        <v>53</v>
      </c>
      <c r="H75" s="35">
        <f t="shared" si="7"/>
        <v>35338.959863754586</v>
      </c>
      <c r="I75" s="35">
        <f t="shared" si="8"/>
        <v>26986.780767091732</v>
      </c>
      <c r="J75" s="35">
        <f t="shared" si="9"/>
        <v>8352.1790966628523</v>
      </c>
      <c r="K75" s="35">
        <f t="shared" si="10"/>
        <v>22858735.75514888</v>
      </c>
    </row>
    <row r="76" spans="1:11" x14ac:dyDescent="0.25">
      <c r="A76" s="16">
        <v>54</v>
      </c>
      <c r="B76" s="35">
        <f t="shared" si="3"/>
        <v>35338.959863754586</v>
      </c>
      <c r="C76" s="35">
        <f t="shared" si="4"/>
        <v>26938.059722361199</v>
      </c>
      <c r="D76" s="35">
        <f t="shared" si="5"/>
        <v>8400.9001413933875</v>
      </c>
      <c r="E76" s="35">
        <f t="shared" si="6"/>
        <v>4617953.0952619202</v>
      </c>
      <c r="G76" s="16">
        <v>54</v>
      </c>
      <c r="H76" s="35">
        <f t="shared" si="7"/>
        <v>35338.959863754586</v>
      </c>
      <c r="I76" s="35">
        <f t="shared" si="8"/>
        <v>26938.059722361199</v>
      </c>
      <c r="J76" s="35">
        <f t="shared" si="9"/>
        <v>8400.9001413933875</v>
      </c>
      <c r="K76" s="35">
        <f t="shared" si="10"/>
        <v>22850383.576052219</v>
      </c>
    </row>
    <row r="77" spans="1:11" x14ac:dyDescent="0.25">
      <c r="A77" s="16">
        <v>55</v>
      </c>
      <c r="B77" s="35">
        <f t="shared" si="3"/>
        <v>35338.959863754586</v>
      </c>
      <c r="C77" s="35">
        <f t="shared" si="4"/>
        <v>26889.054471536405</v>
      </c>
      <c r="D77" s="35">
        <f t="shared" si="5"/>
        <v>8449.9053922181811</v>
      </c>
      <c r="E77" s="35">
        <f t="shared" si="6"/>
        <v>4609552.1951205265</v>
      </c>
      <c r="G77" s="16">
        <v>55</v>
      </c>
      <c r="H77" s="35">
        <f t="shared" si="7"/>
        <v>35338.959863754586</v>
      </c>
      <c r="I77" s="35">
        <f t="shared" si="8"/>
        <v>26889.054471536405</v>
      </c>
      <c r="J77" s="35">
        <f t="shared" si="9"/>
        <v>8449.9053922181811</v>
      </c>
      <c r="K77" s="35">
        <f t="shared" si="10"/>
        <v>22841982.675910827</v>
      </c>
    </row>
    <row r="78" spans="1:11" x14ac:dyDescent="0.25">
      <c r="A78" s="16">
        <v>56</v>
      </c>
      <c r="B78" s="35">
        <f t="shared" si="3"/>
        <v>35338.959863754586</v>
      </c>
      <c r="C78" s="35">
        <f t="shared" si="4"/>
        <v>26839.763356748466</v>
      </c>
      <c r="D78" s="35">
        <f t="shared" si="5"/>
        <v>8499.1965070061196</v>
      </c>
      <c r="E78" s="35">
        <f t="shared" si="6"/>
        <v>4601102.28972831</v>
      </c>
      <c r="G78" s="16">
        <v>56</v>
      </c>
      <c r="H78" s="35">
        <f t="shared" si="7"/>
        <v>35338.959863754586</v>
      </c>
      <c r="I78" s="35">
        <f t="shared" si="8"/>
        <v>26839.763356748466</v>
      </c>
      <c r="J78" s="35">
        <f t="shared" si="9"/>
        <v>8499.1965070061196</v>
      </c>
      <c r="K78" s="35">
        <f t="shared" si="10"/>
        <v>22833532.770518608</v>
      </c>
    </row>
    <row r="79" spans="1:11" x14ac:dyDescent="0.25">
      <c r="A79" s="16">
        <v>57</v>
      </c>
      <c r="B79" s="35">
        <f t="shared" si="3"/>
        <v>35338.959863754586</v>
      </c>
      <c r="C79" s="35">
        <f t="shared" si="4"/>
        <v>26790.184710457597</v>
      </c>
      <c r="D79" s="35">
        <f t="shared" si="5"/>
        <v>8548.7751532969887</v>
      </c>
      <c r="E79" s="35">
        <f t="shared" si="6"/>
        <v>4592603.0932213031</v>
      </c>
      <c r="G79" s="16">
        <v>57</v>
      </c>
      <c r="H79" s="35">
        <f t="shared" si="7"/>
        <v>35338.959863754586</v>
      </c>
      <c r="I79" s="35">
        <f t="shared" si="8"/>
        <v>26790.184710457597</v>
      </c>
      <c r="J79" s="35">
        <f t="shared" si="9"/>
        <v>8548.7751532969887</v>
      </c>
      <c r="K79" s="35">
        <f t="shared" si="10"/>
        <v>22825033.574011602</v>
      </c>
    </row>
    <row r="80" spans="1:11" x14ac:dyDescent="0.25">
      <c r="A80" s="16">
        <v>58</v>
      </c>
      <c r="B80" s="35">
        <f t="shared" si="3"/>
        <v>35338.959863754586</v>
      </c>
      <c r="C80" s="35">
        <f t="shared" si="4"/>
        <v>26740.316855396697</v>
      </c>
      <c r="D80" s="35">
        <f t="shared" si="5"/>
        <v>8598.6430083578889</v>
      </c>
      <c r="E80" s="35">
        <f t="shared" si="6"/>
        <v>4584054.3180680061</v>
      </c>
      <c r="G80" s="16">
        <v>58</v>
      </c>
      <c r="H80" s="35">
        <f t="shared" si="7"/>
        <v>35338.959863754586</v>
      </c>
      <c r="I80" s="35">
        <f t="shared" si="8"/>
        <v>26740.316855396697</v>
      </c>
      <c r="J80" s="35">
        <f t="shared" si="9"/>
        <v>8598.6430083578889</v>
      </c>
      <c r="K80" s="35">
        <f t="shared" si="10"/>
        <v>22816484.798858304</v>
      </c>
    </row>
    <row r="81" spans="1:11" x14ac:dyDescent="0.25">
      <c r="A81" s="16">
        <v>59</v>
      </c>
      <c r="B81" s="35">
        <f t="shared" si="3"/>
        <v>35338.959863754586</v>
      </c>
      <c r="C81" s="35">
        <f t="shared" si="4"/>
        <v>26690.158104514612</v>
      </c>
      <c r="D81" s="35">
        <f t="shared" si="5"/>
        <v>8648.8017592399756</v>
      </c>
      <c r="E81" s="35">
        <f t="shared" si="6"/>
        <v>4575455.6750596482</v>
      </c>
      <c r="G81" s="16">
        <v>59</v>
      </c>
      <c r="H81" s="35">
        <f t="shared" si="7"/>
        <v>35338.959863754586</v>
      </c>
      <c r="I81" s="35">
        <f t="shared" si="8"/>
        <v>26690.158104514612</v>
      </c>
      <c r="J81" s="35">
        <f t="shared" si="9"/>
        <v>8648.8017592399756</v>
      </c>
      <c r="K81" s="35">
        <f t="shared" si="10"/>
        <v>22807886.155849945</v>
      </c>
    </row>
    <row r="82" spans="1:11" x14ac:dyDescent="0.25">
      <c r="A82" s="16">
        <v>60</v>
      </c>
      <c r="B82" s="35">
        <f t="shared" si="3"/>
        <v>35338.959863754586</v>
      </c>
      <c r="C82" s="35">
        <f t="shared" si="4"/>
        <v>26639.706760919049</v>
      </c>
      <c r="D82" s="35">
        <f t="shared" si="5"/>
        <v>8699.2531028355424</v>
      </c>
      <c r="E82" s="35">
        <f t="shared" si="6"/>
        <v>4566806.8733004089</v>
      </c>
      <c r="G82" s="16">
        <v>60</v>
      </c>
      <c r="H82" s="35">
        <f t="shared" si="7"/>
        <v>35338.959863754586</v>
      </c>
      <c r="I82" s="35">
        <f t="shared" si="8"/>
        <v>26639.706760919049</v>
      </c>
      <c r="J82" s="35">
        <f t="shared" si="9"/>
        <v>8699.2531028355424</v>
      </c>
      <c r="K82" s="35">
        <f t="shared" si="10"/>
        <v>22799237.354090706</v>
      </c>
    </row>
    <row r="83" spans="1:11" x14ac:dyDescent="0.25">
      <c r="A83" s="16">
        <v>61</v>
      </c>
      <c r="B83" s="35">
        <f t="shared" si="3"/>
        <v>35338.959863754586</v>
      </c>
      <c r="C83" s="35">
        <f t="shared" si="4"/>
        <v>26588.961117819166</v>
      </c>
      <c r="D83" s="35">
        <f t="shared" si="5"/>
        <v>8749.9987459354161</v>
      </c>
      <c r="E83" s="35">
        <f t="shared" si="6"/>
        <v>4558107.6201975727</v>
      </c>
      <c r="G83" s="16">
        <v>61</v>
      </c>
      <c r="H83" s="35">
        <f>-PMT($C$3/12,$C$4*12,$C$2+$I$18)</f>
        <v>176694.79931877294</v>
      </c>
      <c r="I83" s="35">
        <f>-IPMT($C$3/12,G83,$C$4*12,$C$2+$I$18)</f>
        <v>132944.80558909586</v>
      </c>
      <c r="J83" s="35">
        <f>-PPMT($C$3/12,G83,$C$4*12,$C$2+$I$18)</f>
        <v>43749.993729677088</v>
      </c>
      <c r="K83" s="35">
        <f t="shared" si="10"/>
        <v>22790538.10098787</v>
      </c>
    </row>
    <row r="84" spans="1:11" x14ac:dyDescent="0.25">
      <c r="A84" s="16">
        <v>62</v>
      </c>
      <c r="B84" s="35">
        <f t="shared" si="3"/>
        <v>35338.959863754586</v>
      </c>
      <c r="C84" s="35">
        <f t="shared" si="4"/>
        <v>26537.919458467877</v>
      </c>
      <c r="D84" s="35">
        <f t="shared" si="5"/>
        <v>8801.0404052867052</v>
      </c>
      <c r="E84" s="35">
        <f t="shared" si="6"/>
        <v>4549357.6214516377</v>
      </c>
      <c r="G84" s="16">
        <v>62</v>
      </c>
      <c r="H84" s="35">
        <f t="shared" ref="H84:H147" si="11">-PMT($C$3/12,$C$4*12,$C$2+$I$18)</f>
        <v>176694.79931877294</v>
      </c>
      <c r="I84" s="35">
        <f t="shared" ref="I84:I147" si="12">-IPMT($C$3/12,G84,$C$4*12,$C$2+$I$18)</f>
        <v>132689.5972923394</v>
      </c>
      <c r="J84" s="35">
        <f t="shared" ref="J84:J147" si="13">-PPMT($C$3/12,G84,$C$4*12,$C$2+$I$18)</f>
        <v>44005.20202643353</v>
      </c>
      <c r="K84" s="35">
        <f t="shared" si="10"/>
        <v>22746788.107258193</v>
      </c>
    </row>
    <row r="85" spans="1:11" x14ac:dyDescent="0.25">
      <c r="A85" s="16">
        <v>63</v>
      </c>
      <c r="B85" s="35">
        <f t="shared" si="3"/>
        <v>35338.959863754586</v>
      </c>
      <c r="C85" s="35">
        <f t="shared" si="4"/>
        <v>26486.580056103707</v>
      </c>
      <c r="D85" s="35">
        <f t="shared" si="5"/>
        <v>8852.3798076508792</v>
      </c>
      <c r="E85" s="35">
        <f t="shared" si="6"/>
        <v>4540556.5810463512</v>
      </c>
      <c r="G85" s="16">
        <v>63</v>
      </c>
      <c r="H85" s="35">
        <f t="shared" si="11"/>
        <v>176694.79931877294</v>
      </c>
      <c r="I85" s="35">
        <f t="shared" si="12"/>
        <v>132432.90028051854</v>
      </c>
      <c r="J85" s="35">
        <f t="shared" si="13"/>
        <v>44261.8990382544</v>
      </c>
      <c r="K85" s="35">
        <f t="shared" si="10"/>
        <v>22702782.905231759</v>
      </c>
    </row>
    <row r="86" spans="1:11" x14ac:dyDescent="0.25">
      <c r="A86" s="16">
        <v>64</v>
      </c>
      <c r="B86" s="35">
        <f t="shared" si="3"/>
        <v>35338.959863754586</v>
      </c>
      <c r="C86" s="35">
        <f t="shared" si="4"/>
        <v>26434.941173892406</v>
      </c>
      <c r="D86" s="35">
        <f t="shared" si="5"/>
        <v>8904.018689862176</v>
      </c>
      <c r="E86" s="35">
        <f t="shared" si="6"/>
        <v>4531704.2012387002</v>
      </c>
      <c r="G86" s="16">
        <v>64</v>
      </c>
      <c r="H86" s="35">
        <f t="shared" si="11"/>
        <v>176694.79931877294</v>
      </c>
      <c r="I86" s="35">
        <f t="shared" si="12"/>
        <v>132174.70586946205</v>
      </c>
      <c r="J86" s="35">
        <f t="shared" si="13"/>
        <v>44520.09344931088</v>
      </c>
      <c r="K86" s="35">
        <f t="shared" si="10"/>
        <v>22658521.006193504</v>
      </c>
    </row>
    <row r="87" spans="1:11" x14ac:dyDescent="0.25">
      <c r="A87" s="16">
        <v>65</v>
      </c>
      <c r="B87" s="35">
        <f t="shared" si="3"/>
        <v>35338.959863754586</v>
      </c>
      <c r="C87" s="35">
        <f t="shared" si="4"/>
        <v>26383.001064868215</v>
      </c>
      <c r="D87" s="35">
        <f t="shared" si="5"/>
        <v>8955.9587988863714</v>
      </c>
      <c r="E87" s="35">
        <f t="shared" si="6"/>
        <v>4522800.1825488377</v>
      </c>
      <c r="G87" s="16">
        <v>65</v>
      </c>
      <c r="H87" s="35">
        <f t="shared" si="11"/>
        <v>176694.79931877294</v>
      </c>
      <c r="I87" s="35">
        <f t="shared" si="12"/>
        <v>131915.00532434107</v>
      </c>
      <c r="J87" s="35">
        <f t="shared" si="13"/>
        <v>44779.793994431857</v>
      </c>
      <c r="K87" s="35">
        <f t="shared" si="10"/>
        <v>22614000.912744194</v>
      </c>
    </row>
    <row r="88" spans="1:11" x14ac:dyDescent="0.25">
      <c r="A88" s="16">
        <v>66</v>
      </c>
      <c r="B88" s="35">
        <f t="shared" ref="B88:B151" si="14">-PMT($C$3/12,$C$4*12,$C$2)</f>
        <v>35338.959863754586</v>
      </c>
      <c r="C88" s="35">
        <f t="shared" ref="C88:C151" si="15">-IPMT($C$3/12,A88,$C$4*12,$C$2)</f>
        <v>26330.757971874707</v>
      </c>
      <c r="D88" s="35">
        <f t="shared" ref="D88:D151" si="16">-PPMT($C$3/12,A88,$C$4*12,$C$2)</f>
        <v>9008.2018918798767</v>
      </c>
      <c r="E88" s="35">
        <f t="shared" ref="E88:E151" si="17">SUM(D88:D387)</f>
        <v>4513844.2237499515</v>
      </c>
      <c r="G88" s="16">
        <v>66</v>
      </c>
      <c r="H88" s="35">
        <f t="shared" si="11"/>
        <v>176694.79931877294</v>
      </c>
      <c r="I88" s="35">
        <f t="shared" si="12"/>
        <v>131653.78985937353</v>
      </c>
      <c r="J88" s="35">
        <f t="shared" si="13"/>
        <v>45041.009459399385</v>
      </c>
      <c r="K88" s="35">
        <f t="shared" ref="K88:K151" si="18">SUM(J88:J387)</f>
        <v>22569221.11874976</v>
      </c>
    </row>
    <row r="89" spans="1:11" x14ac:dyDescent="0.25">
      <c r="A89" s="16">
        <v>67</v>
      </c>
      <c r="B89" s="35">
        <f t="shared" si="14"/>
        <v>35338.959863754586</v>
      </c>
      <c r="C89" s="35">
        <f t="shared" si="15"/>
        <v>26278.210127505416</v>
      </c>
      <c r="D89" s="35">
        <f t="shared" si="16"/>
        <v>9060.749736249174</v>
      </c>
      <c r="E89" s="35">
        <f t="shared" si="17"/>
        <v>4504836.0218580719</v>
      </c>
      <c r="G89" s="16">
        <v>67</v>
      </c>
      <c r="H89" s="35">
        <f t="shared" si="11"/>
        <v>176694.79931877294</v>
      </c>
      <c r="I89" s="35">
        <f t="shared" si="12"/>
        <v>131391.05063752708</v>
      </c>
      <c r="J89" s="35">
        <f t="shared" si="13"/>
        <v>45303.748681245874</v>
      </c>
      <c r="K89" s="35">
        <f t="shared" si="18"/>
        <v>22524180.109290361</v>
      </c>
    </row>
    <row r="90" spans="1:11" x14ac:dyDescent="0.25">
      <c r="A90" s="16">
        <v>68</v>
      </c>
      <c r="B90" s="35">
        <f t="shared" si="14"/>
        <v>35338.959863754586</v>
      </c>
      <c r="C90" s="35">
        <f t="shared" si="15"/>
        <v>26225.355754043961</v>
      </c>
      <c r="D90" s="35">
        <f t="shared" si="16"/>
        <v>9113.6041097106281</v>
      </c>
      <c r="E90" s="35">
        <f t="shared" si="17"/>
        <v>4495775.2721218225</v>
      </c>
      <c r="G90" s="16">
        <v>68</v>
      </c>
      <c r="H90" s="35">
        <f t="shared" si="11"/>
        <v>176694.79931877294</v>
      </c>
      <c r="I90" s="35">
        <f t="shared" si="12"/>
        <v>131126.7787702198</v>
      </c>
      <c r="J90" s="35">
        <f t="shared" si="13"/>
        <v>45568.020548553141</v>
      </c>
      <c r="K90" s="35">
        <f t="shared" si="18"/>
        <v>22478876.360609118</v>
      </c>
    </row>
    <row r="91" spans="1:11" x14ac:dyDescent="0.25">
      <c r="A91" s="16">
        <v>69</v>
      </c>
      <c r="B91" s="35">
        <f t="shared" si="14"/>
        <v>35338.959863754586</v>
      </c>
      <c r="C91" s="35">
        <f t="shared" si="15"/>
        <v>26172.193063403978</v>
      </c>
      <c r="D91" s="35">
        <f t="shared" si="16"/>
        <v>9166.7668003506078</v>
      </c>
      <c r="E91" s="35">
        <f t="shared" si="17"/>
        <v>4486661.6680121124</v>
      </c>
      <c r="G91" s="16">
        <v>69</v>
      </c>
      <c r="H91" s="35">
        <f t="shared" si="11"/>
        <v>176694.79931877294</v>
      </c>
      <c r="I91" s="35">
        <f t="shared" si="12"/>
        <v>130860.9653170199</v>
      </c>
      <c r="J91" s="35">
        <f t="shared" si="13"/>
        <v>45833.834001753043</v>
      </c>
      <c r="K91" s="35">
        <f t="shared" si="18"/>
        <v>22433308.340060562</v>
      </c>
    </row>
    <row r="92" spans="1:11" x14ac:dyDescent="0.25">
      <c r="A92" s="16">
        <v>70</v>
      </c>
      <c r="B92" s="35">
        <f t="shared" si="14"/>
        <v>35338.959863754586</v>
      </c>
      <c r="C92" s="35">
        <f t="shared" si="15"/>
        <v>26118.720257068602</v>
      </c>
      <c r="D92" s="35">
        <f t="shared" si="16"/>
        <v>9220.2396066859856</v>
      </c>
      <c r="E92" s="35">
        <f t="shared" si="17"/>
        <v>4477494.9012117619</v>
      </c>
      <c r="G92" s="16">
        <v>70</v>
      </c>
      <c r="H92" s="35">
        <f t="shared" si="11"/>
        <v>176694.79931877294</v>
      </c>
      <c r="I92" s="35">
        <f t="shared" si="12"/>
        <v>130593.60128534301</v>
      </c>
      <c r="J92" s="35">
        <f t="shared" si="13"/>
        <v>46101.19803342993</v>
      </c>
      <c r="K92" s="35">
        <f t="shared" si="18"/>
        <v>22387474.506058808</v>
      </c>
    </row>
    <row r="93" spans="1:11" x14ac:dyDescent="0.25">
      <c r="A93" s="16">
        <v>71</v>
      </c>
      <c r="B93" s="35">
        <f t="shared" si="14"/>
        <v>35338.959863754586</v>
      </c>
      <c r="C93" s="35">
        <f t="shared" si="15"/>
        <v>26064.9355260296</v>
      </c>
      <c r="D93" s="35">
        <f t="shared" si="16"/>
        <v>9274.0243377249863</v>
      </c>
      <c r="E93" s="35">
        <f t="shared" si="17"/>
        <v>4468274.6616050759</v>
      </c>
      <c r="G93" s="16">
        <v>71</v>
      </c>
      <c r="H93" s="35">
        <f t="shared" si="11"/>
        <v>176694.79931877294</v>
      </c>
      <c r="I93" s="35">
        <f t="shared" si="12"/>
        <v>130324.677630148</v>
      </c>
      <c r="J93" s="35">
        <f t="shared" si="13"/>
        <v>46370.121688624939</v>
      </c>
      <c r="K93" s="35">
        <f t="shared" si="18"/>
        <v>22341373.308025379</v>
      </c>
    </row>
    <row r="94" spans="1:11" x14ac:dyDescent="0.25">
      <c r="A94" s="16">
        <v>72</v>
      </c>
      <c r="B94" s="35">
        <f t="shared" si="14"/>
        <v>35338.959863754586</v>
      </c>
      <c r="C94" s="35">
        <f t="shared" si="15"/>
        <v>26010.837050726201</v>
      </c>
      <c r="D94" s="35">
        <f t="shared" si="16"/>
        <v>9328.1228130283835</v>
      </c>
      <c r="E94" s="35">
        <f t="shared" si="17"/>
        <v>4459000.6372673512</v>
      </c>
      <c r="G94" s="16">
        <v>72</v>
      </c>
      <c r="H94" s="35">
        <f t="shared" si="11"/>
        <v>176694.79931877294</v>
      </c>
      <c r="I94" s="35">
        <f t="shared" si="12"/>
        <v>130054.18525363099</v>
      </c>
      <c r="J94" s="35">
        <f t="shared" si="13"/>
        <v>46640.614065141919</v>
      </c>
      <c r="K94" s="35">
        <f t="shared" si="18"/>
        <v>22295003.186336756</v>
      </c>
    </row>
    <row r="95" spans="1:11" x14ac:dyDescent="0.25">
      <c r="A95" s="16">
        <v>73</v>
      </c>
      <c r="B95" s="35">
        <f t="shared" si="14"/>
        <v>35338.959863754586</v>
      </c>
      <c r="C95" s="35">
        <f t="shared" si="15"/>
        <v>25956.423000983534</v>
      </c>
      <c r="D95" s="35">
        <f t="shared" si="16"/>
        <v>9382.5368627710486</v>
      </c>
      <c r="E95" s="35">
        <f t="shared" si="17"/>
        <v>4449672.5144543229</v>
      </c>
      <c r="G95" s="16">
        <v>73</v>
      </c>
      <c r="H95" s="35">
        <f t="shared" si="11"/>
        <v>176694.79931877294</v>
      </c>
      <c r="I95" s="35">
        <f t="shared" si="12"/>
        <v>129782.11500491769</v>
      </c>
      <c r="J95" s="35">
        <f t="shared" si="13"/>
        <v>46912.684313855243</v>
      </c>
      <c r="K95" s="35">
        <f t="shared" si="18"/>
        <v>22248362.572271612</v>
      </c>
    </row>
    <row r="96" spans="1:11" x14ac:dyDescent="0.25">
      <c r="A96" s="16">
        <v>74</v>
      </c>
      <c r="B96" s="35">
        <f t="shared" si="14"/>
        <v>35338.959863754586</v>
      </c>
      <c r="C96" s="35">
        <f t="shared" si="15"/>
        <v>25901.691535950704</v>
      </c>
      <c r="D96" s="35">
        <f t="shared" si="16"/>
        <v>9437.2683278038803</v>
      </c>
      <c r="E96" s="35">
        <f t="shared" si="17"/>
        <v>4440289.9775915518</v>
      </c>
      <c r="G96" s="16">
        <v>74</v>
      </c>
      <c r="H96" s="35">
        <f t="shared" si="11"/>
        <v>176694.79931877294</v>
      </c>
      <c r="I96" s="35">
        <f t="shared" si="12"/>
        <v>129508.45767975354</v>
      </c>
      <c r="J96" s="35">
        <f t="shared" si="13"/>
        <v>47186.341639019411</v>
      </c>
      <c r="K96" s="35">
        <f t="shared" si="18"/>
        <v>22201449.887957759</v>
      </c>
    </row>
    <row r="97" spans="1:11" x14ac:dyDescent="0.25">
      <c r="A97" s="16">
        <v>75</v>
      </c>
      <c r="B97" s="35">
        <f t="shared" si="14"/>
        <v>35338.959863754586</v>
      </c>
      <c r="C97" s="35">
        <f t="shared" si="15"/>
        <v>25846.640804038518</v>
      </c>
      <c r="D97" s="35">
        <f t="shared" si="16"/>
        <v>9492.3190597160683</v>
      </c>
      <c r="E97" s="35">
        <f t="shared" si="17"/>
        <v>4430852.7092637485</v>
      </c>
      <c r="G97" s="16">
        <v>75</v>
      </c>
      <c r="H97" s="35">
        <f t="shared" si="11"/>
        <v>176694.79931877294</v>
      </c>
      <c r="I97" s="35">
        <f t="shared" si="12"/>
        <v>129233.20402019258</v>
      </c>
      <c r="J97" s="35">
        <f t="shared" si="13"/>
        <v>47461.595298580338</v>
      </c>
      <c r="K97" s="35">
        <f t="shared" si="18"/>
        <v>22154263.546318743</v>
      </c>
    </row>
    <row r="98" spans="1:11" x14ac:dyDescent="0.25">
      <c r="A98" s="16">
        <v>76</v>
      </c>
      <c r="B98" s="35">
        <f t="shared" si="14"/>
        <v>35338.959863754586</v>
      </c>
      <c r="C98" s="35">
        <f t="shared" si="15"/>
        <v>25791.268942856837</v>
      </c>
      <c r="D98" s="35">
        <f t="shared" si="16"/>
        <v>9547.6909208977468</v>
      </c>
      <c r="E98" s="35">
        <f t="shared" si="17"/>
        <v>4421360.390204032</v>
      </c>
      <c r="G98" s="16">
        <v>76</v>
      </c>
      <c r="H98" s="35">
        <f t="shared" si="11"/>
        <v>176694.79931877294</v>
      </c>
      <c r="I98" s="35">
        <f t="shared" si="12"/>
        <v>128956.34471428421</v>
      </c>
      <c r="J98" s="35">
        <f t="shared" si="13"/>
        <v>47738.454604488739</v>
      </c>
      <c r="K98" s="35">
        <f t="shared" si="18"/>
        <v>22106801.951020163</v>
      </c>
    </row>
    <row r="99" spans="1:11" x14ac:dyDescent="0.25">
      <c r="A99" s="16">
        <v>77</v>
      </c>
      <c r="B99" s="35">
        <f t="shared" si="14"/>
        <v>35338.959863754586</v>
      </c>
      <c r="C99" s="35">
        <f t="shared" si="15"/>
        <v>25735.5740791516</v>
      </c>
      <c r="D99" s="35">
        <f t="shared" si="16"/>
        <v>9603.3857846029841</v>
      </c>
      <c r="E99" s="35">
        <f t="shared" si="17"/>
        <v>4411812.6992831342</v>
      </c>
      <c r="G99" s="16">
        <v>77</v>
      </c>
      <c r="H99" s="35">
        <f t="shared" si="11"/>
        <v>176694.79931877294</v>
      </c>
      <c r="I99" s="35">
        <f t="shared" si="12"/>
        <v>128677.87039575801</v>
      </c>
      <c r="J99" s="35">
        <f t="shared" si="13"/>
        <v>48016.92892301493</v>
      </c>
      <c r="K99" s="35">
        <f t="shared" si="18"/>
        <v>22059063.496415671</v>
      </c>
    </row>
    <row r="100" spans="1:11" x14ac:dyDescent="0.25">
      <c r="A100" s="16">
        <v>78</v>
      </c>
      <c r="B100" s="35">
        <f t="shared" si="14"/>
        <v>35338.959863754586</v>
      </c>
      <c r="C100" s="35">
        <f t="shared" si="15"/>
        <v>25679.554328741418</v>
      </c>
      <c r="D100" s="35">
        <f t="shared" si="16"/>
        <v>9659.4055350131657</v>
      </c>
      <c r="E100" s="35">
        <f t="shared" si="17"/>
        <v>4402209.3134985315</v>
      </c>
      <c r="G100" s="16">
        <v>78</v>
      </c>
      <c r="H100" s="35">
        <f t="shared" si="11"/>
        <v>176694.79931877294</v>
      </c>
      <c r="I100" s="35">
        <f t="shared" si="12"/>
        <v>128397.77164370711</v>
      </c>
      <c r="J100" s="35">
        <f t="shared" si="13"/>
        <v>48297.02767506583</v>
      </c>
      <c r="K100" s="35">
        <f t="shared" si="18"/>
        <v>22011046.567492653</v>
      </c>
    </row>
    <row r="101" spans="1:11" x14ac:dyDescent="0.25">
      <c r="A101" s="16">
        <v>79</v>
      </c>
      <c r="B101" s="35">
        <f t="shared" si="14"/>
        <v>35338.959863754586</v>
      </c>
      <c r="C101" s="35">
        <f t="shared" si="15"/>
        <v>25623.207796453844</v>
      </c>
      <c r="D101" s="35">
        <f t="shared" si="16"/>
        <v>9715.7520673007439</v>
      </c>
      <c r="E101" s="35">
        <f t="shared" si="17"/>
        <v>4392549.9079635181</v>
      </c>
      <c r="G101" s="16">
        <v>79</v>
      </c>
      <c r="H101" s="35">
        <f t="shared" si="11"/>
        <v>176694.79931877294</v>
      </c>
      <c r="I101" s="35">
        <f t="shared" si="12"/>
        <v>128116.03898226922</v>
      </c>
      <c r="J101" s="35">
        <f t="shared" si="13"/>
        <v>48578.760336503721</v>
      </c>
      <c r="K101" s="35">
        <f t="shared" si="18"/>
        <v>21962749.539817587</v>
      </c>
    </row>
    <row r="102" spans="1:11" x14ac:dyDescent="0.25">
      <c r="A102" s="16">
        <v>80</v>
      </c>
      <c r="B102" s="35">
        <f t="shared" si="14"/>
        <v>35338.959863754586</v>
      </c>
      <c r="C102" s="35">
        <f t="shared" si="15"/>
        <v>25566.532576061254</v>
      </c>
      <c r="D102" s="35">
        <f t="shared" si="16"/>
        <v>9772.4272876933301</v>
      </c>
      <c r="E102" s="35">
        <f t="shared" si="17"/>
        <v>4382834.1558962176</v>
      </c>
      <c r="G102" s="16">
        <v>80</v>
      </c>
      <c r="H102" s="35">
        <f t="shared" si="11"/>
        <v>176694.79931877294</v>
      </c>
      <c r="I102" s="35">
        <f t="shared" si="12"/>
        <v>127832.66288030628</v>
      </c>
      <c r="J102" s="35">
        <f t="shared" si="13"/>
        <v>48862.136438466652</v>
      </c>
      <c r="K102" s="35">
        <f t="shared" si="18"/>
        <v>21914170.779481083</v>
      </c>
    </row>
    <row r="103" spans="1:11" x14ac:dyDescent="0.25">
      <c r="A103" s="16">
        <v>81</v>
      </c>
      <c r="B103" s="35">
        <f t="shared" si="14"/>
        <v>35338.959863754586</v>
      </c>
      <c r="C103" s="35">
        <f t="shared" si="15"/>
        <v>25509.526750216377</v>
      </c>
      <c r="D103" s="35">
        <f t="shared" si="16"/>
        <v>9829.433113538209</v>
      </c>
      <c r="E103" s="35">
        <f t="shared" si="17"/>
        <v>4373061.7286085244</v>
      </c>
      <c r="G103" s="16">
        <v>81</v>
      </c>
      <c r="H103" s="35">
        <f t="shared" si="11"/>
        <v>176694.79931877294</v>
      </c>
      <c r="I103" s="35">
        <f t="shared" si="12"/>
        <v>127547.6337510819</v>
      </c>
      <c r="J103" s="35">
        <f t="shared" si="13"/>
        <v>49147.16556769106</v>
      </c>
      <c r="K103" s="35">
        <f t="shared" si="18"/>
        <v>21865308.643042617</v>
      </c>
    </row>
    <row r="104" spans="1:11" x14ac:dyDescent="0.25">
      <c r="A104" s="16">
        <v>82</v>
      </c>
      <c r="B104" s="35">
        <f t="shared" si="14"/>
        <v>35338.959863754586</v>
      </c>
      <c r="C104" s="35">
        <f t="shared" si="15"/>
        <v>25452.1883903874</v>
      </c>
      <c r="D104" s="35">
        <f t="shared" si="16"/>
        <v>9886.7714733671837</v>
      </c>
      <c r="E104" s="35">
        <f t="shared" si="17"/>
        <v>4363232.2954949858</v>
      </c>
      <c r="G104" s="16">
        <v>82</v>
      </c>
      <c r="H104" s="35">
        <f t="shared" si="11"/>
        <v>176694.79931877294</v>
      </c>
      <c r="I104" s="35">
        <f t="shared" si="12"/>
        <v>127260.941951937</v>
      </c>
      <c r="J104" s="35">
        <f t="shared" si="13"/>
        <v>49433.857366835917</v>
      </c>
      <c r="K104" s="35">
        <f t="shared" si="18"/>
        <v>21816161.477474928</v>
      </c>
    </row>
    <row r="105" spans="1:11" x14ac:dyDescent="0.25">
      <c r="A105" s="16">
        <v>83</v>
      </c>
      <c r="B105" s="35">
        <f t="shared" si="14"/>
        <v>35338.959863754586</v>
      </c>
      <c r="C105" s="35">
        <f t="shared" si="15"/>
        <v>25394.515556792758</v>
      </c>
      <c r="D105" s="35">
        <f t="shared" si="16"/>
        <v>9944.4443069618246</v>
      </c>
      <c r="E105" s="35">
        <f t="shared" si="17"/>
        <v>4353345.524021619</v>
      </c>
      <c r="G105" s="16">
        <v>83</v>
      </c>
      <c r="H105" s="35">
        <f t="shared" si="11"/>
        <v>176694.79931877294</v>
      </c>
      <c r="I105" s="35">
        <f t="shared" si="12"/>
        <v>126972.5777839638</v>
      </c>
      <c r="J105" s="35">
        <f t="shared" si="13"/>
        <v>49722.221534809127</v>
      </c>
      <c r="K105" s="35">
        <f t="shared" si="18"/>
        <v>21766727.62010809</v>
      </c>
    </row>
    <row r="106" spans="1:11" x14ac:dyDescent="0.25">
      <c r="A106" s="16">
        <v>84</v>
      </c>
      <c r="B106" s="35">
        <f t="shared" si="14"/>
        <v>35338.959863754586</v>
      </c>
      <c r="C106" s="35">
        <f t="shared" si="15"/>
        <v>25336.506298335484</v>
      </c>
      <c r="D106" s="35">
        <f t="shared" si="16"/>
        <v>10002.4535654191</v>
      </c>
      <c r="E106" s="35">
        <f t="shared" si="17"/>
        <v>4343401.0797146559</v>
      </c>
      <c r="G106" s="16">
        <v>84</v>
      </c>
      <c r="H106" s="35">
        <f t="shared" si="11"/>
        <v>176694.79931877294</v>
      </c>
      <c r="I106" s="35">
        <f t="shared" si="12"/>
        <v>126682.53149167742</v>
      </c>
      <c r="J106" s="35">
        <f t="shared" si="13"/>
        <v>50012.267827095515</v>
      </c>
      <c r="K106" s="35">
        <f t="shared" si="18"/>
        <v>21717005.398573283</v>
      </c>
    </row>
    <row r="107" spans="1:11" x14ac:dyDescent="0.25">
      <c r="A107" s="16">
        <v>85</v>
      </c>
      <c r="B107" s="35">
        <f t="shared" si="14"/>
        <v>35338.959863754586</v>
      </c>
      <c r="C107" s="35">
        <f t="shared" si="15"/>
        <v>25278.158652537208</v>
      </c>
      <c r="D107" s="35">
        <f t="shared" si="16"/>
        <v>10060.801211217382</v>
      </c>
      <c r="E107" s="35">
        <f t="shared" si="17"/>
        <v>4333398.6261492372</v>
      </c>
      <c r="G107" s="16">
        <v>85</v>
      </c>
      <c r="H107" s="35">
        <f t="shared" si="11"/>
        <v>176694.79931877294</v>
      </c>
      <c r="I107" s="35">
        <f t="shared" si="12"/>
        <v>126390.79326268604</v>
      </c>
      <c r="J107" s="35">
        <f t="shared" si="13"/>
        <v>50304.006056086917</v>
      </c>
      <c r="K107" s="35">
        <f t="shared" si="18"/>
        <v>21666993.130746186</v>
      </c>
    </row>
    <row r="108" spans="1:11" x14ac:dyDescent="0.25">
      <c r="A108" s="16">
        <v>86</v>
      </c>
      <c r="B108" s="35">
        <f t="shared" si="14"/>
        <v>35338.959863754586</v>
      </c>
      <c r="C108" s="35">
        <f t="shared" si="15"/>
        <v>25219.470645471771</v>
      </c>
      <c r="D108" s="35">
        <f t="shared" si="16"/>
        <v>10119.489218282813</v>
      </c>
      <c r="E108" s="35">
        <f t="shared" si="17"/>
        <v>4323337.8249380197</v>
      </c>
      <c r="G108" s="16">
        <v>86</v>
      </c>
      <c r="H108" s="35">
        <f t="shared" si="11"/>
        <v>176694.79931877294</v>
      </c>
      <c r="I108" s="35">
        <f t="shared" si="12"/>
        <v>126097.35322735886</v>
      </c>
      <c r="J108" s="35">
        <f t="shared" si="13"/>
        <v>50597.446091414065</v>
      </c>
      <c r="K108" s="35">
        <f t="shared" si="18"/>
        <v>21616689.124690101</v>
      </c>
    </row>
    <row r="109" spans="1:11" x14ac:dyDescent="0.25">
      <c r="A109" s="16">
        <v>87</v>
      </c>
      <c r="B109" s="35">
        <f t="shared" si="14"/>
        <v>35338.959863754586</v>
      </c>
      <c r="C109" s="35">
        <f t="shared" si="15"/>
        <v>25160.440291698451</v>
      </c>
      <c r="D109" s="35">
        <f t="shared" si="16"/>
        <v>10178.519572056131</v>
      </c>
      <c r="E109" s="35">
        <f t="shared" si="17"/>
        <v>4313218.3357197372</v>
      </c>
      <c r="G109" s="16">
        <v>87</v>
      </c>
      <c r="H109" s="35">
        <f t="shared" si="11"/>
        <v>176694.79931877294</v>
      </c>
      <c r="I109" s="35">
        <f t="shared" si="12"/>
        <v>125802.20145849229</v>
      </c>
      <c r="J109" s="35">
        <f t="shared" si="13"/>
        <v>50892.597860280657</v>
      </c>
      <c r="K109" s="35">
        <f t="shared" si="18"/>
        <v>21566091.678598683</v>
      </c>
    </row>
    <row r="110" spans="1:11" x14ac:dyDescent="0.25">
      <c r="A110" s="16">
        <v>88</v>
      </c>
      <c r="B110" s="35">
        <f t="shared" si="14"/>
        <v>35338.959863754586</v>
      </c>
      <c r="C110" s="35">
        <f t="shared" si="15"/>
        <v>25101.065594194799</v>
      </c>
      <c r="D110" s="35">
        <f t="shared" si="16"/>
        <v>10237.894269559791</v>
      </c>
      <c r="E110" s="35">
        <f t="shared" si="17"/>
        <v>4303039.8161476804</v>
      </c>
      <c r="G110" s="16">
        <v>88</v>
      </c>
      <c r="H110" s="35">
        <f t="shared" si="11"/>
        <v>176694.79931877294</v>
      </c>
      <c r="I110" s="35">
        <f t="shared" si="12"/>
        <v>125505.32797097397</v>
      </c>
      <c r="J110" s="35">
        <f t="shared" si="13"/>
        <v>51189.471347798957</v>
      </c>
      <c r="K110" s="35">
        <f t="shared" si="18"/>
        <v>21515199.080738403</v>
      </c>
    </row>
    <row r="111" spans="1:11" x14ac:dyDescent="0.25">
      <c r="A111" s="16">
        <v>89</v>
      </c>
      <c r="B111" s="35">
        <f t="shared" si="14"/>
        <v>35338.959863754586</v>
      </c>
      <c r="C111" s="35">
        <f t="shared" si="15"/>
        <v>25041.34454428903</v>
      </c>
      <c r="D111" s="35">
        <f t="shared" si="16"/>
        <v>10297.615319465556</v>
      </c>
      <c r="E111" s="35">
        <f t="shared" si="17"/>
        <v>4292801.9218781209</v>
      </c>
      <c r="G111" s="16">
        <v>89</v>
      </c>
      <c r="H111" s="35">
        <f t="shared" si="11"/>
        <v>176694.79931877294</v>
      </c>
      <c r="I111" s="35">
        <f t="shared" si="12"/>
        <v>125206.72272144514</v>
      </c>
      <c r="J111" s="35">
        <f t="shared" si="13"/>
        <v>51488.076597327788</v>
      </c>
      <c r="K111" s="35">
        <f t="shared" si="18"/>
        <v>21464009.609390602</v>
      </c>
    </row>
    <row r="112" spans="1:11" x14ac:dyDescent="0.25">
      <c r="A112" s="16">
        <v>90</v>
      </c>
      <c r="B112" s="35">
        <f t="shared" si="14"/>
        <v>35338.959863754586</v>
      </c>
      <c r="C112" s="35">
        <f t="shared" si="15"/>
        <v>24981.275121592149</v>
      </c>
      <c r="D112" s="35">
        <f t="shared" si="16"/>
        <v>10357.684742162441</v>
      </c>
      <c r="E112" s="35">
        <f t="shared" si="17"/>
        <v>4282504.3065586565</v>
      </c>
      <c r="G112" s="16">
        <v>90</v>
      </c>
      <c r="H112" s="35">
        <f t="shared" si="11"/>
        <v>176694.79931877294</v>
      </c>
      <c r="I112" s="35">
        <f t="shared" si="12"/>
        <v>124906.37560796074</v>
      </c>
      <c r="J112" s="35">
        <f t="shared" si="13"/>
        <v>51788.423710812211</v>
      </c>
      <c r="K112" s="35">
        <f t="shared" si="18"/>
        <v>21412521.532793272</v>
      </c>
    </row>
    <row r="113" spans="1:11" x14ac:dyDescent="0.25">
      <c r="A113" s="16">
        <v>91</v>
      </c>
      <c r="B113" s="35">
        <f t="shared" si="14"/>
        <v>35338.959863754586</v>
      </c>
      <c r="C113" s="35">
        <f t="shared" si="15"/>
        <v>24920.855293929537</v>
      </c>
      <c r="D113" s="35">
        <f t="shared" si="16"/>
        <v>10418.104569825053</v>
      </c>
      <c r="E113" s="35">
        <f t="shared" si="17"/>
        <v>4272146.6218164936</v>
      </c>
      <c r="G113" s="16">
        <v>91</v>
      </c>
      <c r="H113" s="35">
        <f t="shared" si="11"/>
        <v>176694.79931877294</v>
      </c>
      <c r="I113" s="35">
        <f t="shared" si="12"/>
        <v>124604.2764696477</v>
      </c>
      <c r="J113" s="35">
        <f t="shared" si="13"/>
        <v>52090.522849125271</v>
      </c>
      <c r="K113" s="35">
        <f t="shared" si="18"/>
        <v>21360733.109082457</v>
      </c>
    </row>
    <row r="114" spans="1:11" x14ac:dyDescent="0.25">
      <c r="A114" s="16">
        <v>92</v>
      </c>
      <c r="B114" s="35">
        <f t="shared" si="14"/>
        <v>35338.959863754586</v>
      </c>
      <c r="C114" s="35">
        <f t="shared" si="15"/>
        <v>24860.083017272216</v>
      </c>
      <c r="D114" s="35">
        <f t="shared" si="16"/>
        <v>10478.876846482366</v>
      </c>
      <c r="E114" s="35">
        <f t="shared" si="17"/>
        <v>4261728.5172466682</v>
      </c>
      <c r="G114" s="16">
        <v>92</v>
      </c>
      <c r="H114" s="35">
        <f t="shared" si="11"/>
        <v>176694.79931877294</v>
      </c>
      <c r="I114" s="35">
        <f t="shared" si="12"/>
        <v>124300.41508636108</v>
      </c>
      <c r="J114" s="35">
        <f t="shared" si="13"/>
        <v>52394.384232411838</v>
      </c>
      <c r="K114" s="35">
        <f t="shared" si="18"/>
        <v>21308642.586233333</v>
      </c>
    </row>
    <row r="115" spans="1:11" x14ac:dyDescent="0.25">
      <c r="A115" s="16">
        <v>93</v>
      </c>
      <c r="B115" s="35">
        <f t="shared" si="14"/>
        <v>35338.959863754586</v>
      </c>
      <c r="C115" s="35">
        <f t="shared" si="15"/>
        <v>24798.956235667738</v>
      </c>
      <c r="D115" s="35">
        <f t="shared" si="16"/>
        <v>10540.003628086846</v>
      </c>
      <c r="E115" s="35">
        <f t="shared" si="17"/>
        <v>4251249.6404001852</v>
      </c>
      <c r="G115" s="16">
        <v>93</v>
      </c>
      <c r="H115" s="35">
        <f t="shared" si="11"/>
        <v>176694.79931877294</v>
      </c>
      <c r="I115" s="35">
        <f t="shared" si="12"/>
        <v>123994.7811783387</v>
      </c>
      <c r="J115" s="35">
        <f t="shared" si="13"/>
        <v>52700.018140434237</v>
      </c>
      <c r="K115" s="35">
        <f t="shared" si="18"/>
        <v>21256248.20200092</v>
      </c>
    </row>
    <row r="116" spans="1:11" x14ac:dyDescent="0.25">
      <c r="A116" s="16">
        <v>94</v>
      </c>
      <c r="B116" s="35">
        <f t="shared" si="14"/>
        <v>35338.959863754586</v>
      </c>
      <c r="C116" s="35">
        <f t="shared" si="15"/>
        <v>24737.472881170568</v>
      </c>
      <c r="D116" s="35">
        <f t="shared" si="16"/>
        <v>10601.486982584021</v>
      </c>
      <c r="E116" s="35">
        <f t="shared" si="17"/>
        <v>4240709.636772099</v>
      </c>
      <c r="G116" s="16">
        <v>94</v>
      </c>
      <c r="H116" s="35">
        <f t="shared" si="11"/>
        <v>176694.79931877294</v>
      </c>
      <c r="I116" s="35">
        <f t="shared" si="12"/>
        <v>123687.36440585283</v>
      </c>
      <c r="J116" s="35">
        <f t="shared" si="13"/>
        <v>53007.434912920107</v>
      </c>
      <c r="K116" s="35">
        <f t="shared" si="18"/>
        <v>21203548.183860488</v>
      </c>
    </row>
    <row r="117" spans="1:11" x14ac:dyDescent="0.25">
      <c r="A117" s="16">
        <v>95</v>
      </c>
      <c r="B117" s="35">
        <f t="shared" si="14"/>
        <v>35338.959863754586</v>
      </c>
      <c r="C117" s="35">
        <f t="shared" si="15"/>
        <v>24675.630873772159</v>
      </c>
      <c r="D117" s="35">
        <f t="shared" si="16"/>
        <v>10663.328989982427</v>
      </c>
      <c r="E117" s="35">
        <f t="shared" si="17"/>
        <v>4230108.149789515</v>
      </c>
      <c r="G117" s="16">
        <v>95</v>
      </c>
      <c r="H117" s="35">
        <f t="shared" si="11"/>
        <v>176694.79931877294</v>
      </c>
      <c r="I117" s="35">
        <f t="shared" si="12"/>
        <v>123378.15436886079</v>
      </c>
      <c r="J117" s="35">
        <f t="shared" si="13"/>
        <v>53316.644949912137</v>
      </c>
      <c r="K117" s="35">
        <f t="shared" si="18"/>
        <v>21150540.748947568</v>
      </c>
    </row>
    <row r="118" spans="1:11" x14ac:dyDescent="0.25">
      <c r="A118" s="16">
        <v>96</v>
      </c>
      <c r="B118" s="35">
        <f t="shared" si="14"/>
        <v>35338.959863754586</v>
      </c>
      <c r="C118" s="35">
        <f t="shared" si="15"/>
        <v>24613.428121330595</v>
      </c>
      <c r="D118" s="35">
        <f t="shared" si="16"/>
        <v>10725.531742423991</v>
      </c>
      <c r="E118" s="35">
        <f t="shared" si="17"/>
        <v>4219444.8207995323</v>
      </c>
      <c r="G118" s="16">
        <v>96</v>
      </c>
      <c r="H118" s="35">
        <f t="shared" si="11"/>
        <v>176694.79931877294</v>
      </c>
      <c r="I118" s="35">
        <f t="shared" si="12"/>
        <v>123067.14060665297</v>
      </c>
      <c r="J118" s="35">
        <f t="shared" si="13"/>
        <v>53627.658712119955</v>
      </c>
      <c r="K118" s="35">
        <f t="shared" si="18"/>
        <v>21097224.103997655</v>
      </c>
    </row>
    <row r="119" spans="1:11" x14ac:dyDescent="0.25">
      <c r="A119" s="16">
        <v>97</v>
      </c>
      <c r="B119" s="35">
        <f t="shared" si="14"/>
        <v>35338.959863754586</v>
      </c>
      <c r="C119" s="35">
        <f t="shared" si="15"/>
        <v>24550.862519499791</v>
      </c>
      <c r="D119" s="35">
        <f t="shared" si="16"/>
        <v>10788.097344254797</v>
      </c>
      <c r="E119" s="35">
        <f t="shared" si="17"/>
        <v>4208719.2890571086</v>
      </c>
      <c r="G119" s="16">
        <v>97</v>
      </c>
      <c r="H119" s="35">
        <f t="shared" si="11"/>
        <v>176694.79931877294</v>
      </c>
      <c r="I119" s="35">
        <f t="shared" si="12"/>
        <v>122754.31259749895</v>
      </c>
      <c r="J119" s="35">
        <f t="shared" si="13"/>
        <v>53940.486721273992</v>
      </c>
      <c r="K119" s="35">
        <f t="shared" si="18"/>
        <v>21043596.445285536</v>
      </c>
    </row>
    <row r="120" spans="1:11" x14ac:dyDescent="0.25">
      <c r="A120" s="16">
        <v>98</v>
      </c>
      <c r="B120" s="35">
        <f t="shared" si="14"/>
        <v>35338.959863754586</v>
      </c>
      <c r="C120" s="35">
        <f t="shared" si="15"/>
        <v>24487.931951658302</v>
      </c>
      <c r="D120" s="35">
        <f t="shared" si="16"/>
        <v>10851.027912096284</v>
      </c>
      <c r="E120" s="35">
        <f t="shared" si="17"/>
        <v>4197931.1917128535</v>
      </c>
      <c r="G120" s="16">
        <v>98</v>
      </c>
      <c r="H120" s="35">
        <f t="shared" si="11"/>
        <v>176694.79931877294</v>
      </c>
      <c r="I120" s="35">
        <f t="shared" si="12"/>
        <v>122439.65975829151</v>
      </c>
      <c r="J120" s="35">
        <f t="shared" si="13"/>
        <v>54255.139560481424</v>
      </c>
      <c r="K120" s="35">
        <f t="shared" si="18"/>
        <v>20989655.958564263</v>
      </c>
    </row>
    <row r="121" spans="1:11" x14ac:dyDescent="0.25">
      <c r="A121" s="16">
        <v>99</v>
      </c>
      <c r="B121" s="35">
        <f t="shared" si="14"/>
        <v>35338.959863754586</v>
      </c>
      <c r="C121" s="35">
        <f t="shared" si="15"/>
        <v>24424.63428883774</v>
      </c>
      <c r="D121" s="35">
        <f t="shared" si="16"/>
        <v>10914.325574916846</v>
      </c>
      <c r="E121" s="35">
        <f t="shared" si="17"/>
        <v>4187080.1638007569</v>
      </c>
      <c r="G121" s="16">
        <v>99</v>
      </c>
      <c r="H121" s="35">
        <f t="shared" si="11"/>
        <v>176694.79931877294</v>
      </c>
      <c r="I121" s="35">
        <f t="shared" si="12"/>
        <v>122123.1714441887</v>
      </c>
      <c r="J121" s="35">
        <f t="shared" si="13"/>
        <v>54571.627874584228</v>
      </c>
      <c r="K121" s="35">
        <f t="shared" si="18"/>
        <v>20935400.819003779</v>
      </c>
    </row>
    <row r="122" spans="1:11" x14ac:dyDescent="0.25">
      <c r="A122" s="16">
        <v>100</v>
      </c>
      <c r="B122" s="35">
        <f t="shared" si="14"/>
        <v>35338.959863754586</v>
      </c>
      <c r="C122" s="35">
        <f t="shared" si="15"/>
        <v>24360.967389650723</v>
      </c>
      <c r="D122" s="35">
        <f t="shared" si="16"/>
        <v>10977.992474103861</v>
      </c>
      <c r="E122" s="35">
        <f t="shared" si="17"/>
        <v>4176165.8382258401</v>
      </c>
      <c r="G122" s="16">
        <v>100</v>
      </c>
      <c r="H122" s="35">
        <f t="shared" si="11"/>
        <v>176694.79931877294</v>
      </c>
      <c r="I122" s="35">
        <f t="shared" si="12"/>
        <v>121804.83694825361</v>
      </c>
      <c r="J122" s="35">
        <f t="shared" si="13"/>
        <v>54889.962370519308</v>
      </c>
      <c r="K122" s="35">
        <f t="shared" si="18"/>
        <v>20880829.191129196</v>
      </c>
    </row>
    <row r="123" spans="1:11" x14ac:dyDescent="0.25">
      <c r="A123" s="16">
        <v>101</v>
      </c>
      <c r="B123" s="35">
        <f t="shared" si="14"/>
        <v>35338.959863754586</v>
      </c>
      <c r="C123" s="35">
        <f t="shared" si="15"/>
        <v>24296.929100218451</v>
      </c>
      <c r="D123" s="35">
        <f t="shared" si="16"/>
        <v>11042.030763536131</v>
      </c>
      <c r="E123" s="35">
        <f t="shared" si="17"/>
        <v>4165187.8457517358</v>
      </c>
      <c r="G123" s="16">
        <v>101</v>
      </c>
      <c r="H123" s="35">
        <f t="shared" si="11"/>
        <v>176694.79931877294</v>
      </c>
      <c r="I123" s="35">
        <f t="shared" si="12"/>
        <v>121484.64550109227</v>
      </c>
      <c r="J123" s="35">
        <f t="shared" si="13"/>
        <v>55210.153817680664</v>
      </c>
      <c r="K123" s="35">
        <f t="shared" si="18"/>
        <v>20825939.228758678</v>
      </c>
    </row>
    <row r="124" spans="1:11" x14ac:dyDescent="0.25">
      <c r="A124" s="16">
        <v>102</v>
      </c>
      <c r="B124" s="35">
        <f t="shared" si="14"/>
        <v>35338.959863754586</v>
      </c>
      <c r="C124" s="35">
        <f t="shared" si="15"/>
        <v>24232.517254097827</v>
      </c>
      <c r="D124" s="35">
        <f t="shared" si="16"/>
        <v>11106.44260965676</v>
      </c>
      <c r="E124" s="35">
        <f t="shared" si="17"/>
        <v>4154145.8149881992</v>
      </c>
      <c r="G124" s="16">
        <v>102</v>
      </c>
      <c r="H124" s="35">
        <f t="shared" si="11"/>
        <v>176694.79931877294</v>
      </c>
      <c r="I124" s="35">
        <f t="shared" si="12"/>
        <v>121162.58627048913</v>
      </c>
      <c r="J124" s="35">
        <f t="shared" si="13"/>
        <v>55532.213048283797</v>
      </c>
      <c r="K124" s="35">
        <f t="shared" si="18"/>
        <v>20770729.074940998</v>
      </c>
    </row>
    <row r="125" spans="1:11" x14ac:dyDescent="0.25">
      <c r="A125" s="16">
        <v>103</v>
      </c>
      <c r="B125" s="35">
        <f t="shared" si="14"/>
        <v>35338.959863754586</v>
      </c>
      <c r="C125" s="35">
        <f t="shared" si="15"/>
        <v>24167.729672208159</v>
      </c>
      <c r="D125" s="35">
        <f t="shared" si="16"/>
        <v>11171.230191546427</v>
      </c>
      <c r="E125" s="35">
        <f t="shared" si="17"/>
        <v>4143039.3723785435</v>
      </c>
      <c r="G125" s="16">
        <v>103</v>
      </c>
      <c r="H125" s="35">
        <f t="shared" si="11"/>
        <v>176694.79931877294</v>
      </c>
      <c r="I125" s="35">
        <f t="shared" si="12"/>
        <v>120838.6483610408</v>
      </c>
      <c r="J125" s="35">
        <f t="shared" si="13"/>
        <v>55856.150957732141</v>
      </c>
      <c r="K125" s="35">
        <f t="shared" si="18"/>
        <v>20715196.861892715</v>
      </c>
    </row>
    <row r="126" spans="1:11" x14ac:dyDescent="0.25">
      <c r="A126" s="16">
        <v>104</v>
      </c>
      <c r="B126" s="35">
        <f t="shared" si="14"/>
        <v>35338.959863754586</v>
      </c>
      <c r="C126" s="35">
        <f t="shared" si="15"/>
        <v>24102.564162757477</v>
      </c>
      <c r="D126" s="35">
        <f t="shared" si="16"/>
        <v>11236.395700997113</v>
      </c>
      <c r="E126" s="35">
        <f t="shared" si="17"/>
        <v>4131868.142186997</v>
      </c>
      <c r="G126" s="16">
        <v>104</v>
      </c>
      <c r="H126" s="35">
        <f t="shared" si="11"/>
        <v>176694.79931877294</v>
      </c>
      <c r="I126" s="35">
        <f t="shared" si="12"/>
        <v>120512.82081378737</v>
      </c>
      <c r="J126" s="35">
        <f t="shared" si="13"/>
        <v>56181.978504985564</v>
      </c>
      <c r="K126" s="35">
        <f t="shared" si="18"/>
        <v>20659340.710934985</v>
      </c>
    </row>
    <row r="127" spans="1:11" x14ac:dyDescent="0.25">
      <c r="A127" s="16">
        <v>105</v>
      </c>
      <c r="B127" s="35">
        <f t="shared" si="14"/>
        <v>35338.959863754586</v>
      </c>
      <c r="C127" s="35">
        <f t="shared" si="15"/>
        <v>24037.018521168324</v>
      </c>
      <c r="D127" s="35">
        <f t="shared" si="16"/>
        <v>11301.941342586264</v>
      </c>
      <c r="E127" s="35">
        <f t="shared" si="17"/>
        <v>4120631.7464860003</v>
      </c>
      <c r="G127" s="16">
        <v>105</v>
      </c>
      <c r="H127" s="35">
        <f t="shared" si="11"/>
        <v>176694.79931877294</v>
      </c>
      <c r="I127" s="35">
        <f t="shared" si="12"/>
        <v>120185.09260584162</v>
      </c>
      <c r="J127" s="35">
        <f t="shared" si="13"/>
        <v>56509.706712931322</v>
      </c>
      <c r="K127" s="35">
        <f t="shared" si="18"/>
        <v>20603158.73243</v>
      </c>
    </row>
    <row r="128" spans="1:11" x14ac:dyDescent="0.25">
      <c r="A128" s="16">
        <v>106</v>
      </c>
      <c r="B128" s="35">
        <f t="shared" si="14"/>
        <v>35338.959863754586</v>
      </c>
      <c r="C128" s="35">
        <f t="shared" si="15"/>
        <v>23971.090530003239</v>
      </c>
      <c r="D128" s="35">
        <f t="shared" si="16"/>
        <v>11367.869333751349</v>
      </c>
      <c r="E128" s="35">
        <f t="shared" si="17"/>
        <v>4109329.8051434136</v>
      </c>
      <c r="G128" s="16">
        <v>106</v>
      </c>
      <c r="H128" s="35">
        <f t="shared" si="11"/>
        <v>176694.79931877294</v>
      </c>
      <c r="I128" s="35">
        <f t="shared" si="12"/>
        <v>119855.45265001622</v>
      </c>
      <c r="J128" s="35">
        <f t="shared" si="13"/>
        <v>56839.346668756742</v>
      </c>
      <c r="K128" s="35">
        <f t="shared" si="18"/>
        <v>20546649.025717068</v>
      </c>
    </row>
    <row r="129" spans="1:11" x14ac:dyDescent="0.25">
      <c r="A129" s="16">
        <v>107</v>
      </c>
      <c r="B129" s="35">
        <f t="shared" si="14"/>
        <v>35338.959863754586</v>
      </c>
      <c r="C129" s="35">
        <f t="shared" si="15"/>
        <v>23904.777958889688</v>
      </c>
      <c r="D129" s="35">
        <f t="shared" si="16"/>
        <v>11434.181904864898</v>
      </c>
      <c r="E129" s="35">
        <f t="shared" si="17"/>
        <v>4097961.9358096621</v>
      </c>
      <c r="G129" s="16">
        <v>107</v>
      </c>
      <c r="H129" s="35">
        <f t="shared" si="11"/>
        <v>176694.79931877294</v>
      </c>
      <c r="I129" s="35">
        <f t="shared" si="12"/>
        <v>119523.88979444845</v>
      </c>
      <c r="J129" s="35">
        <f t="shared" si="13"/>
        <v>57170.909524324496</v>
      </c>
      <c r="K129" s="35">
        <f t="shared" si="18"/>
        <v>20489809.679048311</v>
      </c>
    </row>
    <row r="130" spans="1:11" x14ac:dyDescent="0.25">
      <c r="A130" s="16">
        <v>108</v>
      </c>
      <c r="B130" s="35">
        <f t="shared" si="14"/>
        <v>35338.959863754586</v>
      </c>
      <c r="C130" s="35">
        <f t="shared" si="15"/>
        <v>23838.078564444641</v>
      </c>
      <c r="D130" s="35">
        <f t="shared" si="16"/>
        <v>11500.881299309944</v>
      </c>
      <c r="E130" s="35">
        <f t="shared" si="17"/>
        <v>4086527.7539047976</v>
      </c>
      <c r="G130" s="16">
        <v>108</v>
      </c>
      <c r="H130" s="35">
        <f t="shared" si="11"/>
        <v>176694.79931877294</v>
      </c>
      <c r="I130" s="35">
        <f t="shared" si="12"/>
        <v>119190.39282222321</v>
      </c>
      <c r="J130" s="35">
        <f t="shared" si="13"/>
        <v>57504.406496549724</v>
      </c>
      <c r="K130" s="35">
        <f t="shared" si="18"/>
        <v>20432638.769523986</v>
      </c>
    </row>
    <row r="131" spans="1:11" x14ac:dyDescent="0.25">
      <c r="A131" s="16">
        <v>109</v>
      </c>
      <c r="B131" s="35">
        <f t="shared" si="14"/>
        <v>35338.959863754586</v>
      </c>
      <c r="C131" s="35">
        <f t="shared" si="15"/>
        <v>23770.990090198669</v>
      </c>
      <c r="D131" s="35">
        <f t="shared" si="16"/>
        <v>11567.969773555917</v>
      </c>
      <c r="E131" s="35">
        <f t="shared" si="17"/>
        <v>4075026.8726054872</v>
      </c>
      <c r="G131" s="16">
        <v>109</v>
      </c>
      <c r="H131" s="35">
        <f t="shared" si="11"/>
        <v>176694.79931877294</v>
      </c>
      <c r="I131" s="35">
        <f t="shared" si="12"/>
        <v>118854.95045099335</v>
      </c>
      <c r="J131" s="35">
        <f t="shared" si="13"/>
        <v>57839.848867779583</v>
      </c>
      <c r="K131" s="35">
        <f t="shared" si="18"/>
        <v>20375134.363027435</v>
      </c>
    </row>
    <row r="132" spans="1:11" x14ac:dyDescent="0.25">
      <c r="A132" s="16">
        <v>110</v>
      </c>
      <c r="B132" s="35">
        <f t="shared" si="14"/>
        <v>35338.959863754586</v>
      </c>
      <c r="C132" s="35">
        <f t="shared" si="15"/>
        <v>23703.510266519592</v>
      </c>
      <c r="D132" s="35">
        <f t="shared" si="16"/>
        <v>11635.449597234994</v>
      </c>
      <c r="E132" s="35">
        <f t="shared" si="17"/>
        <v>4063458.9028319311</v>
      </c>
      <c r="G132" s="16">
        <v>110</v>
      </c>
      <c r="H132" s="35">
        <f t="shared" si="11"/>
        <v>176694.79931877294</v>
      </c>
      <c r="I132" s="35">
        <f t="shared" si="12"/>
        <v>118517.55133259796</v>
      </c>
      <c r="J132" s="35">
        <f t="shared" si="13"/>
        <v>58177.247986174974</v>
      </c>
      <c r="K132" s="35">
        <f t="shared" si="18"/>
        <v>20317294.514159657</v>
      </c>
    </row>
    <row r="133" spans="1:11" x14ac:dyDescent="0.25">
      <c r="A133" s="16">
        <v>111</v>
      </c>
      <c r="B133" s="35">
        <f t="shared" si="14"/>
        <v>35338.959863754586</v>
      </c>
      <c r="C133" s="35">
        <f t="shared" si="15"/>
        <v>23635.636810535725</v>
      </c>
      <c r="D133" s="35">
        <f t="shared" si="16"/>
        <v>11703.323053218865</v>
      </c>
      <c r="E133" s="35">
        <f t="shared" si="17"/>
        <v>4051823.4532346963</v>
      </c>
      <c r="G133" s="16">
        <v>111</v>
      </c>
      <c r="H133" s="35">
        <f t="shared" si="11"/>
        <v>176694.79931877294</v>
      </c>
      <c r="I133" s="35">
        <f t="shared" si="12"/>
        <v>118178.18405267863</v>
      </c>
      <c r="J133" s="35">
        <f t="shared" si="13"/>
        <v>58516.615266094333</v>
      </c>
      <c r="K133" s="35">
        <f t="shared" si="18"/>
        <v>20259117.266173482</v>
      </c>
    </row>
    <row r="134" spans="1:11" x14ac:dyDescent="0.25">
      <c r="A134" s="16">
        <v>112</v>
      </c>
      <c r="B134" s="35">
        <f t="shared" si="14"/>
        <v>35338.959863754586</v>
      </c>
      <c r="C134" s="35">
        <f t="shared" si="15"/>
        <v>23567.367426058609</v>
      </c>
      <c r="D134" s="35">
        <f t="shared" si="16"/>
        <v>11771.592437695974</v>
      </c>
      <c r="E134" s="35">
        <f t="shared" si="17"/>
        <v>4040120.1301814769</v>
      </c>
      <c r="G134" s="16">
        <v>112</v>
      </c>
      <c r="H134" s="35">
        <f t="shared" si="11"/>
        <v>176694.79931877294</v>
      </c>
      <c r="I134" s="35">
        <f t="shared" si="12"/>
        <v>117836.83713029305</v>
      </c>
      <c r="J134" s="35">
        <f t="shared" si="13"/>
        <v>58857.962188479876</v>
      </c>
      <c r="K134" s="35">
        <f t="shared" si="18"/>
        <v>20200600.650907386</v>
      </c>
    </row>
    <row r="135" spans="1:11" x14ac:dyDescent="0.25">
      <c r="A135" s="16">
        <v>113</v>
      </c>
      <c r="B135" s="35">
        <f t="shared" si="14"/>
        <v>35338.959863754586</v>
      </c>
      <c r="C135" s="35">
        <f t="shared" si="15"/>
        <v>23498.699803505384</v>
      </c>
      <c r="D135" s="35">
        <f t="shared" si="16"/>
        <v>11840.260060249204</v>
      </c>
      <c r="E135" s="35">
        <f t="shared" si="17"/>
        <v>4028348.5377437822</v>
      </c>
      <c r="G135" s="16">
        <v>113</v>
      </c>
      <c r="H135" s="35">
        <f t="shared" si="11"/>
        <v>176694.79931877294</v>
      </c>
      <c r="I135" s="35">
        <f t="shared" si="12"/>
        <v>117493.49901752692</v>
      </c>
      <c r="J135" s="35">
        <f t="shared" si="13"/>
        <v>59201.300301246018</v>
      </c>
      <c r="K135" s="35">
        <f t="shared" si="18"/>
        <v>20141742.688718904</v>
      </c>
    </row>
    <row r="136" spans="1:11" x14ac:dyDescent="0.25">
      <c r="A136" s="16">
        <v>114</v>
      </c>
      <c r="B136" s="35">
        <f t="shared" si="14"/>
        <v>35338.959863754586</v>
      </c>
      <c r="C136" s="35">
        <f t="shared" si="15"/>
        <v>23429.631619820597</v>
      </c>
      <c r="D136" s="35">
        <f t="shared" si="16"/>
        <v>11909.328243933989</v>
      </c>
      <c r="E136" s="35">
        <f t="shared" si="17"/>
        <v>4016508.2776835323</v>
      </c>
      <c r="G136" s="16">
        <v>114</v>
      </c>
      <c r="H136" s="35">
        <f t="shared" si="11"/>
        <v>176694.79931877294</v>
      </c>
      <c r="I136" s="35">
        <f t="shared" si="12"/>
        <v>117148.15809910299</v>
      </c>
      <c r="J136" s="35">
        <f t="shared" si="13"/>
        <v>59546.641219669938</v>
      </c>
      <c r="K136" s="35">
        <f t="shared" si="18"/>
        <v>20082541.388417661</v>
      </c>
    </row>
    <row r="137" spans="1:11" x14ac:dyDescent="0.25">
      <c r="A137" s="16">
        <v>115</v>
      </c>
      <c r="B137" s="35">
        <f t="shared" si="14"/>
        <v>35338.959863754586</v>
      </c>
      <c r="C137" s="35">
        <f t="shared" si="15"/>
        <v>23360.160538397649</v>
      </c>
      <c r="D137" s="35">
        <f t="shared" si="16"/>
        <v>11978.799325356937</v>
      </c>
      <c r="E137" s="35">
        <f t="shared" si="17"/>
        <v>4004598.9494395987</v>
      </c>
      <c r="G137" s="16">
        <v>115</v>
      </c>
      <c r="H137" s="35">
        <f t="shared" si="11"/>
        <v>176694.79931877294</v>
      </c>
      <c r="I137" s="35">
        <f t="shared" si="12"/>
        <v>116800.80269198825</v>
      </c>
      <c r="J137" s="35">
        <f t="shared" si="13"/>
        <v>59893.996626784698</v>
      </c>
      <c r="K137" s="35">
        <f t="shared" si="18"/>
        <v>20022994.747197989</v>
      </c>
    </row>
    <row r="138" spans="1:11" x14ac:dyDescent="0.25">
      <c r="A138" s="16">
        <v>116</v>
      </c>
      <c r="B138" s="35">
        <f t="shared" si="14"/>
        <v>35338.959863754586</v>
      </c>
      <c r="C138" s="35">
        <f t="shared" si="15"/>
        <v>23290.284208999732</v>
      </c>
      <c r="D138" s="35">
        <f t="shared" si="16"/>
        <v>12048.675654754854</v>
      </c>
      <c r="E138" s="35">
        <f t="shared" si="17"/>
        <v>3992620.1501142415</v>
      </c>
      <c r="G138" s="16">
        <v>116</v>
      </c>
      <c r="H138" s="35">
        <f t="shared" si="11"/>
        <v>176694.79931877294</v>
      </c>
      <c r="I138" s="35">
        <f t="shared" si="12"/>
        <v>116451.42104499867</v>
      </c>
      <c r="J138" s="35">
        <f t="shared" si="13"/>
        <v>60243.378273774273</v>
      </c>
      <c r="K138" s="35">
        <f t="shared" si="18"/>
        <v>19963100.750571206</v>
      </c>
    </row>
    <row r="139" spans="1:11" x14ac:dyDescent="0.25">
      <c r="A139" s="16">
        <v>117</v>
      </c>
      <c r="B139" s="35">
        <f t="shared" si="14"/>
        <v>35338.959863754586</v>
      </c>
      <c r="C139" s="35">
        <f t="shared" si="15"/>
        <v>23220.000267680331</v>
      </c>
      <c r="D139" s="35">
        <f t="shared" si="16"/>
        <v>12118.959596074254</v>
      </c>
      <c r="E139" s="35">
        <f t="shared" si="17"/>
        <v>3980571.4744594865</v>
      </c>
      <c r="G139" s="16">
        <v>117</v>
      </c>
      <c r="H139" s="35">
        <f t="shared" si="11"/>
        <v>176694.79931877294</v>
      </c>
      <c r="I139" s="35">
        <f t="shared" si="12"/>
        <v>116100.00133840165</v>
      </c>
      <c r="J139" s="35">
        <f t="shared" si="13"/>
        <v>60594.797980371281</v>
      </c>
      <c r="K139" s="35">
        <f t="shared" si="18"/>
        <v>19902857.372297429</v>
      </c>
    </row>
    <row r="140" spans="1:11" x14ac:dyDescent="0.25">
      <c r="A140" s="16">
        <v>118</v>
      </c>
      <c r="B140" s="35">
        <f t="shared" si="14"/>
        <v>35338.959863754586</v>
      </c>
      <c r="C140" s="35">
        <f t="shared" si="15"/>
        <v>23149.30633670323</v>
      </c>
      <c r="D140" s="35">
        <f t="shared" si="16"/>
        <v>12189.653527051356</v>
      </c>
      <c r="E140" s="35">
        <f t="shared" si="17"/>
        <v>3968452.5148634124</v>
      </c>
      <c r="G140" s="16">
        <v>118</v>
      </c>
      <c r="H140" s="35">
        <f t="shared" si="11"/>
        <v>176694.79931877294</v>
      </c>
      <c r="I140" s="35">
        <f t="shared" si="12"/>
        <v>115746.53168351615</v>
      </c>
      <c r="J140" s="35">
        <f t="shared" si="13"/>
        <v>60948.26763525678</v>
      </c>
      <c r="K140" s="35">
        <f t="shared" si="18"/>
        <v>19842262.574317057</v>
      </c>
    </row>
    <row r="141" spans="1:11" x14ac:dyDescent="0.25">
      <c r="A141" s="16">
        <v>119</v>
      </c>
      <c r="B141" s="35">
        <f t="shared" si="14"/>
        <v>35338.959863754586</v>
      </c>
      <c r="C141" s="35">
        <f t="shared" si="15"/>
        <v>23078.200024462101</v>
      </c>
      <c r="D141" s="35">
        <f t="shared" si="16"/>
        <v>12260.759839292487</v>
      </c>
      <c r="E141" s="35">
        <f t="shared" si="17"/>
        <v>3956262.8613363612</v>
      </c>
      <c r="G141" s="16">
        <v>119</v>
      </c>
      <c r="H141" s="35">
        <f t="shared" si="11"/>
        <v>176694.79931877294</v>
      </c>
      <c r="I141" s="35">
        <f t="shared" si="12"/>
        <v>115391.00012231051</v>
      </c>
      <c r="J141" s="35">
        <f t="shared" si="13"/>
        <v>61303.799196462438</v>
      </c>
      <c r="K141" s="35">
        <f t="shared" si="18"/>
        <v>19781314.306681804</v>
      </c>
    </row>
    <row r="142" spans="1:11" x14ac:dyDescent="0.25">
      <c r="A142" s="16">
        <v>120</v>
      </c>
      <c r="B142" s="35">
        <f t="shared" si="14"/>
        <v>35338.959863754586</v>
      </c>
      <c r="C142" s="35">
        <f t="shared" si="15"/>
        <v>23006.678925399556</v>
      </c>
      <c r="D142" s="35">
        <f t="shared" si="16"/>
        <v>12332.280938355027</v>
      </c>
      <c r="E142" s="35">
        <f t="shared" si="17"/>
        <v>3944002.1014970685</v>
      </c>
      <c r="G142" s="16">
        <v>120</v>
      </c>
      <c r="H142" s="35">
        <f t="shared" si="11"/>
        <v>176694.79931877294</v>
      </c>
      <c r="I142" s="35">
        <f t="shared" si="12"/>
        <v>115033.39462699779</v>
      </c>
      <c r="J142" s="35">
        <f t="shared" si="13"/>
        <v>61661.40469177514</v>
      </c>
      <c r="K142" s="35">
        <f t="shared" si="18"/>
        <v>19720010.507485341</v>
      </c>
    </row>
    <row r="143" spans="1:11" x14ac:dyDescent="0.25">
      <c r="A143" s="16">
        <v>121</v>
      </c>
      <c r="B143" s="35">
        <f t="shared" si="14"/>
        <v>35338.959863754586</v>
      </c>
      <c r="C143" s="35">
        <f t="shared" si="15"/>
        <v>22934.740619925818</v>
      </c>
      <c r="D143" s="35">
        <f t="shared" si="16"/>
        <v>12404.219243828766</v>
      </c>
      <c r="E143" s="35">
        <f t="shared" si="17"/>
        <v>3931669.8205587142</v>
      </c>
      <c r="G143" s="16">
        <v>121</v>
      </c>
      <c r="H143" s="35">
        <f t="shared" si="11"/>
        <v>176694.79931877294</v>
      </c>
      <c r="I143" s="35">
        <f t="shared" si="12"/>
        <v>114673.7030996291</v>
      </c>
      <c r="J143" s="35">
        <f t="shared" si="13"/>
        <v>62021.096219143838</v>
      </c>
      <c r="K143" s="35">
        <f t="shared" si="18"/>
        <v>19658349.102793567</v>
      </c>
    </row>
    <row r="144" spans="1:11" x14ac:dyDescent="0.25">
      <c r="A144" s="16">
        <v>122</v>
      </c>
      <c r="B144" s="35">
        <f t="shared" si="14"/>
        <v>35338.959863754586</v>
      </c>
      <c r="C144" s="35">
        <f t="shared" si="15"/>
        <v>22862.382674336819</v>
      </c>
      <c r="D144" s="35">
        <f t="shared" si="16"/>
        <v>12476.577189417769</v>
      </c>
      <c r="E144" s="35">
        <f t="shared" si="17"/>
        <v>3919265.6013148851</v>
      </c>
      <c r="G144" s="16">
        <v>122</v>
      </c>
      <c r="H144" s="35">
        <f t="shared" si="11"/>
        <v>176694.79931877294</v>
      </c>
      <c r="I144" s="35">
        <f t="shared" si="12"/>
        <v>114311.91337168412</v>
      </c>
      <c r="J144" s="35">
        <f t="shared" si="13"/>
        <v>62382.885947088835</v>
      </c>
      <c r="K144" s="35">
        <f t="shared" si="18"/>
        <v>19596328.006574422</v>
      </c>
    </row>
    <row r="145" spans="1:11" x14ac:dyDescent="0.25">
      <c r="A145" s="16">
        <v>123</v>
      </c>
      <c r="B145" s="35">
        <f t="shared" si="14"/>
        <v>35338.959863754586</v>
      </c>
      <c r="C145" s="35">
        <f t="shared" si="15"/>
        <v>22789.602640731882</v>
      </c>
      <c r="D145" s="35">
        <f t="shared" si="16"/>
        <v>12549.357223022704</v>
      </c>
      <c r="E145" s="35">
        <f t="shared" si="17"/>
        <v>3906789.0241254666</v>
      </c>
      <c r="G145" s="16">
        <v>123</v>
      </c>
      <c r="H145" s="35">
        <f t="shared" si="11"/>
        <v>176694.79931877294</v>
      </c>
      <c r="I145" s="35">
        <f t="shared" si="12"/>
        <v>113948.01320365943</v>
      </c>
      <c r="J145" s="35">
        <f t="shared" si="13"/>
        <v>62746.786115113529</v>
      </c>
      <c r="K145" s="35">
        <f t="shared" si="18"/>
        <v>19533945.120627332</v>
      </c>
    </row>
    <row r="146" spans="1:11" x14ac:dyDescent="0.25">
      <c r="A146" s="16">
        <v>124</v>
      </c>
      <c r="B146" s="35">
        <f t="shared" si="14"/>
        <v>35338.959863754586</v>
      </c>
      <c r="C146" s="35">
        <f t="shared" si="15"/>
        <v>22716.398056930917</v>
      </c>
      <c r="D146" s="35">
        <f t="shared" si="16"/>
        <v>12622.561806823667</v>
      </c>
      <c r="E146" s="35">
        <f t="shared" si="17"/>
        <v>3894239.6669024439</v>
      </c>
      <c r="G146" s="16">
        <v>124</v>
      </c>
      <c r="H146" s="35">
        <f t="shared" si="11"/>
        <v>176694.79931877294</v>
      </c>
      <c r="I146" s="35">
        <f t="shared" si="12"/>
        <v>113581.99028465457</v>
      </c>
      <c r="J146" s="35">
        <f t="shared" si="13"/>
        <v>63112.809034118342</v>
      </c>
      <c r="K146" s="35">
        <f t="shared" si="18"/>
        <v>19471198.334512219</v>
      </c>
    </row>
    <row r="147" spans="1:11" x14ac:dyDescent="0.25">
      <c r="A147" s="16">
        <v>125</v>
      </c>
      <c r="B147" s="35">
        <f t="shared" si="14"/>
        <v>35338.959863754586</v>
      </c>
      <c r="C147" s="35">
        <f t="shared" si="15"/>
        <v>22642.76644639111</v>
      </c>
      <c r="D147" s="35">
        <f t="shared" si="16"/>
        <v>12696.193417363475</v>
      </c>
      <c r="E147" s="35">
        <f t="shared" si="17"/>
        <v>3881617.1050956207</v>
      </c>
      <c r="G147" s="16">
        <v>125</v>
      </c>
      <c r="H147" s="35">
        <f t="shared" si="11"/>
        <v>176694.79931877294</v>
      </c>
      <c r="I147" s="35">
        <f t="shared" si="12"/>
        <v>113213.83223195556</v>
      </c>
      <c r="J147" s="35">
        <f t="shared" si="13"/>
        <v>63480.967086817378</v>
      </c>
      <c r="K147" s="35">
        <f t="shared" si="18"/>
        <v>19408085.525478095</v>
      </c>
    </row>
    <row r="148" spans="1:11" x14ac:dyDescent="0.25">
      <c r="A148" s="16">
        <v>126</v>
      </c>
      <c r="B148" s="35">
        <f t="shared" si="14"/>
        <v>35338.959863754586</v>
      </c>
      <c r="C148" s="35">
        <f t="shared" si="15"/>
        <v>22568.705318123157</v>
      </c>
      <c r="D148" s="35">
        <f t="shared" si="16"/>
        <v>12770.254545631429</v>
      </c>
      <c r="E148" s="35">
        <f t="shared" si="17"/>
        <v>3868920.9116782569</v>
      </c>
      <c r="G148" s="16">
        <v>126</v>
      </c>
      <c r="H148" s="35">
        <f t="shared" ref="H148:H211" si="19">-PMT($C$3/12,$C$4*12,$C$2+$I$18)</f>
        <v>176694.79931877294</v>
      </c>
      <c r="I148" s="35">
        <f t="shared" ref="I148:I211" si="20">-IPMT($C$3/12,G148,$C$4*12,$C$2+$I$18)</f>
        <v>112843.52659061579</v>
      </c>
      <c r="J148" s="35">
        <f t="shared" ref="J148:J211" si="21">-PPMT($C$3/12,G148,$C$4*12,$C$2+$I$18)</f>
        <v>63851.27272815715</v>
      </c>
      <c r="K148" s="35">
        <f t="shared" si="18"/>
        <v>19344604.558391277</v>
      </c>
    </row>
    <row r="149" spans="1:11" x14ac:dyDescent="0.25">
      <c r="A149" s="16">
        <v>127</v>
      </c>
      <c r="B149" s="35">
        <f t="shared" si="14"/>
        <v>35338.959863754586</v>
      </c>
      <c r="C149" s="35">
        <f t="shared" si="15"/>
        <v>22494.212166606976</v>
      </c>
      <c r="D149" s="35">
        <f t="shared" si="16"/>
        <v>12844.74769714761</v>
      </c>
      <c r="E149" s="35">
        <f t="shared" si="17"/>
        <v>3856150.6571326251</v>
      </c>
      <c r="G149" s="16">
        <v>127</v>
      </c>
      <c r="H149" s="35">
        <f t="shared" si="19"/>
        <v>176694.79931877294</v>
      </c>
      <c r="I149" s="35">
        <f t="shared" si="20"/>
        <v>112471.06083303488</v>
      </c>
      <c r="J149" s="35">
        <f t="shared" si="21"/>
        <v>64223.738485738053</v>
      </c>
      <c r="K149" s="35">
        <f t="shared" si="18"/>
        <v>19280753.28566312</v>
      </c>
    </row>
    <row r="150" spans="1:11" x14ac:dyDescent="0.25">
      <c r="A150" s="16">
        <v>128</v>
      </c>
      <c r="B150" s="35">
        <f t="shared" si="14"/>
        <v>35338.959863754586</v>
      </c>
      <c r="C150" s="35">
        <f t="shared" si="15"/>
        <v>22419.284471706946</v>
      </c>
      <c r="D150" s="35">
        <f t="shared" si="16"/>
        <v>12919.67539204764</v>
      </c>
      <c r="E150" s="35">
        <f t="shared" si="17"/>
        <v>3843305.9094354776</v>
      </c>
      <c r="G150" s="16">
        <v>128</v>
      </c>
      <c r="H150" s="35">
        <f t="shared" si="19"/>
        <v>176694.79931877294</v>
      </c>
      <c r="I150" s="35">
        <f t="shared" si="20"/>
        <v>112096.42235853474</v>
      </c>
      <c r="J150" s="35">
        <f t="shared" si="21"/>
        <v>64598.376960238209</v>
      </c>
      <c r="K150" s="35">
        <f t="shared" si="18"/>
        <v>19216529.547177382</v>
      </c>
    </row>
    <row r="151" spans="1:11" x14ac:dyDescent="0.25">
      <c r="A151" s="16">
        <v>129</v>
      </c>
      <c r="B151" s="35">
        <f t="shared" si="14"/>
        <v>35338.959863754586</v>
      </c>
      <c r="C151" s="35">
        <f t="shared" si="15"/>
        <v>22343.919698586669</v>
      </c>
      <c r="D151" s="35">
        <f t="shared" si="16"/>
        <v>12995.040165167917</v>
      </c>
      <c r="E151" s="35">
        <f t="shared" si="17"/>
        <v>3830386.2340434301</v>
      </c>
      <c r="G151" s="16">
        <v>129</v>
      </c>
      <c r="H151" s="35">
        <f t="shared" si="19"/>
        <v>176694.79931877294</v>
      </c>
      <c r="I151" s="35">
        <f t="shared" si="20"/>
        <v>111719.59849293335</v>
      </c>
      <c r="J151" s="35">
        <f t="shared" si="21"/>
        <v>64975.200825839594</v>
      </c>
      <c r="K151" s="35">
        <f t="shared" si="18"/>
        <v>19151931.170217145</v>
      </c>
    </row>
    <row r="152" spans="1:11" x14ac:dyDescent="0.25">
      <c r="A152" s="16">
        <v>130</v>
      </c>
      <c r="B152" s="35">
        <f t="shared" ref="B152:B215" si="22">-PMT($C$3/12,$C$4*12,$C$2)</f>
        <v>35338.959863754586</v>
      </c>
      <c r="C152" s="35">
        <f t="shared" ref="C152:C215" si="23">-IPMT($C$3/12,A152,$C$4*12,$C$2)</f>
        <v>22268.11529762319</v>
      </c>
      <c r="D152" s="35">
        <f t="shared" ref="D152:D215" si="24">-PPMT($C$3/12,A152,$C$4*12,$C$2)</f>
        <v>13070.844566131396</v>
      </c>
      <c r="E152" s="35">
        <f t="shared" ref="E152:E215" si="25">SUM(D152:D451)</f>
        <v>3817391.1938782618</v>
      </c>
      <c r="G152" s="16">
        <v>130</v>
      </c>
      <c r="H152" s="35">
        <f t="shared" si="19"/>
        <v>176694.79931877294</v>
      </c>
      <c r="I152" s="35">
        <f t="shared" si="20"/>
        <v>111340.57648811596</v>
      </c>
      <c r="J152" s="35">
        <f t="shared" si="21"/>
        <v>65354.222830656989</v>
      </c>
      <c r="K152" s="35">
        <f t="shared" ref="K152:K215" si="26">SUM(J152:J451)</f>
        <v>19086955.969391309</v>
      </c>
    </row>
    <row r="153" spans="1:11" x14ac:dyDescent="0.25">
      <c r="A153" s="16">
        <v>131</v>
      </c>
      <c r="B153" s="35">
        <f t="shared" si="22"/>
        <v>35338.959863754586</v>
      </c>
      <c r="C153" s="35">
        <f t="shared" si="23"/>
        <v>22191.868704320757</v>
      </c>
      <c r="D153" s="35">
        <f t="shared" si="24"/>
        <v>13147.091159433829</v>
      </c>
      <c r="E153" s="35">
        <f t="shared" si="25"/>
        <v>3804320.3493121308</v>
      </c>
      <c r="G153" s="16">
        <v>131</v>
      </c>
      <c r="H153" s="35">
        <f t="shared" si="19"/>
        <v>176694.79931877294</v>
      </c>
      <c r="I153" s="35">
        <f t="shared" si="20"/>
        <v>110959.34352160379</v>
      </c>
      <c r="J153" s="35">
        <f t="shared" si="21"/>
        <v>65735.455797169154</v>
      </c>
      <c r="K153" s="35">
        <f t="shared" si="26"/>
        <v>19021601.746560652</v>
      </c>
    </row>
    <row r="154" spans="1:11" x14ac:dyDescent="0.25">
      <c r="A154" s="16">
        <v>132</v>
      </c>
      <c r="B154" s="35">
        <f t="shared" si="22"/>
        <v>35338.959863754586</v>
      </c>
      <c r="C154" s="35">
        <f t="shared" si="23"/>
        <v>22115.177339224058</v>
      </c>
      <c r="D154" s="35">
        <f t="shared" si="24"/>
        <v>13223.782524530528</v>
      </c>
      <c r="E154" s="35">
        <f t="shared" si="25"/>
        <v>3791173.2581526968</v>
      </c>
      <c r="G154" s="16">
        <v>132</v>
      </c>
      <c r="H154" s="35">
        <f t="shared" si="19"/>
        <v>176694.79931877294</v>
      </c>
      <c r="I154" s="35">
        <f t="shared" si="20"/>
        <v>110575.8866961203</v>
      </c>
      <c r="J154" s="35">
        <f t="shared" si="21"/>
        <v>66118.912622652642</v>
      </c>
      <c r="K154" s="35">
        <f t="shared" si="26"/>
        <v>18955866.290763482</v>
      </c>
    </row>
    <row r="155" spans="1:11" x14ac:dyDescent="0.25">
      <c r="A155" s="16">
        <v>133</v>
      </c>
      <c r="B155" s="35">
        <f t="shared" si="22"/>
        <v>35338.959863754586</v>
      </c>
      <c r="C155" s="35">
        <f t="shared" si="23"/>
        <v>22038.038607830964</v>
      </c>
      <c r="D155" s="35">
        <f t="shared" si="24"/>
        <v>13300.921255923622</v>
      </c>
      <c r="E155" s="35">
        <f t="shared" si="25"/>
        <v>3777949.475628166</v>
      </c>
      <c r="G155" s="16">
        <v>133</v>
      </c>
      <c r="H155" s="35">
        <f t="shared" si="19"/>
        <v>176694.79931877294</v>
      </c>
      <c r="I155" s="35">
        <f t="shared" si="20"/>
        <v>110190.19303915482</v>
      </c>
      <c r="J155" s="35">
        <f t="shared" si="21"/>
        <v>66504.606279618121</v>
      </c>
      <c r="K155" s="35">
        <f t="shared" si="26"/>
        <v>18889747.37814083</v>
      </c>
    </row>
    <row r="156" spans="1:11" x14ac:dyDescent="0.25">
      <c r="A156" s="16">
        <v>134</v>
      </c>
      <c r="B156" s="35">
        <f t="shared" si="22"/>
        <v>35338.959863754586</v>
      </c>
      <c r="C156" s="35">
        <f t="shared" si="23"/>
        <v>21960.44990050474</v>
      </c>
      <c r="D156" s="35">
        <f t="shared" si="24"/>
        <v>13378.50996324984</v>
      </c>
      <c r="E156" s="35">
        <f t="shared" si="25"/>
        <v>3764648.5543722431</v>
      </c>
      <c r="G156" s="16">
        <v>134</v>
      </c>
      <c r="H156" s="35">
        <f t="shared" si="19"/>
        <v>176694.79931877294</v>
      </c>
      <c r="I156" s="35">
        <f t="shared" si="20"/>
        <v>109802.24950252371</v>
      </c>
      <c r="J156" s="35">
        <f t="shared" si="21"/>
        <v>66892.549816249215</v>
      </c>
      <c r="K156" s="35">
        <f t="shared" si="26"/>
        <v>18823242.77186121</v>
      </c>
    </row>
    <row r="157" spans="1:11" x14ac:dyDescent="0.25">
      <c r="A157" s="16">
        <v>135</v>
      </c>
      <c r="B157" s="35">
        <f t="shared" si="22"/>
        <v>35338.959863754586</v>
      </c>
      <c r="C157" s="35">
        <f t="shared" si="23"/>
        <v>21882.408592385786</v>
      </c>
      <c r="D157" s="35">
        <f t="shared" si="24"/>
        <v>13456.5512713688</v>
      </c>
      <c r="E157" s="35">
        <f t="shared" si="25"/>
        <v>3751270.0444089924</v>
      </c>
      <c r="G157" s="16">
        <v>135</v>
      </c>
      <c r="H157" s="35">
        <f t="shared" si="19"/>
        <v>176694.79931877294</v>
      </c>
      <c r="I157" s="35">
        <f t="shared" si="20"/>
        <v>109412.04296192894</v>
      </c>
      <c r="J157" s="35">
        <f t="shared" si="21"/>
        <v>67282.756356844009</v>
      </c>
      <c r="K157" s="35">
        <f t="shared" si="26"/>
        <v>18756350.222044963</v>
      </c>
    </row>
    <row r="158" spans="1:11" x14ac:dyDescent="0.25">
      <c r="A158" s="16">
        <v>136</v>
      </c>
      <c r="B158" s="35">
        <f t="shared" si="22"/>
        <v>35338.959863754586</v>
      </c>
      <c r="C158" s="35">
        <f t="shared" si="23"/>
        <v>21803.9120433028</v>
      </c>
      <c r="D158" s="35">
        <f t="shared" si="24"/>
        <v>13535.047820451786</v>
      </c>
      <c r="E158" s="35">
        <f t="shared" si="25"/>
        <v>3737813.4931376236</v>
      </c>
      <c r="G158" s="16">
        <v>136</v>
      </c>
      <c r="H158" s="35">
        <f t="shared" si="19"/>
        <v>176694.79931877294</v>
      </c>
      <c r="I158" s="35">
        <f t="shared" si="20"/>
        <v>109019.560216514</v>
      </c>
      <c r="J158" s="35">
        <f t="shared" si="21"/>
        <v>67675.239102258929</v>
      </c>
      <c r="K158" s="35">
        <f t="shared" si="26"/>
        <v>18689067.465688117</v>
      </c>
    </row>
    <row r="159" spans="1:11" x14ac:dyDescent="0.25">
      <c r="A159" s="16">
        <v>137</v>
      </c>
      <c r="B159" s="35">
        <f t="shared" si="22"/>
        <v>35338.959863754586</v>
      </c>
      <c r="C159" s="35">
        <f t="shared" si="23"/>
        <v>21724.957597683497</v>
      </c>
      <c r="D159" s="35">
        <f t="shared" si="24"/>
        <v>13614.002266071087</v>
      </c>
      <c r="E159" s="35">
        <f t="shared" si="25"/>
        <v>3724278.445317172</v>
      </c>
      <c r="G159" s="16">
        <v>137</v>
      </c>
      <c r="H159" s="35">
        <f t="shared" si="19"/>
        <v>176694.79931877294</v>
      </c>
      <c r="I159" s="35">
        <f t="shared" si="20"/>
        <v>108624.78798841749</v>
      </c>
      <c r="J159" s="35">
        <f t="shared" si="21"/>
        <v>68070.011330355439</v>
      </c>
      <c r="K159" s="35">
        <f t="shared" si="26"/>
        <v>18621392.226585854</v>
      </c>
    </row>
    <row r="160" spans="1:11" x14ac:dyDescent="0.25">
      <c r="A160" s="16">
        <v>138</v>
      </c>
      <c r="B160" s="35">
        <f t="shared" si="22"/>
        <v>35338.959863754586</v>
      </c>
      <c r="C160" s="35">
        <f t="shared" si="23"/>
        <v>21645.542584464751</v>
      </c>
      <c r="D160" s="35">
        <f t="shared" si="24"/>
        <v>13693.417279289833</v>
      </c>
      <c r="E160" s="35">
        <f t="shared" si="25"/>
        <v>3710664.4430511012</v>
      </c>
      <c r="G160" s="16">
        <v>138</v>
      </c>
      <c r="H160" s="35">
        <f t="shared" si="19"/>
        <v>176694.79931877294</v>
      </c>
      <c r="I160" s="35">
        <f t="shared" si="20"/>
        <v>108227.71292232374</v>
      </c>
      <c r="J160" s="35">
        <f t="shared" si="21"/>
        <v>68467.086396449173</v>
      </c>
      <c r="K160" s="35">
        <f t="shared" si="26"/>
        <v>18553322.215255499</v>
      </c>
    </row>
    <row r="161" spans="1:11" x14ac:dyDescent="0.25">
      <c r="A161" s="16">
        <v>139</v>
      </c>
      <c r="B161" s="35">
        <f t="shared" si="22"/>
        <v>35338.959863754586</v>
      </c>
      <c r="C161" s="35">
        <f t="shared" si="23"/>
        <v>21565.664317002229</v>
      </c>
      <c r="D161" s="35">
        <f t="shared" si="24"/>
        <v>13773.295546752359</v>
      </c>
      <c r="E161" s="35">
        <f t="shared" si="25"/>
        <v>3696971.0257718111</v>
      </c>
      <c r="G161" s="16">
        <v>139</v>
      </c>
      <c r="H161" s="35">
        <f t="shared" si="19"/>
        <v>176694.79931877294</v>
      </c>
      <c r="I161" s="35">
        <f t="shared" si="20"/>
        <v>107828.32158501116</v>
      </c>
      <c r="J161" s="35">
        <f t="shared" si="21"/>
        <v>68866.4777337618</v>
      </c>
      <c r="K161" s="35">
        <f t="shared" si="26"/>
        <v>18484855.128859051</v>
      </c>
    </row>
    <row r="162" spans="1:11" x14ac:dyDescent="0.25">
      <c r="A162" s="16">
        <v>140</v>
      </c>
      <c r="B162" s="35">
        <f t="shared" si="22"/>
        <v>35338.959863754586</v>
      </c>
      <c r="C162" s="35">
        <f t="shared" si="23"/>
        <v>21485.320092979506</v>
      </c>
      <c r="D162" s="35">
        <f t="shared" si="24"/>
        <v>13853.639770775084</v>
      </c>
      <c r="E162" s="35">
        <f t="shared" si="25"/>
        <v>3683197.7302250587</v>
      </c>
      <c r="G162" s="16">
        <v>140</v>
      </c>
      <c r="H162" s="35">
        <f t="shared" si="19"/>
        <v>176694.79931877294</v>
      </c>
      <c r="I162" s="35">
        <f t="shared" si="20"/>
        <v>107426.60046489752</v>
      </c>
      <c r="J162" s="35">
        <f t="shared" si="21"/>
        <v>69268.198853875409</v>
      </c>
      <c r="K162" s="35">
        <f t="shared" si="26"/>
        <v>18415988.651125289</v>
      </c>
    </row>
    <row r="163" spans="1:11" x14ac:dyDescent="0.25">
      <c r="A163" s="16">
        <v>141</v>
      </c>
      <c r="B163" s="35">
        <f t="shared" si="22"/>
        <v>35338.959863754586</v>
      </c>
      <c r="C163" s="35">
        <f t="shared" si="23"/>
        <v>21404.507194316648</v>
      </c>
      <c r="D163" s="35">
        <f t="shared" si="24"/>
        <v>13934.452669437935</v>
      </c>
      <c r="E163" s="35">
        <f t="shared" si="25"/>
        <v>3669344.0904542836</v>
      </c>
      <c r="G163" s="16">
        <v>141</v>
      </c>
      <c r="H163" s="35">
        <f t="shared" si="19"/>
        <v>176694.79931877294</v>
      </c>
      <c r="I163" s="35">
        <f t="shared" si="20"/>
        <v>107022.53597158325</v>
      </c>
      <c r="J163" s="35">
        <f t="shared" si="21"/>
        <v>69672.263347189684</v>
      </c>
      <c r="K163" s="35">
        <f t="shared" si="26"/>
        <v>18346720.452271413</v>
      </c>
    </row>
    <row r="164" spans="1:11" x14ac:dyDescent="0.25">
      <c r="A164" s="16">
        <v>142</v>
      </c>
      <c r="B164" s="35">
        <f t="shared" si="22"/>
        <v>35338.959863754586</v>
      </c>
      <c r="C164" s="35">
        <f t="shared" si="23"/>
        <v>21323.22288707826</v>
      </c>
      <c r="D164" s="35">
        <f t="shared" si="24"/>
        <v>14015.736976676324</v>
      </c>
      <c r="E164" s="35">
        <f t="shared" si="25"/>
        <v>3655409.6377848457</v>
      </c>
      <c r="G164" s="16">
        <v>142</v>
      </c>
      <c r="H164" s="35">
        <f t="shared" si="19"/>
        <v>176694.79931877294</v>
      </c>
      <c r="I164" s="35">
        <f t="shared" si="20"/>
        <v>106616.11443539133</v>
      </c>
      <c r="J164" s="35">
        <f t="shared" si="21"/>
        <v>70078.684883381618</v>
      </c>
      <c r="K164" s="35">
        <f t="shared" si="26"/>
        <v>18277048.188924227</v>
      </c>
    </row>
    <row r="165" spans="1:11" x14ac:dyDescent="0.25">
      <c r="A165" s="16">
        <v>143</v>
      </c>
      <c r="B165" s="35">
        <f t="shared" si="22"/>
        <v>35338.959863754586</v>
      </c>
      <c r="C165" s="35">
        <f t="shared" si="23"/>
        <v>21241.464421380984</v>
      </c>
      <c r="D165" s="35">
        <f t="shared" si="24"/>
        <v>14097.495442373602</v>
      </c>
      <c r="E165" s="35">
        <f t="shared" si="25"/>
        <v>3641393.90080817</v>
      </c>
      <c r="G165" s="16">
        <v>143</v>
      </c>
      <c r="H165" s="35">
        <f t="shared" si="19"/>
        <v>176694.79931877294</v>
      </c>
      <c r="I165" s="35">
        <f t="shared" si="20"/>
        <v>106207.32210690493</v>
      </c>
      <c r="J165" s="35">
        <f t="shared" si="21"/>
        <v>70487.477211868012</v>
      </c>
      <c r="K165" s="35">
        <f t="shared" si="26"/>
        <v>18206969.504040845</v>
      </c>
    </row>
    <row r="166" spans="1:11" x14ac:dyDescent="0.25">
      <c r="A166" s="16">
        <v>144</v>
      </c>
      <c r="B166" s="35">
        <f t="shared" si="22"/>
        <v>35338.959863754586</v>
      </c>
      <c r="C166" s="35">
        <f t="shared" si="23"/>
        <v>21159.229031300467</v>
      </c>
      <c r="D166" s="35">
        <f t="shared" si="24"/>
        <v>14179.730832454114</v>
      </c>
      <c r="E166" s="35">
        <f t="shared" si="25"/>
        <v>3627296.4053657963</v>
      </c>
      <c r="G166" s="16">
        <v>144</v>
      </c>
      <c r="H166" s="35">
        <f t="shared" si="19"/>
        <v>176694.79931877294</v>
      </c>
      <c r="I166" s="35">
        <f t="shared" si="20"/>
        <v>105796.14515650236</v>
      </c>
      <c r="J166" s="35">
        <f t="shared" si="21"/>
        <v>70898.654162270584</v>
      </c>
      <c r="K166" s="35">
        <f t="shared" si="26"/>
        <v>18136482.026828978</v>
      </c>
    </row>
    <row r="167" spans="1:11" x14ac:dyDescent="0.25">
      <c r="A167" s="16">
        <v>145</v>
      </c>
      <c r="B167" s="35">
        <f t="shared" si="22"/>
        <v>35338.959863754586</v>
      </c>
      <c r="C167" s="35">
        <f t="shared" si="23"/>
        <v>21076.51393477782</v>
      </c>
      <c r="D167" s="35">
        <f t="shared" si="24"/>
        <v>14262.445928976764</v>
      </c>
      <c r="E167" s="35">
        <f t="shared" si="25"/>
        <v>3613116.6745333415</v>
      </c>
      <c r="G167" s="16">
        <v>145</v>
      </c>
      <c r="H167" s="35">
        <f t="shared" si="19"/>
        <v>176694.79931877294</v>
      </c>
      <c r="I167" s="35">
        <f t="shared" si="20"/>
        <v>105382.5696738891</v>
      </c>
      <c r="J167" s="35">
        <f t="shared" si="21"/>
        <v>71312.229644883831</v>
      </c>
      <c r="K167" s="35">
        <f t="shared" si="26"/>
        <v>18065583.372666705</v>
      </c>
    </row>
    <row r="168" spans="1:11" x14ac:dyDescent="0.25">
      <c r="A168" s="16">
        <v>146</v>
      </c>
      <c r="B168" s="35">
        <f t="shared" si="22"/>
        <v>35338.959863754586</v>
      </c>
      <c r="C168" s="35">
        <f t="shared" si="23"/>
        <v>20993.316333525458</v>
      </c>
      <c r="D168" s="35">
        <f t="shared" si="24"/>
        <v>14345.64353022913</v>
      </c>
      <c r="E168" s="35">
        <f t="shared" si="25"/>
        <v>3598854.2286043647</v>
      </c>
      <c r="G168" s="16">
        <v>146</v>
      </c>
      <c r="H168" s="35">
        <f t="shared" si="19"/>
        <v>176694.79931877294</v>
      </c>
      <c r="I168" s="35">
        <f t="shared" si="20"/>
        <v>104966.5816676273</v>
      </c>
      <c r="J168" s="35">
        <f t="shared" si="21"/>
        <v>71728.217651145649</v>
      </c>
      <c r="K168" s="35">
        <f t="shared" si="26"/>
        <v>17994271.143021822</v>
      </c>
    </row>
    <row r="169" spans="1:11" x14ac:dyDescent="0.25">
      <c r="A169" s="16">
        <v>147</v>
      </c>
      <c r="B169" s="35">
        <f t="shared" si="22"/>
        <v>35338.959863754586</v>
      </c>
      <c r="C169" s="35">
        <f t="shared" si="23"/>
        <v>20909.63341293245</v>
      </c>
      <c r="D169" s="35">
        <f t="shared" si="24"/>
        <v>14429.326450822133</v>
      </c>
      <c r="E169" s="35">
        <f t="shared" si="25"/>
        <v>3584508.5850741356</v>
      </c>
      <c r="G169" s="16">
        <v>147</v>
      </c>
      <c r="H169" s="35">
        <f t="shared" si="19"/>
        <v>176694.79931877294</v>
      </c>
      <c r="I169" s="35">
        <f t="shared" si="20"/>
        <v>104548.16706466225</v>
      </c>
      <c r="J169" s="35">
        <f t="shared" si="21"/>
        <v>72146.632254110664</v>
      </c>
      <c r="K169" s="35">
        <f t="shared" si="26"/>
        <v>17922542.925370675</v>
      </c>
    </row>
    <row r="170" spans="1:11" x14ac:dyDescent="0.25">
      <c r="A170" s="16">
        <v>148</v>
      </c>
      <c r="B170" s="35">
        <f t="shared" si="22"/>
        <v>35338.959863754586</v>
      </c>
      <c r="C170" s="35">
        <f t="shared" si="23"/>
        <v>20825.46234196932</v>
      </c>
      <c r="D170" s="35">
        <f t="shared" si="24"/>
        <v>14513.497521785261</v>
      </c>
      <c r="E170" s="35">
        <f t="shared" si="25"/>
        <v>3570079.2586233136</v>
      </c>
      <c r="G170" s="16">
        <v>148</v>
      </c>
      <c r="H170" s="35">
        <f t="shared" si="19"/>
        <v>176694.79931877294</v>
      </c>
      <c r="I170" s="35">
        <f t="shared" si="20"/>
        <v>104127.31170984659</v>
      </c>
      <c r="J170" s="35">
        <f t="shared" si="21"/>
        <v>72567.487608926313</v>
      </c>
      <c r="K170" s="35">
        <f t="shared" si="26"/>
        <v>17850396.293116566</v>
      </c>
    </row>
    <row r="171" spans="1:11" x14ac:dyDescent="0.25">
      <c r="A171" s="16">
        <v>149</v>
      </c>
      <c r="B171" s="35">
        <f t="shared" si="22"/>
        <v>35338.959863754586</v>
      </c>
      <c r="C171" s="35">
        <f t="shared" si="23"/>
        <v>20740.800273092242</v>
      </c>
      <c r="D171" s="35">
        <f t="shared" si="24"/>
        <v>14598.159590662342</v>
      </c>
      <c r="E171" s="35">
        <f t="shared" si="25"/>
        <v>3555565.7611015285</v>
      </c>
      <c r="G171" s="16">
        <v>149</v>
      </c>
      <c r="H171" s="35">
        <f t="shared" si="19"/>
        <v>176694.79931877294</v>
      </c>
      <c r="I171" s="35">
        <f t="shared" si="20"/>
        <v>103704.00136546123</v>
      </c>
      <c r="J171" s="35">
        <f t="shared" si="21"/>
        <v>72990.797953311718</v>
      </c>
      <c r="K171" s="35">
        <f t="shared" si="26"/>
        <v>17777828.805507638</v>
      </c>
    </row>
    <row r="172" spans="1:11" x14ac:dyDescent="0.25">
      <c r="A172" s="16">
        <v>150</v>
      </c>
      <c r="B172" s="35">
        <f t="shared" si="22"/>
        <v>35338.959863754586</v>
      </c>
      <c r="C172" s="35">
        <f t="shared" si="23"/>
        <v>20655.644342146716</v>
      </c>
      <c r="D172" s="35">
        <f t="shared" si="24"/>
        <v>14683.315521607874</v>
      </c>
      <c r="E172" s="35">
        <f t="shared" si="25"/>
        <v>3540967.6015108661</v>
      </c>
      <c r="G172" s="16">
        <v>150</v>
      </c>
      <c r="H172" s="35">
        <f t="shared" si="19"/>
        <v>176694.79931877294</v>
      </c>
      <c r="I172" s="35">
        <f t="shared" si="20"/>
        <v>103278.22171073357</v>
      </c>
      <c r="J172" s="35">
        <f t="shared" si="21"/>
        <v>73416.57760803937</v>
      </c>
      <c r="K172" s="35">
        <f t="shared" si="26"/>
        <v>17704838.007554326</v>
      </c>
    </row>
    <row r="173" spans="1:11" x14ac:dyDescent="0.25">
      <c r="A173" s="16">
        <v>151</v>
      </c>
      <c r="B173" s="35">
        <f t="shared" si="22"/>
        <v>35338.959863754586</v>
      </c>
      <c r="C173" s="35">
        <f t="shared" si="23"/>
        <v>20569.991668270672</v>
      </c>
      <c r="D173" s="35">
        <f t="shared" si="24"/>
        <v>14768.968195483918</v>
      </c>
      <c r="E173" s="35">
        <f t="shared" si="25"/>
        <v>3526284.285989258</v>
      </c>
      <c r="G173" s="16">
        <v>151</v>
      </c>
      <c r="H173" s="35">
        <f t="shared" si="19"/>
        <v>176694.79931877294</v>
      </c>
      <c r="I173" s="35">
        <f t="shared" si="20"/>
        <v>102849.95834135337</v>
      </c>
      <c r="J173" s="35">
        <f t="shared" si="21"/>
        <v>73844.84097741959</v>
      </c>
      <c r="K173" s="35">
        <f t="shared" si="26"/>
        <v>17631421.429946288</v>
      </c>
    </row>
    <row r="174" spans="1:11" x14ac:dyDescent="0.25">
      <c r="A174" s="16">
        <v>152</v>
      </c>
      <c r="B174" s="35">
        <f t="shared" si="22"/>
        <v>35338.959863754586</v>
      </c>
      <c r="C174" s="35">
        <f t="shared" si="23"/>
        <v>20483.839353797011</v>
      </c>
      <c r="D174" s="35">
        <f t="shared" si="24"/>
        <v>14855.120509957575</v>
      </c>
      <c r="E174" s="35">
        <f t="shared" si="25"/>
        <v>3511515.317793774</v>
      </c>
      <c r="G174" s="16">
        <v>152</v>
      </c>
      <c r="H174" s="35">
        <f t="shared" si="19"/>
        <v>176694.79931877294</v>
      </c>
      <c r="I174" s="35">
        <f t="shared" si="20"/>
        <v>102419.19676898506</v>
      </c>
      <c r="J174" s="35">
        <f t="shared" si="21"/>
        <v>74275.602549787873</v>
      </c>
      <c r="K174" s="35">
        <f t="shared" si="26"/>
        <v>17557576.588968869</v>
      </c>
    </row>
    <row r="175" spans="1:11" x14ac:dyDescent="0.25">
      <c r="A175" s="16">
        <v>153</v>
      </c>
      <c r="B175" s="35">
        <f t="shared" si="22"/>
        <v>35338.959863754586</v>
      </c>
      <c r="C175" s="35">
        <f t="shared" si="23"/>
        <v>20397.18448415559</v>
      </c>
      <c r="D175" s="35">
        <f t="shared" si="24"/>
        <v>14941.775379598994</v>
      </c>
      <c r="E175" s="35">
        <f t="shared" si="25"/>
        <v>3496660.1972838161</v>
      </c>
      <c r="G175" s="16">
        <v>153</v>
      </c>
      <c r="H175" s="35">
        <f t="shared" si="19"/>
        <v>176694.79931877294</v>
      </c>
      <c r="I175" s="35">
        <f t="shared" si="20"/>
        <v>101985.92242077796</v>
      </c>
      <c r="J175" s="35">
        <f t="shared" si="21"/>
        <v>74708.876897994967</v>
      </c>
      <c r="K175" s="35">
        <f t="shared" si="26"/>
        <v>17483300.986419082</v>
      </c>
    </row>
    <row r="176" spans="1:11" x14ac:dyDescent="0.25">
      <c r="A176" s="16">
        <v>154</v>
      </c>
      <c r="B176" s="35">
        <f t="shared" si="22"/>
        <v>35338.959863754586</v>
      </c>
      <c r="C176" s="35">
        <f t="shared" si="23"/>
        <v>20310.024127774599</v>
      </c>
      <c r="D176" s="35">
        <f t="shared" si="24"/>
        <v>15028.935735979989</v>
      </c>
      <c r="E176" s="35">
        <f t="shared" si="25"/>
        <v>3481718.421904217</v>
      </c>
      <c r="G176" s="16">
        <v>154</v>
      </c>
      <c r="H176" s="35">
        <f t="shared" si="19"/>
        <v>176694.79931877294</v>
      </c>
      <c r="I176" s="35">
        <f t="shared" si="20"/>
        <v>101550.12063887302</v>
      </c>
      <c r="J176" s="35">
        <f t="shared" si="21"/>
        <v>75144.678679899953</v>
      </c>
      <c r="K176" s="35">
        <f t="shared" si="26"/>
        <v>17408592.109521087</v>
      </c>
    </row>
    <row r="177" spans="1:11" x14ac:dyDescent="0.25">
      <c r="A177" s="16">
        <v>155</v>
      </c>
      <c r="B177" s="35">
        <f t="shared" si="22"/>
        <v>35338.959863754586</v>
      </c>
      <c r="C177" s="35">
        <f t="shared" si="23"/>
        <v>20222.355335981381</v>
      </c>
      <c r="D177" s="35">
        <f t="shared" si="24"/>
        <v>15116.604527773205</v>
      </c>
      <c r="E177" s="35">
        <f t="shared" si="25"/>
        <v>3466689.4861682369</v>
      </c>
      <c r="G177" s="16">
        <v>155</v>
      </c>
      <c r="H177" s="35">
        <f t="shared" si="19"/>
        <v>176694.79931877294</v>
      </c>
      <c r="I177" s="35">
        <f t="shared" si="20"/>
        <v>101111.77667990689</v>
      </c>
      <c r="J177" s="35">
        <f t="shared" si="21"/>
        <v>75583.022638866023</v>
      </c>
      <c r="K177" s="35">
        <f t="shared" si="26"/>
        <v>17333447.430841189</v>
      </c>
    </row>
    <row r="178" spans="1:11" x14ac:dyDescent="0.25">
      <c r="A178" s="16">
        <v>156</v>
      </c>
      <c r="B178" s="35">
        <f t="shared" si="22"/>
        <v>35338.959863754586</v>
      </c>
      <c r="C178" s="35">
        <f t="shared" si="23"/>
        <v>20134.175142902706</v>
      </c>
      <c r="D178" s="35">
        <f t="shared" si="24"/>
        <v>15204.78472085188</v>
      </c>
      <c r="E178" s="35">
        <f t="shared" si="25"/>
        <v>3451572.8816404645</v>
      </c>
      <c r="G178" s="16">
        <v>156</v>
      </c>
      <c r="H178" s="35">
        <f t="shared" si="19"/>
        <v>176694.79931877294</v>
      </c>
      <c r="I178" s="35">
        <f t="shared" si="20"/>
        <v>100670.87571451355</v>
      </c>
      <c r="J178" s="35">
        <f t="shared" si="21"/>
        <v>76023.923604259413</v>
      </c>
      <c r="K178" s="35">
        <f t="shared" si="26"/>
        <v>17257864.408202324</v>
      </c>
    </row>
    <row r="179" spans="1:11" x14ac:dyDescent="0.25">
      <c r="A179" s="16">
        <v>157</v>
      </c>
      <c r="B179" s="35">
        <f t="shared" si="22"/>
        <v>35338.959863754586</v>
      </c>
      <c r="C179" s="35">
        <f t="shared" si="23"/>
        <v>20045.4805653644</v>
      </c>
      <c r="D179" s="35">
        <f t="shared" si="24"/>
        <v>15293.479298390184</v>
      </c>
      <c r="E179" s="35">
        <f t="shared" si="25"/>
        <v>3436368.0969196125</v>
      </c>
      <c r="G179" s="16">
        <v>157</v>
      </c>
      <c r="H179" s="35">
        <f t="shared" si="19"/>
        <v>176694.79931877294</v>
      </c>
      <c r="I179" s="35">
        <f t="shared" si="20"/>
        <v>100227.40282682201</v>
      </c>
      <c r="J179" s="35">
        <f t="shared" si="21"/>
        <v>76467.396491950916</v>
      </c>
      <c r="K179" s="35">
        <f t="shared" si="26"/>
        <v>17181840.484598063</v>
      </c>
    </row>
    <row r="180" spans="1:11" x14ac:dyDescent="0.25">
      <c r="A180" s="16">
        <v>158</v>
      </c>
      <c r="B180" s="35">
        <f t="shared" si="22"/>
        <v>35338.959863754586</v>
      </c>
      <c r="C180" s="35">
        <f t="shared" si="23"/>
        <v>19956.268602790456</v>
      </c>
      <c r="D180" s="35">
        <f t="shared" si="24"/>
        <v>15382.691260964128</v>
      </c>
      <c r="E180" s="35">
        <f t="shared" si="25"/>
        <v>3421074.617621222</v>
      </c>
      <c r="G180" s="16">
        <v>158</v>
      </c>
      <c r="H180" s="35">
        <f t="shared" si="19"/>
        <v>176694.79931877294</v>
      </c>
      <c r="I180" s="35">
        <f t="shared" si="20"/>
        <v>99781.343013952268</v>
      </c>
      <c r="J180" s="35">
        <f t="shared" si="21"/>
        <v>76913.456304820647</v>
      </c>
      <c r="K180" s="35">
        <f t="shared" si="26"/>
        <v>17105373.088106107</v>
      </c>
    </row>
    <row r="181" spans="1:11" x14ac:dyDescent="0.25">
      <c r="A181" s="16">
        <v>159</v>
      </c>
      <c r="B181" s="35">
        <f t="shared" si="22"/>
        <v>35338.959863754586</v>
      </c>
      <c r="C181" s="35">
        <f t="shared" si="23"/>
        <v>19866.536237101507</v>
      </c>
      <c r="D181" s="35">
        <f t="shared" si="24"/>
        <v>15472.423626653082</v>
      </c>
      <c r="E181" s="35">
        <f t="shared" si="25"/>
        <v>3405691.9263602584</v>
      </c>
      <c r="G181" s="16">
        <v>159</v>
      </c>
      <c r="H181" s="35">
        <f t="shared" si="19"/>
        <v>176694.79931877294</v>
      </c>
      <c r="I181" s="35">
        <f t="shared" si="20"/>
        <v>99332.681185507521</v>
      </c>
      <c r="J181" s="35">
        <f t="shared" si="21"/>
        <v>77362.118133265423</v>
      </c>
      <c r="K181" s="35">
        <f t="shared" si="26"/>
        <v>17028459.631801285</v>
      </c>
    </row>
    <row r="182" spans="1:11" x14ac:dyDescent="0.25">
      <c r="A182" s="16">
        <v>160</v>
      </c>
      <c r="B182" s="35">
        <f t="shared" si="22"/>
        <v>35338.959863754586</v>
      </c>
      <c r="C182" s="35">
        <f t="shared" si="23"/>
        <v>19776.280432612693</v>
      </c>
      <c r="D182" s="35">
        <f t="shared" si="24"/>
        <v>15562.679431141894</v>
      </c>
      <c r="E182" s="35">
        <f t="shared" si="25"/>
        <v>3390219.5027336054</v>
      </c>
      <c r="G182" s="16">
        <v>160</v>
      </c>
      <c r="H182" s="35">
        <f t="shared" si="19"/>
        <v>176694.79931877294</v>
      </c>
      <c r="I182" s="35">
        <f t="shared" si="20"/>
        <v>98881.402163063467</v>
      </c>
      <c r="J182" s="35">
        <f t="shared" si="21"/>
        <v>77813.397155709477</v>
      </c>
      <c r="K182" s="35">
        <f t="shared" si="26"/>
        <v>16951097.513668019</v>
      </c>
    </row>
    <row r="183" spans="1:11" x14ac:dyDescent="0.25">
      <c r="A183" s="16">
        <v>161</v>
      </c>
      <c r="B183" s="35">
        <f t="shared" si="22"/>
        <v>35338.959863754586</v>
      </c>
      <c r="C183" s="35">
        <f t="shared" si="23"/>
        <v>19685.49813593103</v>
      </c>
      <c r="D183" s="35">
        <f t="shared" si="24"/>
        <v>15653.461727823555</v>
      </c>
      <c r="E183" s="35">
        <f t="shared" si="25"/>
        <v>3374656.8233024632</v>
      </c>
      <c r="G183" s="16">
        <v>161</v>
      </c>
      <c r="H183" s="35">
        <f t="shared" si="19"/>
        <v>176694.79931877294</v>
      </c>
      <c r="I183" s="35">
        <f t="shared" si="20"/>
        <v>98427.490679655166</v>
      </c>
      <c r="J183" s="35">
        <f t="shared" si="21"/>
        <v>78267.308639117779</v>
      </c>
      <c r="K183" s="35">
        <f t="shared" si="26"/>
        <v>16873284.11651231</v>
      </c>
    </row>
    <row r="184" spans="1:11" x14ac:dyDescent="0.25">
      <c r="A184" s="16">
        <v>162</v>
      </c>
      <c r="B184" s="35">
        <f t="shared" si="22"/>
        <v>35338.959863754586</v>
      </c>
      <c r="C184" s="35">
        <f t="shared" si="23"/>
        <v>19594.186275852058</v>
      </c>
      <c r="D184" s="35">
        <f t="shared" si="24"/>
        <v>15744.773587902526</v>
      </c>
      <c r="E184" s="35">
        <f t="shared" si="25"/>
        <v>3359003.36157464</v>
      </c>
      <c r="G184" s="16">
        <v>162</v>
      </c>
      <c r="H184" s="35">
        <f t="shared" si="19"/>
        <v>176694.79931877294</v>
      </c>
      <c r="I184" s="35">
        <f t="shared" si="20"/>
        <v>97970.931379260292</v>
      </c>
      <c r="J184" s="35">
        <f t="shared" si="21"/>
        <v>78723.867939512638</v>
      </c>
      <c r="K184" s="35">
        <f t="shared" si="26"/>
        <v>16795016.807873189</v>
      </c>
    </row>
    <row r="185" spans="1:11" x14ac:dyDescent="0.25">
      <c r="A185" s="16">
        <v>163</v>
      </c>
      <c r="B185" s="35">
        <f t="shared" si="22"/>
        <v>35338.959863754586</v>
      </c>
      <c r="C185" s="35">
        <f t="shared" si="23"/>
        <v>19502.341763255958</v>
      </c>
      <c r="D185" s="35">
        <f t="shared" si="24"/>
        <v>15836.618100498625</v>
      </c>
      <c r="E185" s="35">
        <f t="shared" si="25"/>
        <v>3343258.587986737</v>
      </c>
      <c r="G185" s="16">
        <v>163</v>
      </c>
      <c r="H185" s="35">
        <f t="shared" si="19"/>
        <v>176694.79931877294</v>
      </c>
      <c r="I185" s="35">
        <f t="shared" si="20"/>
        <v>97511.708816279803</v>
      </c>
      <c r="J185" s="35">
        <f t="shared" si="21"/>
        <v>79183.090502493127</v>
      </c>
      <c r="K185" s="35">
        <f t="shared" si="26"/>
        <v>16716292.93993368</v>
      </c>
    </row>
    <row r="186" spans="1:11" x14ac:dyDescent="0.25">
      <c r="A186" s="16">
        <v>164</v>
      </c>
      <c r="B186" s="35">
        <f t="shared" si="22"/>
        <v>35338.959863754586</v>
      </c>
      <c r="C186" s="35">
        <f t="shared" si="23"/>
        <v>19409.961491003054</v>
      </c>
      <c r="D186" s="35">
        <f t="shared" si="24"/>
        <v>15928.998372751532</v>
      </c>
      <c r="E186" s="35">
        <f t="shared" si="25"/>
        <v>3327421.9698862382</v>
      </c>
      <c r="G186" s="16">
        <v>164</v>
      </c>
      <c r="H186" s="35">
        <f t="shared" si="19"/>
        <v>176694.79931877294</v>
      </c>
      <c r="I186" s="35">
        <f t="shared" si="20"/>
        <v>97049.807455015267</v>
      </c>
      <c r="J186" s="35">
        <f t="shared" si="21"/>
        <v>79644.991863757663</v>
      </c>
      <c r="K186" s="35">
        <f t="shared" si="26"/>
        <v>16637109.849431187</v>
      </c>
    </row>
    <row r="187" spans="1:11" x14ac:dyDescent="0.25">
      <c r="A187" s="16">
        <v>165</v>
      </c>
      <c r="B187" s="35">
        <f t="shared" si="22"/>
        <v>35338.959863754586</v>
      </c>
      <c r="C187" s="35">
        <f t="shared" si="23"/>
        <v>19317.042333828671</v>
      </c>
      <c r="D187" s="35">
        <f t="shared" si="24"/>
        <v>16021.917529925917</v>
      </c>
      <c r="E187" s="35">
        <f t="shared" si="25"/>
        <v>3311492.9715134869</v>
      </c>
      <c r="G187" s="16">
        <v>165</v>
      </c>
      <c r="H187" s="35">
        <f t="shared" si="19"/>
        <v>176694.79931877294</v>
      </c>
      <c r="I187" s="35">
        <f t="shared" si="20"/>
        <v>96585.211669143362</v>
      </c>
      <c r="J187" s="35">
        <f t="shared" si="21"/>
        <v>80109.587649629582</v>
      </c>
      <c r="K187" s="35">
        <f t="shared" si="26"/>
        <v>16557464.857567426</v>
      </c>
    </row>
    <row r="188" spans="1:11" x14ac:dyDescent="0.25">
      <c r="A188" s="16">
        <v>166</v>
      </c>
      <c r="B188" s="35">
        <f t="shared" si="22"/>
        <v>35338.959863754586</v>
      </c>
      <c r="C188" s="35">
        <f t="shared" si="23"/>
        <v>19223.581148237437</v>
      </c>
      <c r="D188" s="35">
        <f t="shared" si="24"/>
        <v>16115.37871551715</v>
      </c>
      <c r="E188" s="35">
        <f t="shared" si="25"/>
        <v>3295471.0539835612</v>
      </c>
      <c r="G188" s="16">
        <v>166</v>
      </c>
      <c r="H188" s="35">
        <f t="shared" si="19"/>
        <v>176694.79931877294</v>
      </c>
      <c r="I188" s="35">
        <f t="shared" si="20"/>
        <v>96117.905741187205</v>
      </c>
      <c r="J188" s="35">
        <f t="shared" si="21"/>
        <v>80576.893577585754</v>
      </c>
      <c r="K188" s="35">
        <f t="shared" si="26"/>
        <v>16477355.269917797</v>
      </c>
    </row>
    <row r="189" spans="1:11" x14ac:dyDescent="0.25">
      <c r="A189" s="16">
        <v>167</v>
      </c>
      <c r="B189" s="35">
        <f t="shared" si="22"/>
        <v>35338.959863754586</v>
      </c>
      <c r="C189" s="35">
        <f t="shared" si="23"/>
        <v>19129.574772396918</v>
      </c>
      <c r="D189" s="35">
        <f t="shared" si="24"/>
        <v>16209.385091357668</v>
      </c>
      <c r="E189" s="35">
        <f t="shared" si="25"/>
        <v>3279355.6752680442</v>
      </c>
      <c r="G189" s="16">
        <v>167</v>
      </c>
      <c r="H189" s="35">
        <f t="shared" si="19"/>
        <v>176694.79931877294</v>
      </c>
      <c r="I189" s="35">
        <f t="shared" si="20"/>
        <v>95647.873861984583</v>
      </c>
      <c r="J189" s="35">
        <f t="shared" si="21"/>
        <v>81046.925456788347</v>
      </c>
      <c r="K189" s="35">
        <f t="shared" si="26"/>
        <v>16396778.37634021</v>
      </c>
    </row>
    <row r="190" spans="1:11" x14ac:dyDescent="0.25">
      <c r="A190" s="16">
        <v>168</v>
      </c>
      <c r="B190" s="35">
        <f t="shared" si="22"/>
        <v>35338.959863754586</v>
      </c>
      <c r="C190" s="35">
        <f t="shared" si="23"/>
        <v>19035.020026030663</v>
      </c>
      <c r="D190" s="35">
        <f t="shared" si="24"/>
        <v>16303.939837723919</v>
      </c>
      <c r="E190" s="35">
        <f t="shared" si="25"/>
        <v>3263146.2901766864</v>
      </c>
      <c r="G190" s="16">
        <v>168</v>
      </c>
      <c r="H190" s="35">
        <f t="shared" si="19"/>
        <v>176694.79931877294</v>
      </c>
      <c r="I190" s="35">
        <f t="shared" si="20"/>
        <v>95175.100130153325</v>
      </c>
      <c r="J190" s="35">
        <f t="shared" si="21"/>
        <v>81519.699188619605</v>
      </c>
      <c r="K190" s="35">
        <f t="shared" si="26"/>
        <v>16315731.450883422</v>
      </c>
    </row>
    <row r="191" spans="1:11" x14ac:dyDescent="0.25">
      <c r="A191" s="16">
        <v>169</v>
      </c>
      <c r="B191" s="35">
        <f t="shared" si="22"/>
        <v>35338.959863754586</v>
      </c>
      <c r="C191" s="35">
        <f t="shared" si="23"/>
        <v>18939.913710310608</v>
      </c>
      <c r="D191" s="35">
        <f t="shared" si="24"/>
        <v>16399.046153443975</v>
      </c>
      <c r="E191" s="35">
        <f t="shared" si="25"/>
        <v>3246842.3503389624</v>
      </c>
      <c r="G191" s="16">
        <v>169</v>
      </c>
      <c r="H191" s="35">
        <f t="shared" si="19"/>
        <v>176694.79931877294</v>
      </c>
      <c r="I191" s="35">
        <f t="shared" si="20"/>
        <v>94699.568551553049</v>
      </c>
      <c r="J191" s="35">
        <f t="shared" si="21"/>
        <v>81995.230767219895</v>
      </c>
      <c r="K191" s="35">
        <f t="shared" si="26"/>
        <v>16234211.751694802</v>
      </c>
    </row>
    <row r="192" spans="1:11" x14ac:dyDescent="0.25">
      <c r="A192" s="16">
        <v>170</v>
      </c>
      <c r="B192" s="35">
        <f t="shared" si="22"/>
        <v>35338.959863754586</v>
      </c>
      <c r="C192" s="35">
        <f t="shared" si="23"/>
        <v>18844.252607748855</v>
      </c>
      <c r="D192" s="35">
        <f t="shared" si="24"/>
        <v>16494.707256005731</v>
      </c>
      <c r="E192" s="35">
        <f t="shared" si="25"/>
        <v>3230443.3041855185</v>
      </c>
      <c r="G192" s="16">
        <v>170</v>
      </c>
      <c r="H192" s="35">
        <f t="shared" si="19"/>
        <v>176694.79931877294</v>
      </c>
      <c r="I192" s="35">
        <f t="shared" si="20"/>
        <v>94221.263038744262</v>
      </c>
      <c r="J192" s="35">
        <f t="shared" si="21"/>
        <v>82473.536280028668</v>
      </c>
      <c r="K192" s="35">
        <f t="shared" si="26"/>
        <v>16152216.520927582</v>
      </c>
    </row>
    <row r="193" spans="1:11" x14ac:dyDescent="0.25">
      <c r="A193" s="16">
        <v>171</v>
      </c>
      <c r="B193" s="35">
        <f t="shared" si="22"/>
        <v>35338.959863754586</v>
      </c>
      <c r="C193" s="35">
        <f t="shared" si="23"/>
        <v>18748.033482088817</v>
      </c>
      <c r="D193" s="35">
        <f t="shared" si="24"/>
        <v>16590.926381665766</v>
      </c>
      <c r="E193" s="35">
        <f t="shared" si="25"/>
        <v>3213948.5969295125</v>
      </c>
      <c r="G193" s="16">
        <v>171</v>
      </c>
      <c r="H193" s="35">
        <f t="shared" si="19"/>
        <v>176694.79931877294</v>
      </c>
      <c r="I193" s="35">
        <f t="shared" si="20"/>
        <v>93740.167410444104</v>
      </c>
      <c r="J193" s="35">
        <f t="shared" si="21"/>
        <v>82954.63190832884</v>
      </c>
      <c r="K193" s="35">
        <f t="shared" si="26"/>
        <v>16069742.984647553</v>
      </c>
    </row>
    <row r="194" spans="1:11" x14ac:dyDescent="0.25">
      <c r="A194" s="16">
        <v>172</v>
      </c>
      <c r="B194" s="35">
        <f t="shared" si="22"/>
        <v>35338.959863754586</v>
      </c>
      <c r="C194" s="35">
        <f t="shared" si="23"/>
        <v>18651.253078195772</v>
      </c>
      <c r="D194" s="35">
        <f t="shared" si="24"/>
        <v>16687.706785558818</v>
      </c>
      <c r="E194" s="35">
        <f t="shared" si="25"/>
        <v>3197357.6705478472</v>
      </c>
      <c r="G194" s="16">
        <v>172</v>
      </c>
      <c r="H194" s="35">
        <f t="shared" si="19"/>
        <v>176694.79931877294</v>
      </c>
      <c r="I194" s="35">
        <f t="shared" si="20"/>
        <v>93256.26539097885</v>
      </c>
      <c r="J194" s="35">
        <f t="shared" si="21"/>
        <v>83438.533927794095</v>
      </c>
      <c r="K194" s="35">
        <f t="shared" si="26"/>
        <v>15986788.352739226</v>
      </c>
    </row>
    <row r="195" spans="1:11" x14ac:dyDescent="0.25">
      <c r="A195" s="16">
        <v>173</v>
      </c>
      <c r="B195" s="35">
        <f t="shared" si="22"/>
        <v>35338.959863754586</v>
      </c>
      <c r="C195" s="35">
        <f t="shared" si="23"/>
        <v>18553.908121946675</v>
      </c>
      <c r="D195" s="35">
        <f t="shared" si="24"/>
        <v>16785.051741807911</v>
      </c>
      <c r="E195" s="35">
        <f t="shared" si="25"/>
        <v>3180669.9637622884</v>
      </c>
      <c r="G195" s="16">
        <v>173</v>
      </c>
      <c r="H195" s="35">
        <f t="shared" si="19"/>
        <v>176694.79931877294</v>
      </c>
      <c r="I195" s="35">
        <f t="shared" si="20"/>
        <v>92769.540609733391</v>
      </c>
      <c r="J195" s="35">
        <f t="shared" si="21"/>
        <v>83925.258709039554</v>
      </c>
      <c r="K195" s="35">
        <f t="shared" si="26"/>
        <v>15903349.818811432</v>
      </c>
    </row>
    <row r="196" spans="1:11" x14ac:dyDescent="0.25">
      <c r="A196" s="16">
        <v>174</v>
      </c>
      <c r="B196" s="35">
        <f t="shared" si="22"/>
        <v>35338.959863754586</v>
      </c>
      <c r="C196" s="35">
        <f t="shared" si="23"/>
        <v>18455.995320119462</v>
      </c>
      <c r="D196" s="35">
        <f t="shared" si="24"/>
        <v>16882.96454363512</v>
      </c>
      <c r="E196" s="35">
        <f t="shared" si="25"/>
        <v>3163884.9120204807</v>
      </c>
      <c r="G196" s="16">
        <v>174</v>
      </c>
      <c r="H196" s="35">
        <f t="shared" si="19"/>
        <v>176694.79931877294</v>
      </c>
      <c r="I196" s="35">
        <f t="shared" si="20"/>
        <v>92279.976600597307</v>
      </c>
      <c r="J196" s="35">
        <f t="shared" si="21"/>
        <v>84414.822718175608</v>
      </c>
      <c r="K196" s="35">
        <f t="shared" si="26"/>
        <v>15819424.560102392</v>
      </c>
    </row>
    <row r="197" spans="1:11" x14ac:dyDescent="0.25">
      <c r="A197" s="16">
        <v>175</v>
      </c>
      <c r="B197" s="35">
        <f t="shared" si="22"/>
        <v>35338.959863754586</v>
      </c>
      <c r="C197" s="35">
        <f t="shared" si="23"/>
        <v>18357.511360281591</v>
      </c>
      <c r="D197" s="35">
        <f t="shared" si="24"/>
        <v>16981.448503472991</v>
      </c>
      <c r="E197" s="35">
        <f t="shared" si="25"/>
        <v>3147001.9474768448</v>
      </c>
      <c r="G197" s="16">
        <v>175</v>
      </c>
      <c r="H197" s="35">
        <f t="shared" si="19"/>
        <v>176694.79931877294</v>
      </c>
      <c r="I197" s="35">
        <f t="shared" si="20"/>
        <v>91787.556801407962</v>
      </c>
      <c r="J197" s="35">
        <f t="shared" si="21"/>
        <v>84907.242517364968</v>
      </c>
      <c r="K197" s="35">
        <f t="shared" si="26"/>
        <v>15735009.737384215</v>
      </c>
    </row>
    <row r="198" spans="1:11" x14ac:dyDescent="0.25">
      <c r="A198" s="16">
        <v>176</v>
      </c>
      <c r="B198" s="35">
        <f t="shared" si="22"/>
        <v>35338.959863754586</v>
      </c>
      <c r="C198" s="35">
        <f t="shared" si="23"/>
        <v>18258.452910678003</v>
      </c>
      <c r="D198" s="35">
        <f t="shared" si="24"/>
        <v>17080.506953076587</v>
      </c>
      <c r="E198" s="35">
        <f t="shared" si="25"/>
        <v>3130020.4989733719</v>
      </c>
      <c r="G198" s="16">
        <v>176</v>
      </c>
      <c r="H198" s="35">
        <f t="shared" si="19"/>
        <v>176694.79931877294</v>
      </c>
      <c r="I198" s="35">
        <f t="shared" si="20"/>
        <v>91292.264553390007</v>
      </c>
      <c r="J198" s="35">
        <f t="shared" si="21"/>
        <v>85402.534765382938</v>
      </c>
      <c r="K198" s="35">
        <f t="shared" si="26"/>
        <v>15650102.494866852</v>
      </c>
    </row>
    <row r="199" spans="1:11" x14ac:dyDescent="0.25">
      <c r="A199" s="16">
        <v>177</v>
      </c>
      <c r="B199" s="35">
        <f t="shared" si="22"/>
        <v>35338.959863754586</v>
      </c>
      <c r="C199" s="35">
        <f t="shared" si="23"/>
        <v>18158.816620118381</v>
      </c>
      <c r="D199" s="35">
        <f t="shared" si="24"/>
        <v>17180.143243636201</v>
      </c>
      <c r="E199" s="35">
        <f t="shared" si="25"/>
        <v>3112939.9920202955</v>
      </c>
      <c r="G199" s="16">
        <v>177</v>
      </c>
      <c r="H199" s="35">
        <f t="shared" si="19"/>
        <v>176694.79931877294</v>
      </c>
      <c r="I199" s="35">
        <f t="shared" si="20"/>
        <v>90794.083100591917</v>
      </c>
      <c r="J199" s="35">
        <f t="shared" si="21"/>
        <v>85900.716218181013</v>
      </c>
      <c r="K199" s="35">
        <f t="shared" si="26"/>
        <v>15564699.96010147</v>
      </c>
    </row>
    <row r="200" spans="1:11" x14ac:dyDescent="0.25">
      <c r="A200" s="16">
        <v>178</v>
      </c>
      <c r="B200" s="35">
        <f t="shared" si="22"/>
        <v>35338.959863754586</v>
      </c>
      <c r="C200" s="35">
        <f t="shared" si="23"/>
        <v>18058.599117863843</v>
      </c>
      <c r="D200" s="35">
        <f t="shared" si="24"/>
        <v>17280.360745890746</v>
      </c>
      <c r="E200" s="35">
        <f t="shared" si="25"/>
        <v>3095759.8487766595</v>
      </c>
      <c r="G200" s="16">
        <v>178</v>
      </c>
      <c r="H200" s="35">
        <f t="shared" si="19"/>
        <v>176694.79931877294</v>
      </c>
      <c r="I200" s="35">
        <f t="shared" si="20"/>
        <v>90292.995589319209</v>
      </c>
      <c r="J200" s="35">
        <f t="shared" si="21"/>
        <v>86401.803729453735</v>
      </c>
      <c r="K200" s="35">
        <f t="shared" si="26"/>
        <v>15478799.243883289</v>
      </c>
    </row>
    <row r="201" spans="1:11" x14ac:dyDescent="0.25">
      <c r="A201" s="16">
        <v>179</v>
      </c>
      <c r="B201" s="35">
        <f t="shared" si="22"/>
        <v>35338.959863754586</v>
      </c>
      <c r="C201" s="35">
        <f t="shared" si="23"/>
        <v>17957.797013512813</v>
      </c>
      <c r="D201" s="35">
        <f t="shared" si="24"/>
        <v>17381.162850241773</v>
      </c>
      <c r="E201" s="35">
        <f t="shared" si="25"/>
        <v>3078479.4880307685</v>
      </c>
      <c r="G201" s="16">
        <v>179</v>
      </c>
      <c r="H201" s="35">
        <f t="shared" si="19"/>
        <v>176694.79931877294</v>
      </c>
      <c r="I201" s="35">
        <f t="shared" si="20"/>
        <v>89788.985067564063</v>
      </c>
      <c r="J201" s="35">
        <f t="shared" si="21"/>
        <v>86905.814251208867</v>
      </c>
      <c r="K201" s="35">
        <f t="shared" si="26"/>
        <v>15392397.440153837</v>
      </c>
    </row>
    <row r="202" spans="1:11" x14ac:dyDescent="0.25">
      <c r="A202" s="16">
        <v>180</v>
      </c>
      <c r="B202" s="35">
        <f t="shared" si="22"/>
        <v>35338.959863754586</v>
      </c>
      <c r="C202" s="35">
        <f t="shared" si="23"/>
        <v>17856.406896886398</v>
      </c>
      <c r="D202" s="35">
        <f t="shared" si="24"/>
        <v>17482.552966868185</v>
      </c>
      <c r="E202" s="35">
        <f t="shared" si="25"/>
        <v>3061098.3251805268</v>
      </c>
      <c r="G202" s="16">
        <v>180</v>
      </c>
      <c r="H202" s="35">
        <f t="shared" si="19"/>
        <v>176694.79931877294</v>
      </c>
      <c r="I202" s="35">
        <f t="shared" si="20"/>
        <v>89282.034484432006</v>
      </c>
      <c r="J202" s="35">
        <f t="shared" si="21"/>
        <v>87412.764834340938</v>
      </c>
      <c r="K202" s="35">
        <f t="shared" si="26"/>
        <v>15305491.625902627</v>
      </c>
    </row>
    <row r="203" spans="1:11" x14ac:dyDescent="0.25">
      <c r="A203" s="16">
        <v>181</v>
      </c>
      <c r="B203" s="35">
        <f t="shared" si="22"/>
        <v>35338.959863754586</v>
      </c>
      <c r="C203" s="35">
        <f t="shared" si="23"/>
        <v>17754.425337913002</v>
      </c>
      <c r="D203" s="35">
        <f t="shared" si="24"/>
        <v>17584.534525841584</v>
      </c>
      <c r="E203" s="35">
        <f t="shared" si="25"/>
        <v>3043615.7722136588</v>
      </c>
      <c r="G203" s="16">
        <v>181</v>
      </c>
      <c r="H203" s="35">
        <f t="shared" si="19"/>
        <v>176694.79931877294</v>
      </c>
      <c r="I203" s="35">
        <f t="shared" si="20"/>
        <v>88772.126689565019</v>
      </c>
      <c r="J203" s="35">
        <f t="shared" si="21"/>
        <v>87922.672629207926</v>
      </c>
      <c r="K203" s="35">
        <f t="shared" si="26"/>
        <v>15218078.861068286</v>
      </c>
    </row>
    <row r="204" spans="1:11" x14ac:dyDescent="0.25">
      <c r="A204" s="16">
        <v>182</v>
      </c>
      <c r="B204" s="35">
        <f t="shared" si="22"/>
        <v>35338.959863754586</v>
      </c>
      <c r="C204" s="35">
        <f t="shared" si="23"/>
        <v>17651.84888651226</v>
      </c>
      <c r="D204" s="35">
        <f t="shared" si="24"/>
        <v>17687.110977242326</v>
      </c>
      <c r="E204" s="35">
        <f t="shared" si="25"/>
        <v>3026031.2376878173</v>
      </c>
      <c r="G204" s="16">
        <v>182</v>
      </c>
      <c r="H204" s="35">
        <f t="shared" si="19"/>
        <v>176694.79931877294</v>
      </c>
      <c r="I204" s="35">
        <f t="shared" si="20"/>
        <v>88259.244432561303</v>
      </c>
      <c r="J204" s="35">
        <f t="shared" si="21"/>
        <v>88435.554886211627</v>
      </c>
      <c r="K204" s="35">
        <f t="shared" si="26"/>
        <v>15130156.188439079</v>
      </c>
    </row>
    <row r="205" spans="1:11" x14ac:dyDescent="0.25">
      <c r="A205" s="16">
        <v>183</v>
      </c>
      <c r="B205" s="35">
        <f t="shared" si="22"/>
        <v>35338.959863754586</v>
      </c>
      <c r="C205" s="35">
        <f t="shared" si="23"/>
        <v>17548.674072478349</v>
      </c>
      <c r="D205" s="35">
        <f t="shared" si="24"/>
        <v>17790.285791276237</v>
      </c>
      <c r="E205" s="35">
        <f t="shared" si="25"/>
        <v>3008344.1267105746</v>
      </c>
      <c r="G205" s="16">
        <v>183</v>
      </c>
      <c r="H205" s="35">
        <f t="shared" si="19"/>
        <v>176694.79931877294</v>
      </c>
      <c r="I205" s="35">
        <f t="shared" si="20"/>
        <v>87743.370362391739</v>
      </c>
      <c r="J205" s="35">
        <f t="shared" si="21"/>
        <v>88951.428956381191</v>
      </c>
      <c r="K205" s="35">
        <f t="shared" si="26"/>
        <v>15041720.633552868</v>
      </c>
    </row>
    <row r="206" spans="1:11" x14ac:dyDescent="0.25">
      <c r="A206" s="16">
        <v>184</v>
      </c>
      <c r="B206" s="35">
        <f t="shared" si="22"/>
        <v>35338.959863754586</v>
      </c>
      <c r="C206" s="35">
        <f t="shared" si="23"/>
        <v>17444.897405362572</v>
      </c>
      <c r="D206" s="35">
        <f t="shared" si="24"/>
        <v>17894.062458392014</v>
      </c>
      <c r="E206" s="35">
        <f t="shared" si="25"/>
        <v>2990553.8409192986</v>
      </c>
      <c r="G206" s="16">
        <v>184</v>
      </c>
      <c r="H206" s="35">
        <f t="shared" si="19"/>
        <v>176694.79931877294</v>
      </c>
      <c r="I206" s="35">
        <f t="shared" si="20"/>
        <v>87224.487026812843</v>
      </c>
      <c r="J206" s="35">
        <f t="shared" si="21"/>
        <v>89470.312291960086</v>
      </c>
      <c r="K206" s="35">
        <f t="shared" si="26"/>
        <v>14952769.204596486</v>
      </c>
    </row>
    <row r="207" spans="1:11" x14ac:dyDescent="0.25">
      <c r="A207" s="16">
        <v>185</v>
      </c>
      <c r="B207" s="35">
        <f t="shared" si="22"/>
        <v>35338.959863754586</v>
      </c>
      <c r="C207" s="35">
        <f t="shared" si="23"/>
        <v>17340.51537435528</v>
      </c>
      <c r="D207" s="35">
        <f t="shared" si="24"/>
        <v>17998.444489399306</v>
      </c>
      <c r="E207" s="35">
        <f t="shared" si="25"/>
        <v>2972659.7784609059</v>
      </c>
      <c r="G207" s="16">
        <v>185</v>
      </c>
      <c r="H207" s="35">
        <f t="shared" si="19"/>
        <v>176694.79931877294</v>
      </c>
      <c r="I207" s="35">
        <f t="shared" si="20"/>
        <v>86702.576871776415</v>
      </c>
      <c r="J207" s="35">
        <f t="shared" si="21"/>
        <v>89992.222446996529</v>
      </c>
      <c r="K207" s="35">
        <f t="shared" si="26"/>
        <v>14863298.892304525</v>
      </c>
    </row>
    <row r="208" spans="1:11" x14ac:dyDescent="0.25">
      <c r="A208" s="16">
        <v>186</v>
      </c>
      <c r="B208" s="35">
        <f t="shared" si="22"/>
        <v>35338.959863754586</v>
      </c>
      <c r="C208" s="35">
        <f t="shared" si="23"/>
        <v>17235.524448167122</v>
      </c>
      <c r="D208" s="35">
        <f t="shared" si="24"/>
        <v>18103.435415587468</v>
      </c>
      <c r="E208" s="35">
        <f t="shared" si="25"/>
        <v>2954661.3339715065</v>
      </c>
      <c r="G208" s="16">
        <v>186</v>
      </c>
      <c r="H208" s="35">
        <f t="shared" si="19"/>
        <v>176694.79931877294</v>
      </c>
      <c r="I208" s="35">
        <f t="shared" si="20"/>
        <v>86177.622240835612</v>
      </c>
      <c r="J208" s="35">
        <f t="shared" si="21"/>
        <v>90517.177077937347</v>
      </c>
      <c r="K208" s="35">
        <f t="shared" si="26"/>
        <v>14773306.669857528</v>
      </c>
    </row>
    <row r="209" spans="1:11" x14ac:dyDescent="0.25">
      <c r="A209" s="16">
        <v>187</v>
      </c>
      <c r="B209" s="35">
        <f t="shared" si="22"/>
        <v>35338.959863754586</v>
      </c>
      <c r="C209" s="35">
        <f t="shared" si="23"/>
        <v>17129.921074909529</v>
      </c>
      <c r="D209" s="35">
        <f t="shared" si="24"/>
        <v>18209.03878884506</v>
      </c>
      <c r="E209" s="35">
        <f t="shared" si="25"/>
        <v>2936557.8985559191</v>
      </c>
      <c r="G209" s="16">
        <v>187</v>
      </c>
      <c r="H209" s="35">
        <f t="shared" si="19"/>
        <v>176694.79931877294</v>
      </c>
      <c r="I209" s="35">
        <f t="shared" si="20"/>
        <v>85649.605374547653</v>
      </c>
      <c r="J209" s="35">
        <f t="shared" si="21"/>
        <v>91045.193944225291</v>
      </c>
      <c r="K209" s="35">
        <f t="shared" si="26"/>
        <v>14682789.49277959</v>
      </c>
    </row>
    <row r="210" spans="1:11" x14ac:dyDescent="0.25">
      <c r="A210" s="16">
        <v>188</v>
      </c>
      <c r="B210" s="35">
        <f t="shared" si="22"/>
        <v>35338.959863754586</v>
      </c>
      <c r="C210" s="35">
        <f t="shared" si="23"/>
        <v>17023.701681974599</v>
      </c>
      <c r="D210" s="35">
        <f t="shared" si="24"/>
        <v>18315.258181779987</v>
      </c>
      <c r="E210" s="35">
        <f t="shared" si="25"/>
        <v>2918348.8597670738</v>
      </c>
      <c r="G210" s="16">
        <v>188</v>
      </c>
      <c r="H210" s="35">
        <f t="shared" si="19"/>
        <v>176694.79931877294</v>
      </c>
      <c r="I210" s="35">
        <f t="shared" si="20"/>
        <v>85118.508409873</v>
      </c>
      <c r="J210" s="35">
        <f t="shared" si="21"/>
        <v>91576.290908899944</v>
      </c>
      <c r="K210" s="35">
        <f t="shared" si="26"/>
        <v>14591744.298835367</v>
      </c>
    </row>
    <row r="211" spans="1:11" x14ac:dyDescent="0.25">
      <c r="A211" s="16">
        <v>189</v>
      </c>
      <c r="B211" s="35">
        <f t="shared" si="22"/>
        <v>35338.959863754586</v>
      </c>
      <c r="C211" s="35">
        <f t="shared" si="23"/>
        <v>16916.862675914217</v>
      </c>
      <c r="D211" s="35">
        <f t="shared" si="24"/>
        <v>18422.097187840376</v>
      </c>
      <c r="E211" s="35">
        <f t="shared" si="25"/>
        <v>2900033.6015852941</v>
      </c>
      <c r="G211" s="16">
        <v>189</v>
      </c>
      <c r="H211" s="35">
        <f t="shared" si="19"/>
        <v>176694.79931877294</v>
      </c>
      <c r="I211" s="35">
        <f t="shared" si="20"/>
        <v>84584.313379571075</v>
      </c>
      <c r="J211" s="35">
        <f t="shared" si="21"/>
        <v>92110.48593920187</v>
      </c>
      <c r="K211" s="35">
        <f t="shared" si="26"/>
        <v>14500168.007926468</v>
      </c>
    </row>
    <row r="212" spans="1:11" x14ac:dyDescent="0.25">
      <c r="A212" s="16">
        <v>190</v>
      </c>
      <c r="B212" s="35">
        <f t="shared" si="22"/>
        <v>35338.959863754586</v>
      </c>
      <c r="C212" s="35">
        <f t="shared" si="23"/>
        <v>16809.400442318474</v>
      </c>
      <c r="D212" s="35">
        <f t="shared" si="24"/>
        <v>18529.559421436112</v>
      </c>
      <c r="E212" s="35">
        <f t="shared" si="25"/>
        <v>2881611.5043974537</v>
      </c>
      <c r="G212" s="16">
        <v>190</v>
      </c>
      <c r="H212" s="35">
        <f t="shared" ref="H212:H275" si="27">-PMT($C$3/12,$C$4*12,$C$2+$I$18)</f>
        <v>176694.79931877294</v>
      </c>
      <c r="I212" s="35">
        <f t="shared" ref="I212:I275" si="28">-IPMT($C$3/12,G212,$C$4*12,$C$2+$I$18)</f>
        <v>84047.002211592393</v>
      </c>
      <c r="J212" s="35">
        <f t="shared" ref="J212:J275" si="29">-PPMT($C$3/12,G212,$C$4*12,$C$2+$I$18)</f>
        <v>92647.797107180551</v>
      </c>
      <c r="K212" s="35">
        <f t="shared" si="26"/>
        <v>14408057.521987267</v>
      </c>
    </row>
    <row r="213" spans="1:11" x14ac:dyDescent="0.25">
      <c r="A213" s="16">
        <v>191</v>
      </c>
      <c r="B213" s="35">
        <f t="shared" si="22"/>
        <v>35338.959863754586</v>
      </c>
      <c r="C213" s="35">
        <f t="shared" si="23"/>
        <v>16701.311345693433</v>
      </c>
      <c r="D213" s="35">
        <f t="shared" si="24"/>
        <v>18637.648518061153</v>
      </c>
      <c r="E213" s="35">
        <f t="shared" si="25"/>
        <v>2863081.9449760173</v>
      </c>
      <c r="G213" s="16">
        <v>191</v>
      </c>
      <c r="H213" s="35">
        <f t="shared" si="27"/>
        <v>176694.79931877294</v>
      </c>
      <c r="I213" s="35">
        <f t="shared" si="28"/>
        <v>83506.556728467171</v>
      </c>
      <c r="J213" s="35">
        <f t="shared" si="29"/>
        <v>93188.242590305759</v>
      </c>
      <c r="K213" s="35">
        <f t="shared" si="26"/>
        <v>14315409.724880084</v>
      </c>
    </row>
    <row r="214" spans="1:11" x14ac:dyDescent="0.25">
      <c r="A214" s="16">
        <v>192</v>
      </c>
      <c r="B214" s="35">
        <f t="shared" si="22"/>
        <v>35338.959863754586</v>
      </c>
      <c r="C214" s="35">
        <f t="shared" si="23"/>
        <v>16592.591729338077</v>
      </c>
      <c r="D214" s="35">
        <f t="shared" si="24"/>
        <v>18746.368134416509</v>
      </c>
      <c r="E214" s="35">
        <f t="shared" si="25"/>
        <v>2844444.2964579561</v>
      </c>
      <c r="G214" s="16">
        <v>192</v>
      </c>
      <c r="H214" s="35">
        <f t="shared" si="27"/>
        <v>176694.79931877294</v>
      </c>
      <c r="I214" s="35">
        <f t="shared" si="28"/>
        <v>82962.9586466904</v>
      </c>
      <c r="J214" s="35">
        <f t="shared" si="29"/>
        <v>93731.840672082544</v>
      </c>
      <c r="K214" s="35">
        <f t="shared" si="26"/>
        <v>14222221.48228978</v>
      </c>
    </row>
    <row r="215" spans="1:11" x14ac:dyDescent="0.25">
      <c r="A215" s="16">
        <v>193</v>
      </c>
      <c r="B215" s="35">
        <f t="shared" si="22"/>
        <v>35338.959863754586</v>
      </c>
      <c r="C215" s="35">
        <f t="shared" si="23"/>
        <v>16483.237915220649</v>
      </c>
      <c r="D215" s="35">
        <f t="shared" si="24"/>
        <v>18855.721948533941</v>
      </c>
      <c r="E215" s="35">
        <f t="shared" si="25"/>
        <v>2825697.9283235394</v>
      </c>
      <c r="G215" s="16">
        <v>193</v>
      </c>
      <c r="H215" s="35">
        <f t="shared" si="27"/>
        <v>176694.79931877294</v>
      </c>
      <c r="I215" s="35">
        <f t="shared" si="28"/>
        <v>82416.18957610325</v>
      </c>
      <c r="J215" s="35">
        <f t="shared" si="29"/>
        <v>94278.609742669709</v>
      </c>
      <c r="K215" s="35">
        <f t="shared" si="26"/>
        <v>14128489.641617697</v>
      </c>
    </row>
    <row r="216" spans="1:11" x14ac:dyDescent="0.25">
      <c r="A216" s="16">
        <v>194</v>
      </c>
      <c r="B216" s="35">
        <f t="shared" ref="B216:B279" si="30">-PMT($C$3/12,$C$4*12,$C$2)</f>
        <v>35338.959863754586</v>
      </c>
      <c r="C216" s="35">
        <f t="shared" ref="C216:C279" si="31">-IPMT($C$3/12,A216,$C$4*12,$C$2)</f>
        <v>16373.246203854198</v>
      </c>
      <c r="D216" s="35">
        <f t="shared" ref="D216:D279" si="32">-PPMT($C$3/12,A216,$C$4*12,$C$2)</f>
        <v>18965.713659900386</v>
      </c>
      <c r="E216" s="35">
        <f t="shared" ref="E216:E279" si="33">SUM(D216:D515)</f>
        <v>2806842.2063750057</v>
      </c>
      <c r="G216" s="16">
        <v>194</v>
      </c>
      <c r="H216" s="35">
        <f t="shared" si="27"/>
        <v>176694.79931877294</v>
      </c>
      <c r="I216" s="35">
        <f t="shared" si="28"/>
        <v>81866.231019270999</v>
      </c>
      <c r="J216" s="35">
        <f t="shared" si="29"/>
        <v>94828.568299501931</v>
      </c>
      <c r="K216" s="35">
        <f t="shared" ref="K216:K279" si="34">SUM(J216:J515)</f>
        <v>14034211.031875025</v>
      </c>
    </row>
    <row r="217" spans="1:11" x14ac:dyDescent="0.25">
      <c r="A217" s="16">
        <v>195</v>
      </c>
      <c r="B217" s="35">
        <f t="shared" si="30"/>
        <v>35338.959863754586</v>
      </c>
      <c r="C217" s="35">
        <f t="shared" si="31"/>
        <v>16262.612874171446</v>
      </c>
      <c r="D217" s="35">
        <f t="shared" si="32"/>
        <v>19076.34698958314</v>
      </c>
      <c r="E217" s="35">
        <f t="shared" si="33"/>
        <v>2787876.4927151054</v>
      </c>
      <c r="G217" s="16">
        <v>195</v>
      </c>
      <c r="H217" s="35">
        <f t="shared" si="27"/>
        <v>176694.79931877294</v>
      </c>
      <c r="I217" s="35">
        <f t="shared" si="28"/>
        <v>81313.064370857246</v>
      </c>
      <c r="J217" s="35">
        <f t="shared" si="29"/>
        <v>95381.734947915698</v>
      </c>
      <c r="K217" s="35">
        <f t="shared" si="34"/>
        <v>13939382.463575525</v>
      </c>
    </row>
    <row r="218" spans="1:11" x14ac:dyDescent="0.25">
      <c r="A218" s="16">
        <v>196</v>
      </c>
      <c r="B218" s="35">
        <f t="shared" si="30"/>
        <v>35338.959863754586</v>
      </c>
      <c r="C218" s="35">
        <f t="shared" si="31"/>
        <v>16151.334183398878</v>
      </c>
      <c r="D218" s="35">
        <f t="shared" si="32"/>
        <v>19187.625680355704</v>
      </c>
      <c r="E218" s="35">
        <f t="shared" si="33"/>
        <v>2768800.1457255222</v>
      </c>
      <c r="G218" s="16">
        <v>196</v>
      </c>
      <c r="H218" s="35">
        <f t="shared" si="27"/>
        <v>176694.79931877294</v>
      </c>
      <c r="I218" s="35">
        <f t="shared" si="28"/>
        <v>80756.670916994393</v>
      </c>
      <c r="J218" s="35">
        <f t="shared" si="29"/>
        <v>95938.128401778522</v>
      </c>
      <c r="K218" s="35">
        <f t="shared" si="34"/>
        <v>13844000.728627607</v>
      </c>
    </row>
    <row r="219" spans="1:11" x14ac:dyDescent="0.25">
      <c r="A219" s="16">
        <v>197</v>
      </c>
      <c r="B219" s="35">
        <f t="shared" si="30"/>
        <v>35338.959863754586</v>
      </c>
      <c r="C219" s="35">
        <f t="shared" si="31"/>
        <v>16039.406366930138</v>
      </c>
      <c r="D219" s="35">
        <f t="shared" si="32"/>
        <v>19299.553496824446</v>
      </c>
      <c r="E219" s="35">
        <f t="shared" si="33"/>
        <v>2749612.5200451668</v>
      </c>
      <c r="G219" s="16">
        <v>197</v>
      </c>
      <c r="H219" s="35">
        <f t="shared" si="27"/>
        <v>176694.79931877294</v>
      </c>
      <c r="I219" s="35">
        <f t="shared" si="28"/>
        <v>80197.031834650697</v>
      </c>
      <c r="J219" s="35">
        <f t="shared" si="29"/>
        <v>96497.767484122247</v>
      </c>
      <c r="K219" s="35">
        <f t="shared" si="34"/>
        <v>13748062.600225829</v>
      </c>
    </row>
    <row r="220" spans="1:11" x14ac:dyDescent="0.25">
      <c r="A220" s="16">
        <v>198</v>
      </c>
      <c r="B220" s="35">
        <f t="shared" si="30"/>
        <v>35338.959863754586</v>
      </c>
      <c r="C220" s="35">
        <f t="shared" si="31"/>
        <v>15926.825638198659</v>
      </c>
      <c r="D220" s="35">
        <f t="shared" si="32"/>
        <v>19412.134225555925</v>
      </c>
      <c r="E220" s="35">
        <f t="shared" si="33"/>
        <v>2730312.9665483427</v>
      </c>
      <c r="G220" s="16">
        <v>198</v>
      </c>
      <c r="H220" s="35">
        <f t="shared" si="27"/>
        <v>176694.79931877294</v>
      </c>
      <c r="I220" s="35">
        <f t="shared" si="28"/>
        <v>79634.128190993302</v>
      </c>
      <c r="J220" s="35">
        <f t="shared" si="29"/>
        <v>97060.671127779613</v>
      </c>
      <c r="K220" s="35">
        <f t="shared" si="34"/>
        <v>13651564.832741708</v>
      </c>
    </row>
    <row r="221" spans="1:11" x14ac:dyDescent="0.25">
      <c r="A221" s="16">
        <v>199</v>
      </c>
      <c r="B221" s="35">
        <f t="shared" si="30"/>
        <v>35338.959863754586</v>
      </c>
      <c r="C221" s="35">
        <f t="shared" si="31"/>
        <v>15813.588188549584</v>
      </c>
      <c r="D221" s="35">
        <f t="shared" si="32"/>
        <v>19525.371675205002</v>
      </c>
      <c r="E221" s="35">
        <f t="shared" si="33"/>
        <v>2710900.832322787</v>
      </c>
      <c r="G221" s="16">
        <v>199</v>
      </c>
      <c r="H221" s="35">
        <f t="shared" si="27"/>
        <v>176694.79931877294</v>
      </c>
      <c r="I221" s="35">
        <f t="shared" si="28"/>
        <v>79067.940942747926</v>
      </c>
      <c r="J221" s="35">
        <f t="shared" si="29"/>
        <v>97626.858376025004</v>
      </c>
      <c r="K221" s="35">
        <f t="shared" si="34"/>
        <v>13554504.161613928</v>
      </c>
    </row>
    <row r="222" spans="1:11" x14ac:dyDescent="0.25">
      <c r="A222" s="16">
        <v>200</v>
      </c>
      <c r="B222" s="35">
        <f t="shared" si="30"/>
        <v>35338.959863754586</v>
      </c>
      <c r="C222" s="35">
        <f t="shared" si="31"/>
        <v>15699.690187110891</v>
      </c>
      <c r="D222" s="35">
        <f t="shared" si="32"/>
        <v>19639.269676643693</v>
      </c>
      <c r="E222" s="35">
        <f t="shared" si="33"/>
        <v>2691375.4606475821</v>
      </c>
      <c r="G222" s="16">
        <v>200</v>
      </c>
      <c r="H222" s="35">
        <f t="shared" si="27"/>
        <v>176694.79931877294</v>
      </c>
      <c r="I222" s="35">
        <f t="shared" si="28"/>
        <v>78498.450935554458</v>
      </c>
      <c r="J222" s="35">
        <f t="shared" si="29"/>
        <v>98196.348383218472</v>
      </c>
      <c r="K222" s="35">
        <f t="shared" si="34"/>
        <v>13456877.303237902</v>
      </c>
    </row>
    <row r="223" spans="1:11" x14ac:dyDescent="0.25">
      <c r="A223" s="16">
        <v>201</v>
      </c>
      <c r="B223" s="35">
        <f t="shared" si="30"/>
        <v>35338.959863754586</v>
      </c>
      <c r="C223" s="35">
        <f t="shared" si="31"/>
        <v>15585.127780663801</v>
      </c>
      <c r="D223" s="35">
        <f t="shared" si="32"/>
        <v>19753.832083090783</v>
      </c>
      <c r="E223" s="35">
        <f t="shared" si="33"/>
        <v>2671736.1909709382</v>
      </c>
      <c r="G223" s="16">
        <v>201</v>
      </c>
      <c r="H223" s="35">
        <f t="shared" si="27"/>
        <v>176694.79931877294</v>
      </c>
      <c r="I223" s="35">
        <f t="shared" si="28"/>
        <v>77925.638903319021</v>
      </c>
      <c r="J223" s="35">
        <f t="shared" si="29"/>
        <v>98769.160415453938</v>
      </c>
      <c r="K223" s="35">
        <f t="shared" si="34"/>
        <v>13358680.954854684</v>
      </c>
    </row>
    <row r="224" spans="1:11" x14ac:dyDescent="0.25">
      <c r="A224" s="16">
        <v>202</v>
      </c>
      <c r="B224" s="35">
        <f t="shared" si="30"/>
        <v>35338.959863754586</v>
      </c>
      <c r="C224" s="35">
        <f t="shared" si="31"/>
        <v>15469.89709351244</v>
      </c>
      <c r="D224" s="35">
        <f t="shared" si="32"/>
        <v>19869.062770242148</v>
      </c>
      <c r="E224" s="35">
        <f t="shared" si="33"/>
        <v>2651982.3588878475</v>
      </c>
      <c r="G224" s="16">
        <v>202</v>
      </c>
      <c r="H224" s="35">
        <f t="shared" si="27"/>
        <v>176694.79931877294</v>
      </c>
      <c r="I224" s="35">
        <f t="shared" si="28"/>
        <v>77349.485467562205</v>
      </c>
      <c r="J224" s="35">
        <f t="shared" si="29"/>
        <v>99345.313851210754</v>
      </c>
      <c r="K224" s="35">
        <f t="shared" si="34"/>
        <v>13259911.79443923</v>
      </c>
    </row>
    <row r="225" spans="1:11" x14ac:dyDescent="0.25">
      <c r="A225" s="16">
        <v>203</v>
      </c>
      <c r="B225" s="35">
        <f t="shared" si="30"/>
        <v>35338.959863754586</v>
      </c>
      <c r="C225" s="35">
        <f t="shared" si="31"/>
        <v>15353.994227352692</v>
      </c>
      <c r="D225" s="35">
        <f t="shared" si="32"/>
        <v>19984.965636401892</v>
      </c>
      <c r="E225" s="35">
        <f t="shared" si="33"/>
        <v>2632113.2961176052</v>
      </c>
      <c r="G225" s="16">
        <v>203</v>
      </c>
      <c r="H225" s="35">
        <f t="shared" si="27"/>
        <v>176694.79931877294</v>
      </c>
      <c r="I225" s="35">
        <f t="shared" si="28"/>
        <v>76769.971136763459</v>
      </c>
      <c r="J225" s="35">
        <f t="shared" si="29"/>
        <v>99924.828182009471</v>
      </c>
      <c r="K225" s="35">
        <f t="shared" si="34"/>
        <v>13160566.480588019</v>
      </c>
    </row>
    <row r="226" spans="1:11" x14ac:dyDescent="0.25">
      <c r="A226" s="16">
        <v>204</v>
      </c>
      <c r="B226" s="35">
        <f t="shared" si="30"/>
        <v>35338.959863754586</v>
      </c>
      <c r="C226" s="35">
        <f t="shared" si="31"/>
        <v>15237.415261140348</v>
      </c>
      <c r="D226" s="35">
        <f t="shared" si="32"/>
        <v>20101.544602614234</v>
      </c>
      <c r="E226" s="35">
        <f t="shared" si="33"/>
        <v>2612128.3304812033</v>
      </c>
      <c r="G226" s="16">
        <v>204</v>
      </c>
      <c r="H226" s="35">
        <f t="shared" si="27"/>
        <v>176694.79931877294</v>
      </c>
      <c r="I226" s="35">
        <f t="shared" si="28"/>
        <v>76187.076305701747</v>
      </c>
      <c r="J226" s="35">
        <f t="shared" si="29"/>
        <v>100507.72301307118</v>
      </c>
      <c r="K226" s="35">
        <f t="shared" si="34"/>
        <v>13060641.652406011</v>
      </c>
    </row>
    <row r="227" spans="1:11" x14ac:dyDescent="0.25">
      <c r="A227" s="16">
        <v>205</v>
      </c>
      <c r="B227" s="35">
        <f t="shared" si="30"/>
        <v>35338.959863754586</v>
      </c>
      <c r="C227" s="35">
        <f t="shared" si="31"/>
        <v>15120.156250958431</v>
      </c>
      <c r="D227" s="35">
        <f t="shared" si="32"/>
        <v>20218.803612796153</v>
      </c>
      <c r="E227" s="35">
        <f t="shared" si="33"/>
        <v>2592026.7858785894</v>
      </c>
      <c r="G227" s="16">
        <v>205</v>
      </c>
      <c r="H227" s="35">
        <f t="shared" si="27"/>
        <v>176694.79931877294</v>
      </c>
      <c r="I227" s="35">
        <f t="shared" si="28"/>
        <v>75600.781254792164</v>
      </c>
      <c r="J227" s="35">
        <f t="shared" si="29"/>
        <v>101094.01806398075</v>
      </c>
      <c r="K227" s="35">
        <f t="shared" si="34"/>
        <v>12960133.929392939</v>
      </c>
    </row>
    <row r="228" spans="1:11" x14ac:dyDescent="0.25">
      <c r="A228" s="16">
        <v>206</v>
      </c>
      <c r="B228" s="35">
        <f t="shared" si="30"/>
        <v>35338.959863754586</v>
      </c>
      <c r="C228" s="35">
        <f t="shared" si="31"/>
        <v>15002.213229883786</v>
      </c>
      <c r="D228" s="35">
        <f t="shared" si="32"/>
        <v>20336.7466338708</v>
      </c>
      <c r="E228" s="35">
        <f t="shared" si="33"/>
        <v>2571807.9822657928</v>
      </c>
      <c r="G228" s="16">
        <v>206</v>
      </c>
      <c r="H228" s="35">
        <f t="shared" si="27"/>
        <v>176694.79931877294</v>
      </c>
      <c r="I228" s="35">
        <f t="shared" si="28"/>
        <v>75011.066149418941</v>
      </c>
      <c r="J228" s="35">
        <f t="shared" si="29"/>
        <v>101683.733169354</v>
      </c>
      <c r="K228" s="35">
        <f t="shared" si="34"/>
        <v>12859039.91132896</v>
      </c>
    </row>
    <row r="229" spans="1:11" x14ac:dyDescent="0.25">
      <c r="A229" s="16">
        <v>207</v>
      </c>
      <c r="B229" s="35">
        <f t="shared" si="30"/>
        <v>35338.959863754586</v>
      </c>
      <c r="C229" s="35">
        <f t="shared" si="31"/>
        <v>14883.582207852873</v>
      </c>
      <c r="D229" s="35">
        <f t="shared" si="32"/>
        <v>20455.377655901713</v>
      </c>
      <c r="E229" s="35">
        <f t="shared" si="33"/>
        <v>2551471.2356319223</v>
      </c>
      <c r="G229" s="16">
        <v>207</v>
      </c>
      <c r="H229" s="35">
        <f t="shared" si="27"/>
        <v>176694.79931877294</v>
      </c>
      <c r="I229" s="35">
        <f t="shared" si="28"/>
        <v>74417.911039264363</v>
      </c>
      <c r="J229" s="35">
        <f t="shared" si="29"/>
        <v>102276.88827950857</v>
      </c>
      <c r="K229" s="35">
        <f t="shared" si="34"/>
        <v>12757356.178159608</v>
      </c>
    </row>
    <row r="230" spans="1:11" x14ac:dyDescent="0.25">
      <c r="A230" s="16">
        <v>208</v>
      </c>
      <c r="B230" s="35">
        <f t="shared" si="30"/>
        <v>35338.959863754586</v>
      </c>
      <c r="C230" s="35">
        <f t="shared" si="31"/>
        <v>14764.259171526781</v>
      </c>
      <c r="D230" s="35">
        <f t="shared" si="32"/>
        <v>20574.700692227805</v>
      </c>
      <c r="E230" s="35">
        <f t="shared" si="33"/>
        <v>2531015.8579760198</v>
      </c>
      <c r="G230" s="16">
        <v>208</v>
      </c>
      <c r="H230" s="35">
        <f t="shared" si="27"/>
        <v>176694.79931877294</v>
      </c>
      <c r="I230" s="35">
        <f t="shared" si="28"/>
        <v>73821.295857633915</v>
      </c>
      <c r="J230" s="35">
        <f t="shared" si="29"/>
        <v>102873.50346113903</v>
      </c>
      <c r="K230" s="35">
        <f t="shared" si="34"/>
        <v>12655079.289880099</v>
      </c>
    </row>
    <row r="231" spans="1:11" x14ac:dyDescent="0.25">
      <c r="A231" s="16">
        <v>209</v>
      </c>
      <c r="B231" s="35">
        <f t="shared" si="30"/>
        <v>35338.959863754586</v>
      </c>
      <c r="C231" s="35">
        <f t="shared" si="31"/>
        <v>14644.240084155454</v>
      </c>
      <c r="D231" s="35">
        <f t="shared" si="32"/>
        <v>20694.719779599134</v>
      </c>
      <c r="E231" s="35">
        <f t="shared" si="33"/>
        <v>2510441.1572837923</v>
      </c>
      <c r="G231" s="16">
        <v>209</v>
      </c>
      <c r="H231" s="35">
        <f t="shared" si="27"/>
        <v>176694.79931877294</v>
      </c>
      <c r="I231" s="35">
        <f t="shared" si="28"/>
        <v>73221.20042077727</v>
      </c>
      <c r="J231" s="35">
        <f t="shared" si="29"/>
        <v>103473.59889799567</v>
      </c>
      <c r="K231" s="35">
        <f t="shared" si="34"/>
        <v>12552205.786418961</v>
      </c>
    </row>
    <row r="232" spans="1:11" x14ac:dyDescent="0.25">
      <c r="A232" s="16">
        <v>210</v>
      </c>
      <c r="B232" s="35">
        <f t="shared" si="30"/>
        <v>35338.959863754586</v>
      </c>
      <c r="C232" s="35">
        <f t="shared" si="31"/>
        <v>14523.520885441123</v>
      </c>
      <c r="D232" s="35">
        <f t="shared" si="32"/>
        <v>20815.438978313461</v>
      </c>
      <c r="E232" s="35">
        <f t="shared" si="33"/>
        <v>2489746.4375041928</v>
      </c>
      <c r="G232" s="16">
        <v>210</v>
      </c>
      <c r="H232" s="35">
        <f t="shared" si="27"/>
        <v>176694.79931877294</v>
      </c>
      <c r="I232" s="35">
        <f t="shared" si="28"/>
        <v>72617.604427205632</v>
      </c>
      <c r="J232" s="35">
        <f t="shared" si="29"/>
        <v>104077.19489156733</v>
      </c>
      <c r="K232" s="35">
        <f t="shared" si="34"/>
        <v>12448732.187520962</v>
      </c>
    </row>
    <row r="233" spans="1:11" x14ac:dyDescent="0.25">
      <c r="A233" s="16">
        <v>211</v>
      </c>
      <c r="B233" s="35">
        <f t="shared" si="30"/>
        <v>35338.959863754586</v>
      </c>
      <c r="C233" s="35">
        <f t="shared" si="31"/>
        <v>14402.097491400958</v>
      </c>
      <c r="D233" s="35">
        <f t="shared" si="32"/>
        <v>20936.862372353622</v>
      </c>
      <c r="E233" s="35">
        <f t="shared" si="33"/>
        <v>2468930.9985258793</v>
      </c>
      <c r="G233" s="16">
        <v>211</v>
      </c>
      <c r="H233" s="35">
        <f t="shared" si="27"/>
        <v>176694.79931877294</v>
      </c>
      <c r="I233" s="35">
        <f t="shared" si="28"/>
        <v>72010.487457004783</v>
      </c>
      <c r="J233" s="35">
        <f t="shared" si="29"/>
        <v>104684.31186176812</v>
      </c>
      <c r="K233" s="35">
        <f t="shared" si="34"/>
        <v>12344654.992629396</v>
      </c>
    </row>
    <row r="234" spans="1:11" x14ac:dyDescent="0.25">
      <c r="A234" s="16">
        <v>212</v>
      </c>
      <c r="B234" s="35">
        <f t="shared" si="30"/>
        <v>35338.959863754586</v>
      </c>
      <c r="C234" s="35">
        <f t="shared" si="31"/>
        <v>14279.965794228898</v>
      </c>
      <c r="D234" s="35">
        <f t="shared" si="32"/>
        <v>21058.994069525685</v>
      </c>
      <c r="E234" s="35">
        <f t="shared" si="33"/>
        <v>2447994.1361535261</v>
      </c>
      <c r="G234" s="16">
        <v>212</v>
      </c>
      <c r="H234" s="35">
        <f t="shared" si="27"/>
        <v>176694.79931877294</v>
      </c>
      <c r="I234" s="35">
        <f t="shared" si="28"/>
        <v>71399.828971144496</v>
      </c>
      <c r="J234" s="35">
        <f t="shared" si="29"/>
        <v>105294.97034762843</v>
      </c>
      <c r="K234" s="35">
        <f t="shared" si="34"/>
        <v>12239970.680767627</v>
      </c>
    </row>
    <row r="235" spans="1:11" x14ac:dyDescent="0.25">
      <c r="A235" s="16">
        <v>213</v>
      </c>
      <c r="B235" s="35">
        <f t="shared" si="30"/>
        <v>35338.959863754586</v>
      </c>
      <c r="C235" s="35">
        <f t="shared" si="31"/>
        <v>14157.121662156669</v>
      </c>
      <c r="D235" s="35">
        <f t="shared" si="32"/>
        <v>21181.838201597919</v>
      </c>
      <c r="E235" s="35">
        <f t="shared" si="33"/>
        <v>2426935.1420840002</v>
      </c>
      <c r="G235" s="16">
        <v>213</v>
      </c>
      <c r="H235" s="35">
        <f t="shared" si="27"/>
        <v>176694.79931877294</v>
      </c>
      <c r="I235" s="35">
        <f t="shared" si="28"/>
        <v>70785.60831078334</v>
      </c>
      <c r="J235" s="35">
        <f t="shared" si="29"/>
        <v>105909.19100798962</v>
      </c>
      <c r="K235" s="35">
        <f t="shared" si="34"/>
        <v>12134675.710419999</v>
      </c>
    </row>
    <row r="236" spans="1:11" x14ac:dyDescent="0.25">
      <c r="A236" s="16">
        <v>214</v>
      </c>
      <c r="B236" s="35">
        <f t="shared" si="30"/>
        <v>35338.959863754586</v>
      </c>
      <c r="C236" s="35">
        <f t="shared" si="31"/>
        <v>14033.560939314011</v>
      </c>
      <c r="D236" s="35">
        <f t="shared" si="32"/>
        <v>21305.398924440575</v>
      </c>
      <c r="E236" s="35">
        <f t="shared" si="33"/>
        <v>2405753.3038824019</v>
      </c>
      <c r="G236" s="16">
        <v>214</v>
      </c>
      <c r="H236" s="35">
        <f t="shared" si="27"/>
        <v>176694.79931877294</v>
      </c>
      <c r="I236" s="35">
        <f t="shared" si="28"/>
        <v>70167.804696570063</v>
      </c>
      <c r="J236" s="35">
        <f t="shared" si="29"/>
        <v>106526.99462220287</v>
      </c>
      <c r="K236" s="35">
        <f t="shared" si="34"/>
        <v>12028766.519412011</v>
      </c>
    </row>
    <row r="237" spans="1:11" x14ac:dyDescent="0.25">
      <c r="A237" s="16">
        <v>215</v>
      </c>
      <c r="B237" s="35">
        <f t="shared" si="30"/>
        <v>35338.959863754586</v>
      </c>
      <c r="C237" s="35">
        <f t="shared" si="31"/>
        <v>13909.279445588105</v>
      </c>
      <c r="D237" s="35">
        <f t="shared" si="32"/>
        <v>21429.680418166481</v>
      </c>
      <c r="E237" s="35">
        <f t="shared" si="33"/>
        <v>2384447.9049579613</v>
      </c>
      <c r="G237" s="16">
        <v>215</v>
      </c>
      <c r="H237" s="35">
        <f t="shared" si="27"/>
        <v>176694.79931877294</v>
      </c>
      <c r="I237" s="35">
        <f t="shared" si="28"/>
        <v>69546.397227940543</v>
      </c>
      <c r="J237" s="35">
        <f t="shared" si="29"/>
        <v>107148.4020908324</v>
      </c>
      <c r="K237" s="35">
        <f t="shared" si="34"/>
        <v>11922239.524789806</v>
      </c>
    </row>
    <row r="238" spans="1:11" x14ac:dyDescent="0.25">
      <c r="A238" s="16">
        <v>216</v>
      </c>
      <c r="B238" s="35">
        <f t="shared" si="30"/>
        <v>35338.959863754586</v>
      </c>
      <c r="C238" s="35">
        <f t="shared" si="31"/>
        <v>13784.272976482136</v>
      </c>
      <c r="D238" s="35">
        <f t="shared" si="32"/>
        <v>21554.686887272448</v>
      </c>
      <c r="E238" s="35">
        <f t="shared" si="33"/>
        <v>2363018.224539795</v>
      </c>
      <c r="G238" s="16">
        <v>216</v>
      </c>
      <c r="H238" s="35">
        <f t="shared" si="27"/>
        <v>176694.79931877294</v>
      </c>
      <c r="I238" s="35">
        <f t="shared" si="28"/>
        <v>68921.364882410679</v>
      </c>
      <c r="J238" s="35">
        <f t="shared" si="29"/>
        <v>107773.43443636224</v>
      </c>
      <c r="K238" s="35">
        <f t="shared" si="34"/>
        <v>11815091.122698974</v>
      </c>
    </row>
    <row r="239" spans="1:11" x14ac:dyDescent="0.25">
      <c r="A239" s="16">
        <v>217</v>
      </c>
      <c r="B239" s="35">
        <f t="shared" si="30"/>
        <v>35338.959863754586</v>
      </c>
      <c r="C239" s="35">
        <f t="shared" si="31"/>
        <v>13658.537302973047</v>
      </c>
      <c r="D239" s="35">
        <f t="shared" si="32"/>
        <v>21680.422560781542</v>
      </c>
      <c r="E239" s="35">
        <f t="shared" si="33"/>
        <v>2341463.5376525223</v>
      </c>
      <c r="G239" s="16">
        <v>217</v>
      </c>
      <c r="H239" s="35">
        <f t="shared" si="27"/>
        <v>176694.79931877294</v>
      </c>
      <c r="I239" s="35">
        <f t="shared" si="28"/>
        <v>68292.686514865243</v>
      </c>
      <c r="J239" s="35">
        <f t="shared" si="29"/>
        <v>108402.1128039077</v>
      </c>
      <c r="K239" s="35">
        <f t="shared" si="34"/>
        <v>11707317.68826261</v>
      </c>
    </row>
    <row r="240" spans="1:11" x14ac:dyDescent="0.25">
      <c r="A240" s="16">
        <v>218</v>
      </c>
      <c r="B240" s="35">
        <f t="shared" si="30"/>
        <v>35338.959863754586</v>
      </c>
      <c r="C240" s="35">
        <f t="shared" si="31"/>
        <v>13532.06817136849</v>
      </c>
      <c r="D240" s="35">
        <f t="shared" si="32"/>
        <v>21806.891692386096</v>
      </c>
      <c r="E240" s="35">
        <f t="shared" si="33"/>
        <v>2319783.1150917406</v>
      </c>
      <c r="G240" s="16">
        <v>218</v>
      </c>
      <c r="H240" s="35">
        <f t="shared" si="27"/>
        <v>176694.79931877294</v>
      </c>
      <c r="I240" s="35">
        <f t="shared" si="28"/>
        <v>67660.340856842449</v>
      </c>
      <c r="J240" s="35">
        <f t="shared" si="29"/>
        <v>109034.45846193048</v>
      </c>
      <c r="K240" s="35">
        <f t="shared" si="34"/>
        <v>11598915.575458704</v>
      </c>
    </row>
    <row r="241" spans="1:11" x14ac:dyDescent="0.25">
      <c r="A241" s="16">
        <v>219</v>
      </c>
      <c r="B241" s="35">
        <f t="shared" si="30"/>
        <v>35338.959863754586</v>
      </c>
      <c r="C241" s="35">
        <f t="shared" si="31"/>
        <v>13404.861303162903</v>
      </c>
      <c r="D241" s="35">
        <f t="shared" si="32"/>
        <v>21934.098560591687</v>
      </c>
      <c r="E241" s="35">
        <f t="shared" si="33"/>
        <v>2297976.2233993551</v>
      </c>
      <c r="G241" s="16">
        <v>219</v>
      </c>
      <c r="H241" s="35">
        <f t="shared" si="27"/>
        <v>176694.79931877294</v>
      </c>
      <c r="I241" s="35">
        <f t="shared" si="28"/>
        <v>67024.306515814518</v>
      </c>
      <c r="J241" s="35">
        <f t="shared" si="29"/>
        <v>109670.49280295843</v>
      </c>
      <c r="K241" s="35">
        <f t="shared" si="34"/>
        <v>11489881.116996773</v>
      </c>
    </row>
    <row r="242" spans="1:11" x14ac:dyDescent="0.25">
      <c r="A242" s="16">
        <v>220</v>
      </c>
      <c r="B242" s="35">
        <f t="shared" si="30"/>
        <v>35338.959863754586</v>
      </c>
      <c r="C242" s="35">
        <f t="shared" si="31"/>
        <v>13276.912394892785</v>
      </c>
      <c r="D242" s="35">
        <f t="shared" si="32"/>
        <v>22062.047468861798</v>
      </c>
      <c r="E242" s="35">
        <f t="shared" si="33"/>
        <v>2276042.1248387634</v>
      </c>
      <c r="G242" s="16">
        <v>220</v>
      </c>
      <c r="H242" s="35">
        <f t="shared" si="27"/>
        <v>176694.79931877294</v>
      </c>
      <c r="I242" s="35">
        <f t="shared" si="28"/>
        <v>66384.561974463926</v>
      </c>
      <c r="J242" s="35">
        <f t="shared" si="29"/>
        <v>110310.237344309</v>
      </c>
      <c r="K242" s="35">
        <f t="shared" si="34"/>
        <v>11380210.624193812</v>
      </c>
    </row>
    <row r="243" spans="1:11" x14ac:dyDescent="0.25">
      <c r="A243" s="16">
        <v>221</v>
      </c>
      <c r="B243" s="35">
        <f t="shared" si="30"/>
        <v>35338.959863754586</v>
      </c>
      <c r="C243" s="35">
        <f t="shared" si="31"/>
        <v>13148.217117991089</v>
      </c>
      <c r="D243" s="35">
        <f t="shared" si="32"/>
        <v>22190.742745763495</v>
      </c>
      <c r="E243" s="35">
        <f t="shared" si="33"/>
        <v>2253980.0773699009</v>
      </c>
      <c r="G243" s="16">
        <v>221</v>
      </c>
      <c r="H243" s="35">
        <f t="shared" si="27"/>
        <v>176694.79931877294</v>
      </c>
      <c r="I243" s="35">
        <f t="shared" si="28"/>
        <v>65741.085589955459</v>
      </c>
      <c r="J243" s="35">
        <f t="shared" si="29"/>
        <v>110953.71372881747</v>
      </c>
      <c r="K243" s="35">
        <f t="shared" si="34"/>
        <v>11269900.386849502</v>
      </c>
    </row>
    <row r="244" spans="1:11" x14ac:dyDescent="0.25">
      <c r="A244" s="16">
        <v>222</v>
      </c>
      <c r="B244" s="35">
        <f t="shared" si="30"/>
        <v>35338.959863754586</v>
      </c>
      <c r="C244" s="35">
        <f t="shared" si="31"/>
        <v>13018.771118640803</v>
      </c>
      <c r="D244" s="35">
        <f t="shared" si="32"/>
        <v>22320.188745113781</v>
      </c>
      <c r="E244" s="35">
        <f t="shared" si="33"/>
        <v>2231789.3346241373</v>
      </c>
      <c r="G244" s="16">
        <v>222</v>
      </c>
      <c r="H244" s="35">
        <f t="shared" si="27"/>
        <v>176694.79931877294</v>
      </c>
      <c r="I244" s="35">
        <f t="shared" si="28"/>
        <v>65093.855593204018</v>
      </c>
      <c r="J244" s="35">
        <f t="shared" si="29"/>
        <v>111600.94372556891</v>
      </c>
      <c r="K244" s="35">
        <f t="shared" si="34"/>
        <v>11158946.673120687</v>
      </c>
    </row>
    <row r="245" spans="1:11" x14ac:dyDescent="0.25">
      <c r="A245" s="16">
        <v>223</v>
      </c>
      <c r="B245" s="35">
        <f t="shared" si="30"/>
        <v>35338.959863754586</v>
      </c>
      <c r="C245" s="35">
        <f t="shared" si="31"/>
        <v>12888.570017627639</v>
      </c>
      <c r="D245" s="35">
        <f t="shared" si="32"/>
        <v>22450.389846126945</v>
      </c>
      <c r="E245" s="35">
        <f t="shared" si="33"/>
        <v>2209469.1458790237</v>
      </c>
      <c r="G245" s="16">
        <v>223</v>
      </c>
      <c r="H245" s="35">
        <f t="shared" si="27"/>
        <v>176694.79931877294</v>
      </c>
      <c r="I245" s="35">
        <f t="shared" si="28"/>
        <v>64442.850088138199</v>
      </c>
      <c r="J245" s="35">
        <f t="shared" si="29"/>
        <v>112251.94923063475</v>
      </c>
      <c r="K245" s="35">
        <f t="shared" si="34"/>
        <v>11047345.729395116</v>
      </c>
    </row>
    <row r="246" spans="1:11" x14ac:dyDescent="0.25">
      <c r="A246" s="16">
        <v>224</v>
      </c>
      <c r="B246" s="35">
        <f t="shared" si="30"/>
        <v>35338.959863754586</v>
      </c>
      <c r="C246" s="35">
        <f t="shared" si="31"/>
        <v>12757.609410191899</v>
      </c>
      <c r="D246" s="35">
        <f t="shared" si="32"/>
        <v>22581.350453562689</v>
      </c>
      <c r="E246" s="35">
        <f t="shared" si="33"/>
        <v>2187018.7560328962</v>
      </c>
      <c r="G246" s="16">
        <v>224</v>
      </c>
      <c r="H246" s="35">
        <f t="shared" si="27"/>
        <v>176694.79931877294</v>
      </c>
      <c r="I246" s="35">
        <f t="shared" si="28"/>
        <v>63788.047050959503</v>
      </c>
      <c r="J246" s="35">
        <f t="shared" si="29"/>
        <v>112906.75226781344</v>
      </c>
      <c r="K246" s="35">
        <f t="shared" si="34"/>
        <v>10935093.780164482</v>
      </c>
    </row>
    <row r="247" spans="1:11" x14ac:dyDescent="0.25">
      <c r="A247" s="16">
        <v>225</v>
      </c>
      <c r="B247" s="35">
        <f t="shared" si="30"/>
        <v>35338.959863754586</v>
      </c>
      <c r="C247" s="35">
        <f t="shared" si="31"/>
        <v>12625.88486587945</v>
      </c>
      <c r="D247" s="35">
        <f t="shared" si="32"/>
        <v>22713.074997875134</v>
      </c>
      <c r="E247" s="35">
        <f t="shared" si="33"/>
        <v>2164437.4055793337</v>
      </c>
      <c r="G247" s="16">
        <v>225</v>
      </c>
      <c r="H247" s="35">
        <f t="shared" si="27"/>
        <v>176694.79931877294</v>
      </c>
      <c r="I247" s="35">
        <f t="shared" si="28"/>
        <v>63129.424329397247</v>
      </c>
      <c r="J247" s="35">
        <f t="shared" si="29"/>
        <v>113565.37498937568</v>
      </c>
      <c r="K247" s="35">
        <f t="shared" si="34"/>
        <v>10822187.027896669</v>
      </c>
    </row>
    <row r="248" spans="1:11" x14ac:dyDescent="0.25">
      <c r="A248" s="16">
        <v>226</v>
      </c>
      <c r="B248" s="35">
        <f t="shared" si="30"/>
        <v>35338.959863754586</v>
      </c>
      <c r="C248" s="35">
        <f t="shared" si="31"/>
        <v>12493.391928391844</v>
      </c>
      <c r="D248" s="35">
        <f t="shared" si="32"/>
        <v>22845.567935362738</v>
      </c>
      <c r="E248" s="35">
        <f t="shared" si="33"/>
        <v>2141724.3305814588</v>
      </c>
      <c r="G248" s="16">
        <v>226</v>
      </c>
      <c r="H248" s="35">
        <f t="shared" si="27"/>
        <v>176694.79931877294</v>
      </c>
      <c r="I248" s="35">
        <f t="shared" si="28"/>
        <v>62466.959641959227</v>
      </c>
      <c r="J248" s="35">
        <f t="shared" si="29"/>
        <v>114227.8396768137</v>
      </c>
      <c r="K248" s="35">
        <f t="shared" si="34"/>
        <v>10708621.652907291</v>
      </c>
    </row>
    <row r="249" spans="1:11" x14ac:dyDescent="0.25">
      <c r="A249" s="16">
        <v>227</v>
      </c>
      <c r="B249" s="35">
        <f t="shared" si="30"/>
        <v>35338.959863754586</v>
      </c>
      <c r="C249" s="35">
        <f t="shared" si="31"/>
        <v>12360.126115435562</v>
      </c>
      <c r="D249" s="35">
        <f t="shared" si="32"/>
        <v>22978.833748319023</v>
      </c>
      <c r="E249" s="35">
        <f t="shared" si="33"/>
        <v>2118878.7626460963</v>
      </c>
      <c r="G249" s="16">
        <v>227</v>
      </c>
      <c r="H249" s="35">
        <f t="shared" si="27"/>
        <v>176694.79931877294</v>
      </c>
      <c r="I249" s="35">
        <f t="shared" si="28"/>
        <v>61800.630577177821</v>
      </c>
      <c r="J249" s="35">
        <f t="shared" si="29"/>
        <v>114894.16874159513</v>
      </c>
      <c r="K249" s="35">
        <f t="shared" si="34"/>
        <v>10594393.813230475</v>
      </c>
    </row>
    <row r="250" spans="1:11" x14ac:dyDescent="0.25">
      <c r="A250" s="16">
        <v>228</v>
      </c>
      <c r="B250" s="35">
        <f t="shared" si="30"/>
        <v>35338.959863754586</v>
      </c>
      <c r="C250" s="35">
        <f t="shared" si="31"/>
        <v>12226.082918570368</v>
      </c>
      <c r="D250" s="35">
        <f t="shared" si="32"/>
        <v>23112.876945184216</v>
      </c>
      <c r="E250" s="35">
        <f t="shared" si="33"/>
        <v>2095899.9288977773</v>
      </c>
      <c r="G250" s="16">
        <v>228</v>
      </c>
      <c r="H250" s="35">
        <f t="shared" si="27"/>
        <v>176694.79931877294</v>
      </c>
      <c r="I250" s="35">
        <f t="shared" si="28"/>
        <v>61130.414592851848</v>
      </c>
      <c r="J250" s="35">
        <f t="shared" si="29"/>
        <v>115564.3847259211</v>
      </c>
      <c r="K250" s="35">
        <f t="shared" si="34"/>
        <v>10479499.64448888</v>
      </c>
    </row>
    <row r="251" spans="1:11" x14ac:dyDescent="0.25">
      <c r="A251" s="16">
        <v>229</v>
      </c>
      <c r="B251" s="35">
        <f t="shared" si="30"/>
        <v>35338.959863754586</v>
      </c>
      <c r="C251" s="35">
        <f t="shared" si="31"/>
        <v>12091.257803056795</v>
      </c>
      <c r="D251" s="35">
        <f t="shared" si="32"/>
        <v>23247.702060697793</v>
      </c>
      <c r="E251" s="35">
        <f t="shared" si="33"/>
        <v>2072787.0519525933</v>
      </c>
      <c r="G251" s="16">
        <v>229</v>
      </c>
      <c r="H251" s="35">
        <f t="shared" si="27"/>
        <v>176694.79931877294</v>
      </c>
      <c r="I251" s="35">
        <f t="shared" si="28"/>
        <v>60456.289015283975</v>
      </c>
      <c r="J251" s="35">
        <f t="shared" si="29"/>
        <v>116238.51030348898</v>
      </c>
      <c r="K251" s="35">
        <f t="shared" si="34"/>
        <v>10363935.25976296</v>
      </c>
    </row>
    <row r="252" spans="1:11" x14ac:dyDescent="0.25">
      <c r="A252" s="16">
        <v>230</v>
      </c>
      <c r="B252" s="35">
        <f t="shared" si="30"/>
        <v>35338.959863754586</v>
      </c>
      <c r="C252" s="35">
        <f t="shared" si="31"/>
        <v>11955.646207702723</v>
      </c>
      <c r="D252" s="35">
        <f t="shared" si="32"/>
        <v>23383.313656051861</v>
      </c>
      <c r="E252" s="35">
        <f t="shared" si="33"/>
        <v>2049539.3498918952</v>
      </c>
      <c r="G252" s="16">
        <v>230</v>
      </c>
      <c r="H252" s="35">
        <f t="shared" si="27"/>
        <v>176694.79931877294</v>
      </c>
      <c r="I252" s="35">
        <f t="shared" si="28"/>
        <v>59778.231038513622</v>
      </c>
      <c r="J252" s="35">
        <f t="shared" si="29"/>
        <v>116916.56828025934</v>
      </c>
      <c r="K252" s="35">
        <f t="shared" si="34"/>
        <v>10247696.749459472</v>
      </c>
    </row>
    <row r="253" spans="1:11" x14ac:dyDescent="0.25">
      <c r="A253" s="16">
        <v>231</v>
      </c>
      <c r="B253" s="35">
        <f t="shared" si="30"/>
        <v>35338.959863754586</v>
      </c>
      <c r="C253" s="35">
        <f t="shared" si="31"/>
        <v>11819.243544709088</v>
      </c>
      <c r="D253" s="35">
        <f t="shared" si="32"/>
        <v>23519.716319045499</v>
      </c>
      <c r="E253" s="35">
        <f t="shared" si="33"/>
        <v>2026156.0362358436</v>
      </c>
      <c r="G253" s="16">
        <v>231</v>
      </c>
      <c r="H253" s="35">
        <f t="shared" si="27"/>
        <v>176694.79931877294</v>
      </c>
      <c r="I253" s="35">
        <f t="shared" si="28"/>
        <v>59096.217723545444</v>
      </c>
      <c r="J253" s="35">
        <f t="shared" si="29"/>
        <v>117598.5815952275</v>
      </c>
      <c r="K253" s="35">
        <f t="shared" si="34"/>
        <v>10130780.181179212</v>
      </c>
    </row>
    <row r="254" spans="1:11" x14ac:dyDescent="0.25">
      <c r="A254" s="16">
        <v>232</v>
      </c>
      <c r="B254" s="35">
        <f t="shared" si="30"/>
        <v>35338.959863754586</v>
      </c>
      <c r="C254" s="35">
        <f t="shared" si="31"/>
        <v>11682.045199514658</v>
      </c>
      <c r="D254" s="35">
        <f t="shared" si="32"/>
        <v>23656.914664239928</v>
      </c>
      <c r="E254" s="35">
        <f t="shared" si="33"/>
        <v>2002636.319916798</v>
      </c>
      <c r="G254" s="16">
        <v>232</v>
      </c>
      <c r="H254" s="35">
        <f t="shared" si="27"/>
        <v>176694.79931877294</v>
      </c>
      <c r="I254" s="35">
        <f t="shared" si="28"/>
        <v>58410.225997573281</v>
      </c>
      <c r="J254" s="35">
        <f t="shared" si="29"/>
        <v>118284.57332119966</v>
      </c>
      <c r="K254" s="35">
        <f t="shared" si="34"/>
        <v>10013181.599583985</v>
      </c>
    </row>
    <row r="255" spans="1:11" x14ac:dyDescent="0.25">
      <c r="A255" s="16">
        <v>233</v>
      </c>
      <c r="B255" s="35">
        <f t="shared" si="30"/>
        <v>35338.959863754586</v>
      </c>
      <c r="C255" s="35">
        <f t="shared" si="31"/>
        <v>11544.046530639922</v>
      </c>
      <c r="D255" s="35">
        <f t="shared" si="32"/>
        <v>23794.913333114662</v>
      </c>
      <c r="E255" s="35">
        <f t="shared" si="33"/>
        <v>1978979.4052525579</v>
      </c>
      <c r="G255" s="16">
        <v>233</v>
      </c>
      <c r="H255" s="35">
        <f t="shared" si="27"/>
        <v>176694.79931877294</v>
      </c>
      <c r="I255" s="35">
        <f t="shared" si="28"/>
        <v>57720.232653199608</v>
      </c>
      <c r="J255" s="35">
        <f t="shared" si="29"/>
        <v>118974.56666557332</v>
      </c>
      <c r="K255" s="35">
        <f t="shared" si="34"/>
        <v>9894897.0262627862</v>
      </c>
    </row>
    <row r="256" spans="1:11" x14ac:dyDescent="0.25">
      <c r="A256" s="16">
        <v>234</v>
      </c>
      <c r="B256" s="35">
        <f t="shared" si="30"/>
        <v>35338.959863754586</v>
      </c>
      <c r="C256" s="35">
        <f t="shared" si="31"/>
        <v>11405.242869530084</v>
      </c>
      <c r="D256" s="35">
        <f t="shared" si="32"/>
        <v>23933.716994224498</v>
      </c>
      <c r="E256" s="35">
        <f t="shared" si="33"/>
        <v>1955184.4919194435</v>
      </c>
      <c r="G256" s="16">
        <v>234</v>
      </c>
      <c r="H256" s="35">
        <f t="shared" si="27"/>
        <v>176694.79931877294</v>
      </c>
      <c r="I256" s="35">
        <f t="shared" si="28"/>
        <v>57026.214347650421</v>
      </c>
      <c r="J256" s="35">
        <f t="shared" si="29"/>
        <v>119668.58497112249</v>
      </c>
      <c r="K256" s="35">
        <f t="shared" si="34"/>
        <v>9775922.4595972132</v>
      </c>
    </row>
    <row r="257" spans="1:11" x14ac:dyDescent="0.25">
      <c r="A257" s="16">
        <v>235</v>
      </c>
      <c r="B257" s="35">
        <f t="shared" si="30"/>
        <v>35338.959863754586</v>
      </c>
      <c r="C257" s="35">
        <f t="shared" si="31"/>
        <v>11265.629520397111</v>
      </c>
      <c r="D257" s="35">
        <f t="shared" si="32"/>
        <v>24073.330343357477</v>
      </c>
      <c r="E257" s="35">
        <f t="shared" si="33"/>
        <v>1931250.7749252189</v>
      </c>
      <c r="G257" s="16">
        <v>235</v>
      </c>
      <c r="H257" s="35">
        <f t="shared" si="27"/>
        <v>176694.79931877294</v>
      </c>
      <c r="I257" s="35">
        <f t="shared" si="28"/>
        <v>56328.147601985555</v>
      </c>
      <c r="J257" s="35">
        <f t="shared" si="29"/>
        <v>120366.65171678737</v>
      </c>
      <c r="K257" s="35">
        <f t="shared" si="34"/>
        <v>9656253.8746260908</v>
      </c>
    </row>
    <row r="258" spans="1:11" x14ac:dyDescent="0.25">
      <c r="A258" s="16">
        <v>236</v>
      </c>
      <c r="B258" s="35">
        <f t="shared" si="30"/>
        <v>35338.959863754586</v>
      </c>
      <c r="C258" s="35">
        <f t="shared" si="31"/>
        <v>11125.201760060858</v>
      </c>
      <c r="D258" s="35">
        <f t="shared" si="32"/>
        <v>24213.758103693726</v>
      </c>
      <c r="E258" s="35">
        <f t="shared" si="33"/>
        <v>1907177.4445818614</v>
      </c>
      <c r="G258" s="16">
        <v>236</v>
      </c>
      <c r="H258" s="35">
        <f t="shared" si="27"/>
        <v>176694.79931877294</v>
      </c>
      <c r="I258" s="35">
        <f t="shared" si="28"/>
        <v>55626.008800304291</v>
      </c>
      <c r="J258" s="35">
        <f t="shared" si="29"/>
        <v>121068.79051846864</v>
      </c>
      <c r="K258" s="35">
        <f t="shared" si="34"/>
        <v>9535887.2229093034</v>
      </c>
    </row>
    <row r="259" spans="1:11" x14ac:dyDescent="0.25">
      <c r="A259" s="16">
        <v>237</v>
      </c>
      <c r="B259" s="35">
        <f t="shared" si="30"/>
        <v>35338.959863754586</v>
      </c>
      <c r="C259" s="35">
        <f t="shared" si="31"/>
        <v>10983.954837789313</v>
      </c>
      <c r="D259" s="35">
        <f t="shared" si="32"/>
        <v>24355.005025965274</v>
      </c>
      <c r="E259" s="35">
        <f t="shared" si="33"/>
        <v>1882963.6864781678</v>
      </c>
      <c r="G259" s="16">
        <v>237</v>
      </c>
      <c r="H259" s="35">
        <f t="shared" si="27"/>
        <v>176694.79931877294</v>
      </c>
      <c r="I259" s="35">
        <f t="shared" si="28"/>
        <v>54919.774188946561</v>
      </c>
      <c r="J259" s="35">
        <f t="shared" si="29"/>
        <v>121775.02512982638</v>
      </c>
      <c r="K259" s="35">
        <f t="shared" si="34"/>
        <v>9414818.4323908351</v>
      </c>
    </row>
    <row r="260" spans="1:11" x14ac:dyDescent="0.25">
      <c r="A260" s="16">
        <v>238</v>
      </c>
      <c r="B260" s="35">
        <f t="shared" si="30"/>
        <v>35338.959863754586</v>
      </c>
      <c r="C260" s="35">
        <f t="shared" si="31"/>
        <v>10841.883975137849</v>
      </c>
      <c r="D260" s="35">
        <f t="shared" si="32"/>
        <v>24497.075888616735</v>
      </c>
      <c r="E260" s="35">
        <f t="shared" si="33"/>
        <v>1858608.6814522024</v>
      </c>
      <c r="G260" s="16">
        <v>238</v>
      </c>
      <c r="H260" s="35">
        <f t="shared" si="27"/>
        <v>176694.79931877294</v>
      </c>
      <c r="I260" s="35">
        <f t="shared" si="28"/>
        <v>54209.419875689251</v>
      </c>
      <c r="J260" s="35">
        <f t="shared" si="29"/>
        <v>122485.37944308369</v>
      </c>
      <c r="K260" s="35">
        <f t="shared" si="34"/>
        <v>9293043.4072610084</v>
      </c>
    </row>
    <row r="261" spans="1:11" x14ac:dyDescent="0.25">
      <c r="A261" s="16">
        <v>239</v>
      </c>
      <c r="B261" s="35">
        <f t="shared" si="30"/>
        <v>35338.959863754586</v>
      </c>
      <c r="C261" s="35">
        <f t="shared" si="31"/>
        <v>10698.984365787583</v>
      </c>
      <c r="D261" s="35">
        <f t="shared" si="32"/>
        <v>24639.975497967003</v>
      </c>
      <c r="E261" s="35">
        <f t="shared" si="33"/>
        <v>1834111.6055635856</v>
      </c>
      <c r="G261" s="16">
        <v>239</v>
      </c>
      <c r="H261" s="35">
        <f t="shared" si="27"/>
        <v>176694.79931877294</v>
      </c>
      <c r="I261" s="35">
        <f t="shared" si="28"/>
        <v>53494.921828937921</v>
      </c>
      <c r="J261" s="35">
        <f t="shared" si="29"/>
        <v>123199.87748983501</v>
      </c>
      <c r="K261" s="35">
        <f t="shared" si="34"/>
        <v>9170558.0278179273</v>
      </c>
    </row>
    <row r="262" spans="1:11" x14ac:dyDescent="0.25">
      <c r="A262" s="16">
        <v>240</v>
      </c>
      <c r="B262" s="35">
        <f t="shared" si="30"/>
        <v>35338.959863754586</v>
      </c>
      <c r="C262" s="35">
        <f t="shared" si="31"/>
        <v>10555.251175382777</v>
      </c>
      <c r="D262" s="35">
        <f t="shared" si="32"/>
        <v>24783.708688371808</v>
      </c>
      <c r="E262" s="35">
        <f t="shared" si="33"/>
        <v>1809471.6300656188</v>
      </c>
      <c r="G262" s="16">
        <v>240</v>
      </c>
      <c r="H262" s="35">
        <f t="shared" si="27"/>
        <v>176694.79931877294</v>
      </c>
      <c r="I262" s="35">
        <f t="shared" si="28"/>
        <v>52776.255876913885</v>
      </c>
      <c r="J262" s="35">
        <f t="shared" si="29"/>
        <v>123918.54344185906</v>
      </c>
      <c r="K262" s="35">
        <f t="shared" si="34"/>
        <v>9047358.1503280923</v>
      </c>
    </row>
    <row r="263" spans="1:11" x14ac:dyDescent="0.25">
      <c r="A263" s="16">
        <v>241</v>
      </c>
      <c r="B263" s="35">
        <f t="shared" si="30"/>
        <v>35338.959863754586</v>
      </c>
      <c r="C263" s="35">
        <f t="shared" si="31"/>
        <v>10410.679541367273</v>
      </c>
      <c r="D263" s="35">
        <f t="shared" si="32"/>
        <v>24928.280322387309</v>
      </c>
      <c r="E263" s="35">
        <f t="shared" si="33"/>
        <v>1784687.9213772467</v>
      </c>
      <c r="G263" s="16">
        <v>241</v>
      </c>
      <c r="H263" s="35">
        <f t="shared" si="27"/>
        <v>176694.79931877294</v>
      </c>
      <c r="I263" s="35">
        <f t="shared" si="28"/>
        <v>52053.397706836367</v>
      </c>
      <c r="J263" s="35">
        <f t="shared" si="29"/>
        <v>124641.40161193656</v>
      </c>
      <c r="K263" s="35">
        <f t="shared" si="34"/>
        <v>8923439.6068862323</v>
      </c>
    </row>
    <row r="264" spans="1:11" x14ac:dyDescent="0.25">
      <c r="A264" s="16">
        <v>242</v>
      </c>
      <c r="B264" s="35">
        <f t="shared" si="30"/>
        <v>35338.959863754586</v>
      </c>
      <c r="C264" s="35">
        <f t="shared" si="31"/>
        <v>10265.264572820015</v>
      </c>
      <c r="D264" s="35">
        <f t="shared" si="32"/>
        <v>25073.695290934567</v>
      </c>
      <c r="E264" s="35">
        <f t="shared" si="33"/>
        <v>1759759.6410548594</v>
      </c>
      <c r="G264" s="16">
        <v>242</v>
      </c>
      <c r="H264" s="35">
        <f t="shared" si="27"/>
        <v>176694.79931877294</v>
      </c>
      <c r="I264" s="35">
        <f t="shared" si="28"/>
        <v>51326.322864100075</v>
      </c>
      <c r="J264" s="35">
        <f t="shared" si="29"/>
        <v>125368.47645467285</v>
      </c>
      <c r="K264" s="35">
        <f t="shared" si="34"/>
        <v>8798798.2052742969</v>
      </c>
    </row>
    <row r="265" spans="1:11" x14ac:dyDescent="0.25">
      <c r="A265" s="16">
        <v>243</v>
      </c>
      <c r="B265" s="35">
        <f t="shared" si="30"/>
        <v>35338.959863754586</v>
      </c>
      <c r="C265" s="35">
        <f t="shared" si="31"/>
        <v>10119.001350289564</v>
      </c>
      <c r="D265" s="35">
        <f t="shared" si="32"/>
        <v>25219.958513465022</v>
      </c>
      <c r="E265" s="35">
        <f t="shared" si="33"/>
        <v>1734685.9457639246</v>
      </c>
      <c r="G265" s="16">
        <v>243</v>
      </c>
      <c r="H265" s="35">
        <f t="shared" si="27"/>
        <v>176694.79931877294</v>
      </c>
      <c r="I265" s="35">
        <f t="shared" si="28"/>
        <v>50595.006751447814</v>
      </c>
      <c r="J265" s="35">
        <f t="shared" si="29"/>
        <v>126099.79256732512</v>
      </c>
      <c r="K265" s="35">
        <f t="shared" si="34"/>
        <v>8673429.7288196236</v>
      </c>
    </row>
    <row r="266" spans="1:11" x14ac:dyDescent="0.25">
      <c r="A266" s="16">
        <v>244</v>
      </c>
      <c r="B266" s="35">
        <f t="shared" si="30"/>
        <v>35338.959863754586</v>
      </c>
      <c r="C266" s="35">
        <f t="shared" si="31"/>
        <v>9971.8849256276826</v>
      </c>
      <c r="D266" s="35">
        <f t="shared" si="32"/>
        <v>25367.074938126902</v>
      </c>
      <c r="E266" s="35">
        <f t="shared" si="33"/>
        <v>1709465.9872504596</v>
      </c>
      <c r="G266" s="16">
        <v>244</v>
      </c>
      <c r="H266" s="35">
        <f t="shared" si="27"/>
        <v>176694.79931877294</v>
      </c>
      <c r="I266" s="35">
        <f t="shared" si="28"/>
        <v>49859.424628138418</v>
      </c>
      <c r="J266" s="35">
        <f t="shared" si="29"/>
        <v>126835.3746906345</v>
      </c>
      <c r="K266" s="35">
        <f t="shared" si="34"/>
        <v>8547329.9362522997</v>
      </c>
    </row>
    <row r="267" spans="1:11" x14ac:dyDescent="0.25">
      <c r="A267" s="16">
        <v>245</v>
      </c>
      <c r="B267" s="35">
        <f t="shared" si="30"/>
        <v>35338.959863754586</v>
      </c>
      <c r="C267" s="35">
        <f t="shared" si="31"/>
        <v>9823.9103218219425</v>
      </c>
      <c r="D267" s="35">
        <f t="shared" si="32"/>
        <v>25515.04954193264</v>
      </c>
      <c r="E267" s="35">
        <f t="shared" si="33"/>
        <v>1684098.9123123328</v>
      </c>
      <c r="G267" s="16">
        <v>245</v>
      </c>
      <c r="H267" s="35">
        <f t="shared" si="27"/>
        <v>176694.79931877294</v>
      </c>
      <c r="I267" s="35">
        <f t="shared" si="28"/>
        <v>49119.551609109723</v>
      </c>
      <c r="J267" s="35">
        <f t="shared" si="29"/>
        <v>127575.24770966322</v>
      </c>
      <c r="K267" s="35">
        <f t="shared" si="34"/>
        <v>8420494.5615616664</v>
      </c>
    </row>
    <row r="268" spans="1:11" x14ac:dyDescent="0.25">
      <c r="A268" s="16">
        <v>246</v>
      </c>
      <c r="B268" s="35">
        <f t="shared" si="30"/>
        <v>35338.959863754586</v>
      </c>
      <c r="C268" s="35">
        <f t="shared" si="31"/>
        <v>9675.0725328273365</v>
      </c>
      <c r="D268" s="35">
        <f t="shared" si="32"/>
        <v>25663.887330927246</v>
      </c>
      <c r="E268" s="35">
        <f t="shared" si="33"/>
        <v>1658583.8627704002</v>
      </c>
      <c r="G268" s="16">
        <v>246</v>
      </c>
      <c r="H268" s="35">
        <f t="shared" si="27"/>
        <v>176694.79931877294</v>
      </c>
      <c r="I268" s="35">
        <f t="shared" si="28"/>
        <v>48375.362664136686</v>
      </c>
      <c r="J268" s="35">
        <f t="shared" si="29"/>
        <v>128319.43665463624</v>
      </c>
      <c r="K268" s="35">
        <f t="shared" si="34"/>
        <v>8292919.3138520019</v>
      </c>
    </row>
    <row r="269" spans="1:11" x14ac:dyDescent="0.25">
      <c r="A269" s="16">
        <v>247</v>
      </c>
      <c r="B269" s="35">
        <f t="shared" si="30"/>
        <v>35338.959863754586</v>
      </c>
      <c r="C269" s="35">
        <f t="shared" si="31"/>
        <v>9525.3665233969259</v>
      </c>
      <c r="D269" s="35">
        <f t="shared" si="32"/>
        <v>25813.59334035766</v>
      </c>
      <c r="E269" s="35">
        <f t="shared" si="33"/>
        <v>1632919.9754394731</v>
      </c>
      <c r="G269" s="16">
        <v>247</v>
      </c>
      <c r="H269" s="35">
        <f t="shared" si="27"/>
        <v>176694.79931877294</v>
      </c>
      <c r="I269" s="35">
        <f t="shared" si="28"/>
        <v>47626.832616984633</v>
      </c>
      <c r="J269" s="35">
        <f t="shared" si="29"/>
        <v>129067.9667017883</v>
      </c>
      <c r="K269" s="35">
        <f t="shared" si="34"/>
        <v>8164599.8771973653</v>
      </c>
    </row>
    <row r="270" spans="1:11" x14ac:dyDescent="0.25">
      <c r="A270" s="16">
        <v>248</v>
      </c>
      <c r="B270" s="35">
        <f t="shared" si="30"/>
        <v>35338.959863754586</v>
      </c>
      <c r="C270" s="35">
        <f t="shared" si="31"/>
        <v>9374.7872289115076</v>
      </c>
      <c r="D270" s="35">
        <f t="shared" si="32"/>
        <v>25964.172634843075</v>
      </c>
      <c r="E270" s="35">
        <f t="shared" si="33"/>
        <v>1607106.3820991153</v>
      </c>
      <c r="G270" s="16">
        <v>248</v>
      </c>
      <c r="H270" s="35">
        <f t="shared" si="27"/>
        <v>176694.79931877294</v>
      </c>
      <c r="I270" s="35">
        <f t="shared" si="28"/>
        <v>46873.936144557534</v>
      </c>
      <c r="J270" s="35">
        <f t="shared" si="29"/>
        <v>129820.8631742154</v>
      </c>
      <c r="K270" s="35">
        <f t="shared" si="34"/>
        <v>8035531.9104955764</v>
      </c>
    </row>
    <row r="271" spans="1:11" x14ac:dyDescent="0.25">
      <c r="A271" s="16">
        <v>249</v>
      </c>
      <c r="B271" s="35">
        <f t="shared" si="30"/>
        <v>35338.959863754586</v>
      </c>
      <c r="C271" s="35">
        <f t="shared" si="31"/>
        <v>9223.3295552082564</v>
      </c>
      <c r="D271" s="35">
        <f t="shared" si="32"/>
        <v>26115.63030854633</v>
      </c>
      <c r="E271" s="35">
        <f t="shared" si="33"/>
        <v>1581142.2094642723</v>
      </c>
      <c r="G271" s="16">
        <v>249</v>
      </c>
      <c r="H271" s="35">
        <f t="shared" si="27"/>
        <v>176694.79931877294</v>
      </c>
      <c r="I271" s="35">
        <f t="shared" si="28"/>
        <v>46116.647776041289</v>
      </c>
      <c r="J271" s="35">
        <f t="shared" si="29"/>
        <v>130578.15154273165</v>
      </c>
      <c r="K271" s="35">
        <f t="shared" si="34"/>
        <v>7905711.0473213596</v>
      </c>
    </row>
    <row r="272" spans="1:11" x14ac:dyDescent="0.25">
      <c r="A272" s="16">
        <v>250</v>
      </c>
      <c r="B272" s="35">
        <f t="shared" si="30"/>
        <v>35338.959863754586</v>
      </c>
      <c r="C272" s="35">
        <f t="shared" si="31"/>
        <v>9070.9883784084032</v>
      </c>
      <c r="D272" s="35">
        <f t="shared" si="32"/>
        <v>26267.971485346181</v>
      </c>
      <c r="E272" s="35">
        <f t="shared" si="33"/>
        <v>1555026.5791557259</v>
      </c>
      <c r="G272" s="16">
        <v>250</v>
      </c>
      <c r="H272" s="35">
        <f t="shared" si="27"/>
        <v>176694.79931877294</v>
      </c>
      <c r="I272" s="35">
        <f t="shared" si="28"/>
        <v>45354.941892042014</v>
      </c>
      <c r="J272" s="35">
        <f t="shared" si="29"/>
        <v>131339.85742673092</v>
      </c>
      <c r="K272" s="35">
        <f t="shared" si="34"/>
        <v>7775132.895778629</v>
      </c>
    </row>
    <row r="273" spans="1:11" x14ac:dyDescent="0.25">
      <c r="A273" s="16">
        <v>251</v>
      </c>
      <c r="B273" s="35">
        <f t="shared" si="30"/>
        <v>35338.959863754586</v>
      </c>
      <c r="C273" s="35">
        <f t="shared" si="31"/>
        <v>8917.7585447438832</v>
      </c>
      <c r="D273" s="35">
        <f t="shared" si="32"/>
        <v>26421.201319010703</v>
      </c>
      <c r="E273" s="35">
        <f t="shared" si="33"/>
        <v>1528758.6076703798</v>
      </c>
      <c r="G273" s="16">
        <v>251</v>
      </c>
      <c r="H273" s="35">
        <f t="shared" si="27"/>
        <v>176694.79931877294</v>
      </c>
      <c r="I273" s="35">
        <f t="shared" si="28"/>
        <v>44588.792723719416</v>
      </c>
      <c r="J273" s="35">
        <f t="shared" si="29"/>
        <v>132106.00659505351</v>
      </c>
      <c r="K273" s="35">
        <f t="shared" si="34"/>
        <v>7643793.0383518981</v>
      </c>
    </row>
    <row r="274" spans="1:11" x14ac:dyDescent="0.25">
      <c r="A274" s="16">
        <v>252</v>
      </c>
      <c r="B274" s="35">
        <f t="shared" si="30"/>
        <v>35338.959863754586</v>
      </c>
      <c r="C274" s="35">
        <f t="shared" si="31"/>
        <v>8763.6348703829863</v>
      </c>
      <c r="D274" s="35">
        <f t="shared" si="32"/>
        <v>26575.3249933716</v>
      </c>
      <c r="E274" s="35">
        <f t="shared" si="33"/>
        <v>1502337.4063513691</v>
      </c>
      <c r="G274" s="16">
        <v>252</v>
      </c>
      <c r="H274" s="35">
        <f t="shared" si="27"/>
        <v>176694.79931877294</v>
      </c>
      <c r="I274" s="35">
        <f t="shared" si="28"/>
        <v>43818.174351914939</v>
      </c>
      <c r="J274" s="35">
        <f t="shared" si="29"/>
        <v>132876.62496685798</v>
      </c>
      <c r="K274" s="35">
        <f t="shared" si="34"/>
        <v>7511687.0317568453</v>
      </c>
    </row>
    <row r="275" spans="1:11" x14ac:dyDescent="0.25">
      <c r="A275" s="16">
        <v>253</v>
      </c>
      <c r="B275" s="35">
        <f t="shared" si="30"/>
        <v>35338.959863754586</v>
      </c>
      <c r="C275" s="35">
        <f t="shared" si="31"/>
        <v>8608.6121412549855</v>
      </c>
      <c r="D275" s="35">
        <f t="shared" si="32"/>
        <v>26730.347722499599</v>
      </c>
      <c r="E275" s="35">
        <f t="shared" si="33"/>
        <v>1475762.0813579976</v>
      </c>
      <c r="G275" s="16">
        <v>253</v>
      </c>
      <c r="H275" s="35">
        <f t="shared" si="27"/>
        <v>176694.79931877294</v>
      </c>
      <c r="I275" s="35">
        <f t="shared" si="28"/>
        <v>43043.060706274933</v>
      </c>
      <c r="J275" s="35">
        <f t="shared" si="29"/>
        <v>133651.73861249801</v>
      </c>
      <c r="K275" s="35">
        <f t="shared" si="34"/>
        <v>7378810.4067899883</v>
      </c>
    </row>
    <row r="276" spans="1:11" x14ac:dyDescent="0.25">
      <c r="A276" s="16">
        <v>254</v>
      </c>
      <c r="B276" s="35">
        <f t="shared" si="30"/>
        <v>35338.959863754586</v>
      </c>
      <c r="C276" s="35">
        <f t="shared" si="31"/>
        <v>8452.685112873738</v>
      </c>
      <c r="D276" s="35">
        <f t="shared" si="32"/>
        <v>26886.274750880846</v>
      </c>
      <c r="E276" s="35">
        <f t="shared" si="33"/>
        <v>1449031.733635498</v>
      </c>
      <c r="G276" s="16">
        <v>254</v>
      </c>
      <c r="H276" s="35">
        <f t="shared" ref="H276:H322" si="35">-PMT($C$3/12,$C$4*12,$C$2+$I$18)</f>
        <v>176694.79931877294</v>
      </c>
      <c r="I276" s="35">
        <f t="shared" ref="I276:I322" si="36">-IPMT($C$3/12,G276,$C$4*12,$C$2+$I$18)</f>
        <v>42263.425564368699</v>
      </c>
      <c r="J276" s="35">
        <f t="shared" ref="J276:J322" si="37">-PPMT($C$3/12,G276,$C$4*12,$C$2+$I$18)</f>
        <v>134431.37375440425</v>
      </c>
      <c r="K276" s="35">
        <f t="shared" si="34"/>
        <v>7245158.6681774901</v>
      </c>
    </row>
    <row r="277" spans="1:11" x14ac:dyDescent="0.25">
      <c r="A277" s="16">
        <v>255</v>
      </c>
      <c r="B277" s="35">
        <f t="shared" si="30"/>
        <v>35338.959863754586</v>
      </c>
      <c r="C277" s="35">
        <f t="shared" si="31"/>
        <v>8295.8485101602673</v>
      </c>
      <c r="D277" s="35">
        <f t="shared" si="32"/>
        <v>27043.111353594319</v>
      </c>
      <c r="E277" s="35">
        <f t="shared" si="33"/>
        <v>1422145.4588846171</v>
      </c>
      <c r="G277" s="16">
        <v>255</v>
      </c>
      <c r="H277" s="35">
        <f t="shared" si="35"/>
        <v>176694.79931877294</v>
      </c>
      <c r="I277" s="35">
        <f t="shared" si="36"/>
        <v>41479.242550801348</v>
      </c>
      <c r="J277" s="35">
        <f t="shared" si="37"/>
        <v>135215.5567679716</v>
      </c>
      <c r="K277" s="35">
        <f t="shared" si="34"/>
        <v>7110727.2944230856</v>
      </c>
    </row>
    <row r="278" spans="1:11" x14ac:dyDescent="0.25">
      <c r="A278" s="16">
        <v>256</v>
      </c>
      <c r="B278" s="35">
        <f t="shared" si="30"/>
        <v>35338.959863754586</v>
      </c>
      <c r="C278" s="35">
        <f t="shared" si="31"/>
        <v>8138.0970272643008</v>
      </c>
      <c r="D278" s="35">
        <f t="shared" si="32"/>
        <v>27200.862836490287</v>
      </c>
      <c r="E278" s="35">
        <f t="shared" si="33"/>
        <v>1395102.3475310227</v>
      </c>
      <c r="G278" s="16">
        <v>256</v>
      </c>
      <c r="H278" s="35">
        <f t="shared" si="35"/>
        <v>176694.79931877294</v>
      </c>
      <c r="I278" s="35">
        <f t="shared" si="36"/>
        <v>40690.485136321506</v>
      </c>
      <c r="J278" s="35">
        <f t="shared" si="37"/>
        <v>136004.31418245143</v>
      </c>
      <c r="K278" s="35">
        <f t="shared" si="34"/>
        <v>6975511.7376551135</v>
      </c>
    </row>
    <row r="279" spans="1:11" x14ac:dyDescent="0.25">
      <c r="A279" s="16">
        <v>257</v>
      </c>
      <c r="B279" s="35">
        <f t="shared" si="30"/>
        <v>35338.959863754586</v>
      </c>
      <c r="C279" s="35">
        <f t="shared" si="31"/>
        <v>7979.4253273847735</v>
      </c>
      <c r="D279" s="35">
        <f t="shared" si="32"/>
        <v>27359.534536369811</v>
      </c>
      <c r="E279" s="35">
        <f t="shared" si="33"/>
        <v>1367901.4846945326</v>
      </c>
      <c r="G279" s="16">
        <v>257</v>
      </c>
      <c r="H279" s="35">
        <f t="shared" si="35"/>
        <v>176694.79931877294</v>
      </c>
      <c r="I279" s="35">
        <f t="shared" si="36"/>
        <v>39897.126636923873</v>
      </c>
      <c r="J279" s="35">
        <f t="shared" si="37"/>
        <v>136797.67268184904</v>
      </c>
      <c r="K279" s="35">
        <f t="shared" si="34"/>
        <v>6839507.4234726625</v>
      </c>
    </row>
    <row r="280" spans="1:11" x14ac:dyDescent="0.25">
      <c r="A280" s="16">
        <v>258</v>
      </c>
      <c r="B280" s="35">
        <f t="shared" ref="B280:B322" si="38">-PMT($C$3/12,$C$4*12,$C$2)</f>
        <v>35338.959863754586</v>
      </c>
      <c r="C280" s="35">
        <f t="shared" ref="C280:C322" si="39">-IPMT($C$3/12,A280,$C$4*12,$C$2)</f>
        <v>7819.8280425892826</v>
      </c>
      <c r="D280" s="35">
        <f t="shared" ref="D280:D322" si="40">-PPMT($C$3/12,A280,$C$4*12,$C$2)</f>
        <v>27519.131821165305</v>
      </c>
      <c r="E280" s="35">
        <f t="shared" ref="E280:E322" si="41">SUM(D280:D579)</f>
        <v>1340541.9501581625</v>
      </c>
      <c r="G280" s="16">
        <v>258</v>
      </c>
      <c r="H280" s="35">
        <f t="shared" si="35"/>
        <v>176694.79931877294</v>
      </c>
      <c r="I280" s="35">
        <f t="shared" si="36"/>
        <v>39099.140212946419</v>
      </c>
      <c r="J280" s="35">
        <f t="shared" si="37"/>
        <v>137595.65910582652</v>
      </c>
      <c r="K280" s="35">
        <f t="shared" ref="K280:K322" si="42">SUM(J280:J579)</f>
        <v>6702709.750790813</v>
      </c>
    </row>
    <row r="281" spans="1:11" x14ac:dyDescent="0.25">
      <c r="A281" s="16">
        <v>259</v>
      </c>
      <c r="B281" s="35">
        <f t="shared" si="38"/>
        <v>35338.959863754586</v>
      </c>
      <c r="C281" s="35">
        <f t="shared" si="39"/>
        <v>7659.2997736324851</v>
      </c>
      <c r="D281" s="35">
        <f t="shared" si="40"/>
        <v>27679.660090122095</v>
      </c>
      <c r="E281" s="35">
        <f t="shared" si="41"/>
        <v>1313022.8183369972</v>
      </c>
      <c r="G281" s="16">
        <v>259</v>
      </c>
      <c r="H281" s="35">
        <f t="shared" si="35"/>
        <v>176694.79931877294</v>
      </c>
      <c r="I281" s="35">
        <f t="shared" si="36"/>
        <v>38296.498868162431</v>
      </c>
      <c r="J281" s="35">
        <f t="shared" si="37"/>
        <v>138398.30045061049</v>
      </c>
      <c r="K281" s="35">
        <f t="shared" si="42"/>
        <v>6565114.0916849868</v>
      </c>
    </row>
    <row r="282" spans="1:11" x14ac:dyDescent="0.25">
      <c r="A282" s="16">
        <v>260</v>
      </c>
      <c r="B282" s="35">
        <f t="shared" si="38"/>
        <v>35338.959863754586</v>
      </c>
      <c r="C282" s="35">
        <f t="shared" si="39"/>
        <v>7497.835089773439</v>
      </c>
      <c r="D282" s="35">
        <f t="shared" si="40"/>
        <v>27841.124773981144</v>
      </c>
      <c r="E282" s="35">
        <f t="shared" si="41"/>
        <v>1285343.1582468753</v>
      </c>
      <c r="G282" s="16">
        <v>260</v>
      </c>
      <c r="H282" s="35">
        <f t="shared" si="35"/>
        <v>176694.79931877294</v>
      </c>
      <c r="I282" s="35">
        <f t="shared" si="36"/>
        <v>37489.175448867201</v>
      </c>
      <c r="J282" s="35">
        <f t="shared" si="37"/>
        <v>139205.62386990574</v>
      </c>
      <c r="K282" s="35">
        <f t="shared" si="42"/>
        <v>6426715.7912343768</v>
      </c>
    </row>
    <row r="283" spans="1:11" x14ac:dyDescent="0.25">
      <c r="A283" s="16">
        <v>261</v>
      </c>
      <c r="B283" s="35">
        <f t="shared" si="38"/>
        <v>35338.959863754586</v>
      </c>
      <c r="C283" s="35">
        <f t="shared" si="39"/>
        <v>7335.4285285918832</v>
      </c>
      <c r="D283" s="35">
        <f t="shared" si="40"/>
        <v>28003.531335162705</v>
      </c>
      <c r="E283" s="35">
        <f t="shared" si="41"/>
        <v>1257502.033472894</v>
      </c>
      <c r="G283" s="16">
        <v>261</v>
      </c>
      <c r="H283" s="35">
        <f t="shared" si="35"/>
        <v>176694.79931877294</v>
      </c>
      <c r="I283" s="35">
        <f t="shared" si="36"/>
        <v>36677.142642959421</v>
      </c>
      <c r="J283" s="35">
        <f t="shared" si="37"/>
        <v>140017.65667581352</v>
      </c>
      <c r="K283" s="35">
        <f t="shared" si="42"/>
        <v>6287510.1673644716</v>
      </c>
    </row>
    <row r="284" spans="1:11" x14ac:dyDescent="0.25">
      <c r="A284" s="16">
        <v>262</v>
      </c>
      <c r="B284" s="35">
        <f t="shared" si="38"/>
        <v>35338.959863754586</v>
      </c>
      <c r="C284" s="35">
        <f t="shared" si="39"/>
        <v>7172.0745958034331</v>
      </c>
      <c r="D284" s="35">
        <f t="shared" si="40"/>
        <v>28166.885267951151</v>
      </c>
      <c r="E284" s="35">
        <f t="shared" si="41"/>
        <v>1229498.5021377313</v>
      </c>
      <c r="G284" s="16">
        <v>262</v>
      </c>
      <c r="H284" s="35">
        <f t="shared" si="35"/>
        <v>176694.79931877294</v>
      </c>
      <c r="I284" s="35">
        <f t="shared" si="36"/>
        <v>35860.372979017164</v>
      </c>
      <c r="J284" s="35">
        <f t="shared" si="37"/>
        <v>140834.42633975577</v>
      </c>
      <c r="K284" s="35">
        <f t="shared" si="42"/>
        <v>6147492.5106886569</v>
      </c>
    </row>
    <row r="285" spans="1:11" x14ac:dyDescent="0.25">
      <c r="A285" s="16">
        <v>263</v>
      </c>
      <c r="B285" s="35">
        <f t="shared" si="38"/>
        <v>35338.959863754586</v>
      </c>
      <c r="C285" s="35">
        <f t="shared" si="39"/>
        <v>7007.7677650737187</v>
      </c>
      <c r="D285" s="35">
        <f t="shared" si="40"/>
        <v>28331.192098680865</v>
      </c>
      <c r="E285" s="35">
        <f t="shared" si="41"/>
        <v>1201331.61686978</v>
      </c>
      <c r="G285" s="16">
        <v>263</v>
      </c>
      <c r="H285" s="35">
        <f t="shared" si="35"/>
        <v>176694.79931877294</v>
      </c>
      <c r="I285" s="35">
        <f t="shared" si="36"/>
        <v>35038.838825368599</v>
      </c>
      <c r="J285" s="35">
        <f t="shared" si="37"/>
        <v>141655.96049340433</v>
      </c>
      <c r="K285" s="35">
        <f t="shared" si="42"/>
        <v>6006658.0843489021</v>
      </c>
    </row>
    <row r="286" spans="1:11" x14ac:dyDescent="0.25">
      <c r="A286" s="16">
        <v>264</v>
      </c>
      <c r="B286" s="35">
        <f t="shared" si="38"/>
        <v>35338.959863754586</v>
      </c>
      <c r="C286" s="35">
        <f t="shared" si="39"/>
        <v>6842.5024778314146</v>
      </c>
      <c r="D286" s="35">
        <f t="shared" si="40"/>
        <v>28496.457385923171</v>
      </c>
      <c r="E286" s="35">
        <f t="shared" si="41"/>
        <v>1173000.4247710994</v>
      </c>
      <c r="G286" s="16">
        <v>264</v>
      </c>
      <c r="H286" s="35">
        <f t="shared" si="35"/>
        <v>176694.79931877294</v>
      </c>
      <c r="I286" s="35">
        <f t="shared" si="36"/>
        <v>34212.512389157069</v>
      </c>
      <c r="J286" s="35">
        <f t="shared" si="37"/>
        <v>142482.28692961586</v>
      </c>
      <c r="K286" s="35">
        <f t="shared" si="42"/>
        <v>5865002.1238554958</v>
      </c>
    </row>
    <row r="287" spans="1:11" x14ac:dyDescent="0.25">
      <c r="A287" s="16">
        <v>265</v>
      </c>
      <c r="B287" s="35">
        <f t="shared" si="38"/>
        <v>35338.959863754586</v>
      </c>
      <c r="C287" s="35">
        <f t="shared" si="39"/>
        <v>6676.2731430801969</v>
      </c>
      <c r="D287" s="35">
        <f t="shared" si="40"/>
        <v>28662.686720674388</v>
      </c>
      <c r="E287" s="35">
        <f t="shared" si="41"/>
        <v>1144503.9673851763</v>
      </c>
      <c r="G287" s="16">
        <v>265</v>
      </c>
      <c r="H287" s="35">
        <f t="shared" si="35"/>
        <v>176694.79931877294</v>
      </c>
      <c r="I287" s="35">
        <f t="shared" si="36"/>
        <v>33381.365715400985</v>
      </c>
      <c r="J287" s="35">
        <f t="shared" si="37"/>
        <v>143313.43360337196</v>
      </c>
      <c r="K287" s="35">
        <f t="shared" si="42"/>
        <v>5722519.8369258801</v>
      </c>
    </row>
    <row r="288" spans="1:11" x14ac:dyDescent="0.25">
      <c r="A288" s="16">
        <v>266</v>
      </c>
      <c r="B288" s="35">
        <f t="shared" si="38"/>
        <v>35338.959863754586</v>
      </c>
      <c r="C288" s="35">
        <f t="shared" si="39"/>
        <v>6509.0741372095954</v>
      </c>
      <c r="D288" s="35">
        <f t="shared" si="40"/>
        <v>28829.885726544988</v>
      </c>
      <c r="E288" s="35">
        <f t="shared" si="41"/>
        <v>1115841.2806645019</v>
      </c>
      <c r="G288" s="16">
        <v>266</v>
      </c>
      <c r="H288" s="35">
        <f t="shared" si="35"/>
        <v>176694.79931877294</v>
      </c>
      <c r="I288" s="35">
        <f t="shared" si="36"/>
        <v>32545.370686047972</v>
      </c>
      <c r="J288" s="35">
        <f t="shared" si="37"/>
        <v>144149.42863272497</v>
      </c>
      <c r="K288" s="35">
        <f t="shared" si="42"/>
        <v>5579206.4033225076</v>
      </c>
    </row>
    <row r="289" spans="1:11" x14ac:dyDescent="0.25">
      <c r="A289" s="16">
        <v>267</v>
      </c>
      <c r="B289" s="35">
        <f t="shared" si="38"/>
        <v>35338.959863754586</v>
      </c>
      <c r="C289" s="35">
        <f t="shared" si="39"/>
        <v>6340.8998038047494</v>
      </c>
      <c r="D289" s="35">
        <f t="shared" si="40"/>
        <v>28998.060059949839</v>
      </c>
      <c r="E289" s="35">
        <f t="shared" si="41"/>
        <v>1087011.3949379569</v>
      </c>
      <c r="G289" s="16">
        <v>267</v>
      </c>
      <c r="H289" s="35">
        <f t="shared" si="35"/>
        <v>176694.79931877294</v>
      </c>
      <c r="I289" s="35">
        <f t="shared" si="36"/>
        <v>31704.499019023751</v>
      </c>
      <c r="J289" s="35">
        <f t="shared" si="37"/>
        <v>144990.30029974919</v>
      </c>
      <c r="K289" s="35">
        <f t="shared" si="42"/>
        <v>5435056.9746897826</v>
      </c>
    </row>
    <row r="290" spans="1:11" x14ac:dyDescent="0.25">
      <c r="A290" s="16">
        <v>268</v>
      </c>
      <c r="B290" s="35">
        <f t="shared" si="38"/>
        <v>35338.959863754586</v>
      </c>
      <c r="C290" s="35">
        <f t="shared" si="39"/>
        <v>6171.7444534550405</v>
      </c>
      <c r="D290" s="35">
        <f t="shared" si="40"/>
        <v>29167.215410299545</v>
      </c>
      <c r="E290" s="35">
        <f t="shared" si="41"/>
        <v>1058013.334878007</v>
      </c>
      <c r="G290" s="16">
        <v>268</v>
      </c>
      <c r="H290" s="35">
        <f t="shared" si="35"/>
        <v>176694.79931877294</v>
      </c>
      <c r="I290" s="35">
        <f t="shared" si="36"/>
        <v>30858.72226727521</v>
      </c>
      <c r="J290" s="35">
        <f t="shared" si="37"/>
        <v>145836.07705149773</v>
      </c>
      <c r="K290" s="35">
        <f t="shared" si="42"/>
        <v>5290066.6743900338</v>
      </c>
    </row>
    <row r="291" spans="1:11" x14ac:dyDescent="0.25">
      <c r="A291" s="16">
        <v>269</v>
      </c>
      <c r="B291" s="35">
        <f t="shared" si="38"/>
        <v>35338.959863754586</v>
      </c>
      <c r="C291" s="35">
        <f t="shared" si="39"/>
        <v>6001.6023635616275</v>
      </c>
      <c r="D291" s="35">
        <f t="shared" si="40"/>
        <v>29337.35750019296</v>
      </c>
      <c r="E291" s="35">
        <f t="shared" si="41"/>
        <v>1028846.1194677074</v>
      </c>
      <c r="G291" s="16">
        <v>269</v>
      </c>
      <c r="H291" s="35">
        <f t="shared" si="35"/>
        <v>176694.79931877294</v>
      </c>
      <c r="I291" s="35">
        <f t="shared" si="36"/>
        <v>30008.011817808139</v>
      </c>
      <c r="J291" s="35">
        <f t="shared" si="37"/>
        <v>146686.78750096483</v>
      </c>
      <c r="K291" s="35">
        <f t="shared" si="42"/>
        <v>5144230.5973385358</v>
      </c>
    </row>
    <row r="292" spans="1:11" x14ac:dyDescent="0.25">
      <c r="A292" s="16">
        <v>270</v>
      </c>
      <c r="B292" s="35">
        <f t="shared" si="38"/>
        <v>35338.959863754586</v>
      </c>
      <c r="C292" s="35">
        <f t="shared" si="39"/>
        <v>5830.4677781438349</v>
      </c>
      <c r="D292" s="35">
        <f t="shared" si="40"/>
        <v>29508.492085610749</v>
      </c>
      <c r="E292" s="35">
        <f t="shared" si="41"/>
        <v>999508.76196751453</v>
      </c>
      <c r="G292" s="16">
        <v>270</v>
      </c>
      <c r="H292" s="35">
        <f t="shared" si="35"/>
        <v>176694.79931877294</v>
      </c>
      <c r="I292" s="35">
        <f t="shared" si="36"/>
        <v>29152.338890719177</v>
      </c>
      <c r="J292" s="35">
        <f t="shared" si="37"/>
        <v>147542.46042805375</v>
      </c>
      <c r="K292" s="35">
        <f t="shared" si="42"/>
        <v>4997543.8098375713</v>
      </c>
    </row>
    <row r="293" spans="1:11" x14ac:dyDescent="0.25">
      <c r="A293" s="16">
        <v>271</v>
      </c>
      <c r="B293" s="35">
        <f t="shared" si="38"/>
        <v>35338.959863754586</v>
      </c>
      <c r="C293" s="35">
        <f t="shared" si="39"/>
        <v>5658.3349076444392</v>
      </c>
      <c r="D293" s="35">
        <f t="shared" si="40"/>
        <v>29680.624956110143</v>
      </c>
      <c r="E293" s="35">
        <f t="shared" si="41"/>
        <v>970000.26988190366</v>
      </c>
      <c r="G293" s="16">
        <v>271</v>
      </c>
      <c r="H293" s="35">
        <f t="shared" si="35"/>
        <v>176694.79931877294</v>
      </c>
      <c r="I293" s="35">
        <f t="shared" si="36"/>
        <v>28291.674538222192</v>
      </c>
      <c r="J293" s="35">
        <f t="shared" si="37"/>
        <v>148403.12478055074</v>
      </c>
      <c r="K293" s="35">
        <f t="shared" si="42"/>
        <v>4850001.3494095188</v>
      </c>
    </row>
    <row r="294" spans="1:11" x14ac:dyDescent="0.25">
      <c r="A294" s="16">
        <v>272</v>
      </c>
      <c r="B294" s="35">
        <f t="shared" si="38"/>
        <v>35338.959863754586</v>
      </c>
      <c r="C294" s="35">
        <f t="shared" si="39"/>
        <v>5485.1979287337963</v>
      </c>
      <c r="D294" s="35">
        <f t="shared" si="40"/>
        <v>29853.76193502079</v>
      </c>
      <c r="E294" s="35">
        <f t="shared" si="41"/>
        <v>940319.6449257934</v>
      </c>
      <c r="G294" s="16">
        <v>272</v>
      </c>
      <c r="H294" s="35">
        <f t="shared" si="35"/>
        <v>176694.79931877294</v>
      </c>
      <c r="I294" s="35">
        <f t="shared" si="36"/>
        <v>27425.989643668981</v>
      </c>
      <c r="J294" s="35">
        <f t="shared" si="37"/>
        <v>149268.80967510396</v>
      </c>
      <c r="K294" s="35">
        <f t="shared" si="42"/>
        <v>4701598.2246289682</v>
      </c>
    </row>
    <row r="295" spans="1:11" x14ac:dyDescent="0.25">
      <c r="A295" s="16">
        <v>273</v>
      </c>
      <c r="B295" s="35">
        <f t="shared" si="38"/>
        <v>35338.959863754586</v>
      </c>
      <c r="C295" s="35">
        <f t="shared" si="39"/>
        <v>5311.0509841128423</v>
      </c>
      <c r="D295" s="35">
        <f t="shared" si="40"/>
        <v>30027.908879641745</v>
      </c>
      <c r="E295" s="35">
        <f t="shared" si="41"/>
        <v>910465.8829907726</v>
      </c>
      <c r="G295" s="16">
        <v>273</v>
      </c>
      <c r="H295" s="35">
        <f t="shared" si="35"/>
        <v>176694.79931877294</v>
      </c>
      <c r="I295" s="35">
        <f t="shared" si="36"/>
        <v>26555.254920564214</v>
      </c>
      <c r="J295" s="35">
        <f t="shared" si="37"/>
        <v>150139.54439820873</v>
      </c>
      <c r="K295" s="35">
        <f t="shared" si="42"/>
        <v>4552329.4149538642</v>
      </c>
    </row>
    <row r="296" spans="1:11" x14ac:dyDescent="0.25">
      <c r="A296" s="16">
        <v>274</v>
      </c>
      <c r="B296" s="35">
        <f t="shared" si="38"/>
        <v>35338.959863754586</v>
      </c>
      <c r="C296" s="35">
        <f t="shared" si="39"/>
        <v>5135.8881823149313</v>
      </c>
      <c r="D296" s="35">
        <f t="shared" si="40"/>
        <v>30203.071681439651</v>
      </c>
      <c r="E296" s="35">
        <f t="shared" si="41"/>
        <v>880437.97411113081</v>
      </c>
      <c r="G296" s="16">
        <v>274</v>
      </c>
      <c r="H296" s="35">
        <f t="shared" si="35"/>
        <v>176694.79931877294</v>
      </c>
      <c r="I296" s="35">
        <f t="shared" si="36"/>
        <v>25679.440911574657</v>
      </c>
      <c r="J296" s="35">
        <f t="shared" si="37"/>
        <v>151015.35840719828</v>
      </c>
      <c r="K296" s="35">
        <f t="shared" si="42"/>
        <v>4402189.870555656</v>
      </c>
    </row>
    <row r="297" spans="1:11" x14ac:dyDescent="0.25">
      <c r="A297" s="16">
        <v>275</v>
      </c>
      <c r="B297" s="35">
        <f t="shared" si="38"/>
        <v>35338.959863754586</v>
      </c>
      <c r="C297" s="35">
        <f t="shared" si="39"/>
        <v>4959.7035975065337</v>
      </c>
      <c r="D297" s="35">
        <f t="shared" si="40"/>
        <v>30379.256266248052</v>
      </c>
      <c r="E297" s="35">
        <f t="shared" si="41"/>
        <v>850234.90242969117</v>
      </c>
      <c r="G297" s="16">
        <v>275</v>
      </c>
      <c r="H297" s="35">
        <f t="shared" si="35"/>
        <v>176694.79931877294</v>
      </c>
      <c r="I297" s="35">
        <f t="shared" si="36"/>
        <v>24798.517987532672</v>
      </c>
      <c r="J297" s="35">
        <f t="shared" si="37"/>
        <v>151896.28133124026</v>
      </c>
      <c r="K297" s="35">
        <f t="shared" si="42"/>
        <v>4251174.5121484576</v>
      </c>
    </row>
    <row r="298" spans="1:11" x14ac:dyDescent="0.25">
      <c r="A298" s="16">
        <v>276</v>
      </c>
      <c r="B298" s="35">
        <f t="shared" si="38"/>
        <v>35338.959863754586</v>
      </c>
      <c r="C298" s="35">
        <f t="shared" si="39"/>
        <v>4782.4912692867547</v>
      </c>
      <c r="D298" s="35">
        <f t="shared" si="40"/>
        <v>30556.468594467828</v>
      </c>
      <c r="E298" s="35">
        <f t="shared" si="41"/>
        <v>819855.64616344322</v>
      </c>
      <c r="G298" s="16">
        <v>276</v>
      </c>
      <c r="H298" s="35">
        <f t="shared" si="35"/>
        <v>176694.79931877294</v>
      </c>
      <c r="I298" s="35">
        <f t="shared" si="36"/>
        <v>23912.456346433773</v>
      </c>
      <c r="J298" s="35">
        <f t="shared" si="37"/>
        <v>152782.34297233916</v>
      </c>
      <c r="K298" s="35">
        <f t="shared" si="42"/>
        <v>4099278.2308172174</v>
      </c>
    </row>
    <row r="299" spans="1:11" x14ac:dyDescent="0.25">
      <c r="A299" s="16">
        <v>277</v>
      </c>
      <c r="B299" s="35">
        <f t="shared" si="38"/>
        <v>35338.959863754586</v>
      </c>
      <c r="C299" s="35">
        <f t="shared" si="39"/>
        <v>4604.2452024856921</v>
      </c>
      <c r="D299" s="35">
        <f t="shared" si="40"/>
        <v>30734.714661268892</v>
      </c>
      <c r="E299" s="35">
        <f t="shared" si="41"/>
        <v>789299.17756897537</v>
      </c>
      <c r="G299" s="16">
        <v>277</v>
      </c>
      <c r="H299" s="35">
        <f t="shared" si="35"/>
        <v>176694.79931877294</v>
      </c>
      <c r="I299" s="35">
        <f t="shared" si="36"/>
        <v>23021.226012428458</v>
      </c>
      <c r="J299" s="35">
        <f t="shared" si="37"/>
        <v>153673.57330634451</v>
      </c>
      <c r="K299" s="35">
        <f t="shared" si="42"/>
        <v>3946495.8878448782</v>
      </c>
    </row>
    <row r="300" spans="1:11" x14ac:dyDescent="0.25">
      <c r="A300" s="16">
        <v>278</v>
      </c>
      <c r="B300" s="35">
        <f t="shared" si="38"/>
        <v>35338.959863754586</v>
      </c>
      <c r="C300" s="35">
        <f t="shared" si="39"/>
        <v>4424.9593669616224</v>
      </c>
      <c r="D300" s="35">
        <f t="shared" si="40"/>
        <v>30914.00049679296</v>
      </c>
      <c r="E300" s="35">
        <f t="shared" si="41"/>
        <v>758564.46290770662</v>
      </c>
      <c r="G300" s="16">
        <v>278</v>
      </c>
      <c r="H300" s="35">
        <f t="shared" si="35"/>
        <v>176694.79931877294</v>
      </c>
      <c r="I300" s="35">
        <f t="shared" si="36"/>
        <v>22124.796834808112</v>
      </c>
      <c r="J300" s="35">
        <f t="shared" si="37"/>
        <v>154570.00248396481</v>
      </c>
      <c r="K300" s="35">
        <f t="shared" si="42"/>
        <v>3792822.3145385338</v>
      </c>
    </row>
    <row r="301" spans="1:11" x14ac:dyDescent="0.25">
      <c r="A301" s="16">
        <v>279</v>
      </c>
      <c r="B301" s="35">
        <f t="shared" si="38"/>
        <v>35338.959863754586</v>
      </c>
      <c r="C301" s="35">
        <f t="shared" si="39"/>
        <v>4244.6276973969962</v>
      </c>
      <c r="D301" s="35">
        <f t="shared" si="40"/>
        <v>31094.332166357588</v>
      </c>
      <c r="E301" s="35">
        <f t="shared" si="41"/>
        <v>727650.46241091366</v>
      </c>
      <c r="G301" s="16">
        <v>279</v>
      </c>
      <c r="H301" s="35">
        <f t="shared" si="35"/>
        <v>176694.79931877294</v>
      </c>
      <c r="I301" s="35">
        <f t="shared" si="36"/>
        <v>21223.138486984983</v>
      </c>
      <c r="J301" s="35">
        <f t="shared" si="37"/>
        <v>155471.66083178794</v>
      </c>
      <c r="K301" s="35">
        <f t="shared" si="42"/>
        <v>3638252.3120545694</v>
      </c>
    </row>
    <row r="302" spans="1:11" x14ac:dyDescent="0.25">
      <c r="A302" s="16">
        <v>280</v>
      </c>
      <c r="B302" s="35">
        <f t="shared" si="38"/>
        <v>35338.959863754586</v>
      </c>
      <c r="C302" s="35">
        <f t="shared" si="39"/>
        <v>4063.2440930932444</v>
      </c>
      <c r="D302" s="35">
        <f t="shared" si="40"/>
        <v>31275.715770661343</v>
      </c>
      <c r="E302" s="35">
        <f t="shared" si="41"/>
        <v>696556.13024455612</v>
      </c>
      <c r="G302" s="16">
        <v>280</v>
      </c>
      <c r="H302" s="35">
        <f t="shared" si="35"/>
        <v>176694.79931877294</v>
      </c>
      <c r="I302" s="35">
        <f t="shared" si="36"/>
        <v>20316.220465466224</v>
      </c>
      <c r="J302" s="35">
        <f t="shared" si="37"/>
        <v>156378.57885330671</v>
      </c>
      <c r="K302" s="35">
        <f t="shared" si="42"/>
        <v>3482780.6512227813</v>
      </c>
    </row>
    <row r="303" spans="1:11" x14ac:dyDescent="0.25">
      <c r="A303" s="16">
        <v>281</v>
      </c>
      <c r="B303" s="35">
        <f t="shared" si="38"/>
        <v>35338.959863754586</v>
      </c>
      <c r="C303" s="35">
        <f t="shared" si="39"/>
        <v>3880.8024177643861</v>
      </c>
      <c r="D303" s="35">
        <f t="shared" si="40"/>
        <v>31458.157445990197</v>
      </c>
      <c r="E303" s="35">
        <f t="shared" si="41"/>
        <v>665280.41447389475</v>
      </c>
      <c r="G303" s="16">
        <v>281</v>
      </c>
      <c r="H303" s="35">
        <f t="shared" si="35"/>
        <v>176694.79931877294</v>
      </c>
      <c r="I303" s="35">
        <f t="shared" si="36"/>
        <v>19404.012088821932</v>
      </c>
      <c r="J303" s="35">
        <f t="shared" si="37"/>
        <v>157290.78722995101</v>
      </c>
      <c r="K303" s="35">
        <f t="shared" si="42"/>
        <v>3326402.0723694745</v>
      </c>
    </row>
    <row r="304" spans="1:11" x14ac:dyDescent="0.25">
      <c r="A304" s="16">
        <v>282</v>
      </c>
      <c r="B304" s="35">
        <f t="shared" si="38"/>
        <v>35338.959863754586</v>
      </c>
      <c r="C304" s="35">
        <f t="shared" si="39"/>
        <v>3697.2964993294436</v>
      </c>
      <c r="D304" s="35">
        <f t="shared" si="40"/>
        <v>31641.663364425141</v>
      </c>
      <c r="E304" s="35">
        <f t="shared" si="41"/>
        <v>633822.2570279045</v>
      </c>
      <c r="G304" s="16">
        <v>282</v>
      </c>
      <c r="H304" s="35">
        <f t="shared" si="35"/>
        <v>176694.79931877294</v>
      </c>
      <c r="I304" s="35">
        <f t="shared" si="36"/>
        <v>18486.482496647219</v>
      </c>
      <c r="J304" s="35">
        <f t="shared" si="37"/>
        <v>158208.31682212572</v>
      </c>
      <c r="K304" s="35">
        <f t="shared" si="42"/>
        <v>3169111.2851395234</v>
      </c>
    </row>
    <row r="305" spans="1:11" x14ac:dyDescent="0.25">
      <c r="A305" s="16">
        <v>283</v>
      </c>
      <c r="B305" s="35">
        <f t="shared" si="38"/>
        <v>35338.959863754586</v>
      </c>
      <c r="C305" s="35">
        <f t="shared" si="39"/>
        <v>3512.7201297036308</v>
      </c>
      <c r="D305" s="35">
        <f t="shared" si="40"/>
        <v>31826.239734050956</v>
      </c>
      <c r="E305" s="35">
        <f t="shared" si="41"/>
        <v>602180.59366347932</v>
      </c>
      <c r="G305" s="16">
        <v>283</v>
      </c>
      <c r="H305" s="35">
        <f t="shared" si="35"/>
        <v>176694.79931877294</v>
      </c>
      <c r="I305" s="35">
        <f t="shared" si="36"/>
        <v>17563.600648518153</v>
      </c>
      <c r="J305" s="35">
        <f t="shared" si="37"/>
        <v>159131.19867025479</v>
      </c>
      <c r="K305" s="35">
        <f t="shared" si="42"/>
        <v>3010902.9683173974</v>
      </c>
    </row>
    <row r="306" spans="1:11" x14ac:dyDescent="0.25">
      <c r="A306" s="16">
        <v>284</v>
      </c>
      <c r="B306" s="35">
        <f t="shared" si="38"/>
        <v>35338.959863754586</v>
      </c>
      <c r="C306" s="35">
        <f t="shared" si="39"/>
        <v>3327.0670645883338</v>
      </c>
      <c r="D306" s="35">
        <f t="shared" si="40"/>
        <v>32011.892799166253</v>
      </c>
      <c r="E306" s="35">
        <f t="shared" si="41"/>
        <v>570354.3539294285</v>
      </c>
      <c r="G306" s="16">
        <v>284</v>
      </c>
      <c r="H306" s="35">
        <f t="shared" si="35"/>
        <v>176694.79931877294</v>
      </c>
      <c r="I306" s="35">
        <f t="shared" si="36"/>
        <v>16635.335322941672</v>
      </c>
      <c r="J306" s="35">
        <f t="shared" si="37"/>
        <v>160059.46399583129</v>
      </c>
      <c r="K306" s="35">
        <f t="shared" si="42"/>
        <v>2851771.7696471428</v>
      </c>
    </row>
    <row r="307" spans="1:11" x14ac:dyDescent="0.25">
      <c r="A307" s="16">
        <v>285</v>
      </c>
      <c r="B307" s="35">
        <f t="shared" si="38"/>
        <v>35338.959863754586</v>
      </c>
      <c r="C307" s="35">
        <f t="shared" si="39"/>
        <v>3140.3310232598633</v>
      </c>
      <c r="D307" s="35">
        <f t="shared" si="40"/>
        <v>32198.628840494723</v>
      </c>
      <c r="E307" s="35">
        <f t="shared" si="41"/>
        <v>538342.46113026224</v>
      </c>
      <c r="G307" s="16">
        <v>285</v>
      </c>
      <c r="H307" s="35">
        <f t="shared" si="35"/>
        <v>176694.79931877294</v>
      </c>
      <c r="I307" s="35">
        <f t="shared" si="36"/>
        <v>15701.65511629932</v>
      </c>
      <c r="J307" s="35">
        <f t="shared" si="37"/>
        <v>160993.14420247363</v>
      </c>
      <c r="K307" s="35">
        <f t="shared" si="42"/>
        <v>2691712.3056513113</v>
      </c>
    </row>
    <row r="308" spans="1:11" x14ac:dyDescent="0.25">
      <c r="A308" s="16">
        <v>286</v>
      </c>
      <c r="B308" s="35">
        <f t="shared" si="38"/>
        <v>35338.959863754586</v>
      </c>
      <c r="C308" s="35">
        <f t="shared" si="39"/>
        <v>2952.5056883569778</v>
      </c>
      <c r="D308" s="35">
        <f t="shared" si="40"/>
        <v>32386.454175397608</v>
      </c>
      <c r="E308" s="35">
        <f t="shared" si="41"/>
        <v>506143.83228976751</v>
      </c>
      <c r="G308" s="16">
        <v>286</v>
      </c>
      <c r="H308" s="35">
        <f t="shared" si="35"/>
        <v>176694.79931877294</v>
      </c>
      <c r="I308" s="35">
        <f t="shared" si="36"/>
        <v>14762.528441784887</v>
      </c>
      <c r="J308" s="35">
        <f t="shared" si="37"/>
        <v>161932.27087698804</v>
      </c>
      <c r="K308" s="35">
        <f t="shared" si="42"/>
        <v>2530719.1614488377</v>
      </c>
    </row>
    <row r="309" spans="1:11" x14ac:dyDescent="0.25">
      <c r="A309" s="16">
        <v>287</v>
      </c>
      <c r="B309" s="35">
        <f t="shared" si="38"/>
        <v>35338.959863754586</v>
      </c>
      <c r="C309" s="35">
        <f t="shared" si="39"/>
        <v>2763.5847056671582</v>
      </c>
      <c r="D309" s="35">
        <f t="shared" si="40"/>
        <v>32575.37515808743</v>
      </c>
      <c r="E309" s="35">
        <f t="shared" si="41"/>
        <v>473757.37811436999</v>
      </c>
      <c r="G309" s="16">
        <v>287</v>
      </c>
      <c r="H309" s="35">
        <f t="shared" si="35"/>
        <v>176694.79931877294</v>
      </c>
      <c r="I309" s="35">
        <f t="shared" si="36"/>
        <v>13817.923528335792</v>
      </c>
      <c r="J309" s="35">
        <f t="shared" si="37"/>
        <v>162876.87579043713</v>
      </c>
      <c r="K309" s="35">
        <f t="shared" si="42"/>
        <v>2368786.8905718499</v>
      </c>
    </row>
    <row r="310" spans="1:11" x14ac:dyDescent="0.25">
      <c r="A310" s="16">
        <v>288</v>
      </c>
      <c r="B310" s="35">
        <f t="shared" si="38"/>
        <v>35338.959863754586</v>
      </c>
      <c r="C310" s="35">
        <f t="shared" si="39"/>
        <v>2573.5616839116483</v>
      </c>
      <c r="D310" s="35">
        <f t="shared" si="40"/>
        <v>32765.398179842938</v>
      </c>
      <c r="E310" s="35">
        <f t="shared" si="41"/>
        <v>441182.00295628252</v>
      </c>
      <c r="G310" s="16">
        <v>288</v>
      </c>
      <c r="H310" s="35">
        <f t="shared" si="35"/>
        <v>176694.79931877294</v>
      </c>
      <c r="I310" s="35">
        <f t="shared" si="36"/>
        <v>12867.808419558241</v>
      </c>
      <c r="J310" s="35">
        <f t="shared" si="37"/>
        <v>163826.9908992147</v>
      </c>
      <c r="K310" s="35">
        <f t="shared" si="42"/>
        <v>2205910.0147814122</v>
      </c>
    </row>
    <row r="311" spans="1:11" x14ac:dyDescent="0.25">
      <c r="A311" s="16">
        <v>289</v>
      </c>
      <c r="B311" s="35">
        <f t="shared" si="38"/>
        <v>35338.959863754586</v>
      </c>
      <c r="C311" s="35">
        <f t="shared" si="39"/>
        <v>2382.4301945292309</v>
      </c>
      <c r="D311" s="35">
        <f t="shared" si="40"/>
        <v>32956.529669225354</v>
      </c>
      <c r="E311" s="35">
        <f t="shared" si="41"/>
        <v>408416.60477643961</v>
      </c>
      <c r="G311" s="16">
        <v>289</v>
      </c>
      <c r="H311" s="35">
        <f t="shared" si="35"/>
        <v>176694.79931877294</v>
      </c>
      <c r="I311" s="35">
        <f t="shared" si="36"/>
        <v>11912.150972646155</v>
      </c>
      <c r="J311" s="35">
        <f t="shared" si="37"/>
        <v>164782.64834612678</v>
      </c>
      <c r="K311" s="35">
        <f t="shared" si="42"/>
        <v>2042083.0238821974</v>
      </c>
    </row>
    <row r="312" spans="1:11" x14ac:dyDescent="0.25">
      <c r="A312" s="16">
        <v>290</v>
      </c>
      <c r="B312" s="35">
        <f t="shared" si="38"/>
        <v>35338.959863754586</v>
      </c>
      <c r="C312" s="35">
        <f t="shared" si="39"/>
        <v>2190.1837714587496</v>
      </c>
      <c r="D312" s="35">
        <f t="shared" si="40"/>
        <v>33148.776092295833</v>
      </c>
      <c r="E312" s="35">
        <f t="shared" si="41"/>
        <v>375460.07510721427</v>
      </c>
      <c r="G312" s="16">
        <v>290</v>
      </c>
      <c r="H312" s="35">
        <f t="shared" si="35"/>
        <v>176694.79931877294</v>
      </c>
      <c r="I312" s="35">
        <f t="shared" si="36"/>
        <v>10950.918857293749</v>
      </c>
      <c r="J312" s="35">
        <f t="shared" si="37"/>
        <v>165743.88046147919</v>
      </c>
      <c r="K312" s="35">
        <f t="shared" si="42"/>
        <v>1877300.3755360709</v>
      </c>
    </row>
    <row r="313" spans="1:11" x14ac:dyDescent="0.25">
      <c r="A313" s="16">
        <v>291</v>
      </c>
      <c r="B313" s="35">
        <f t="shared" si="38"/>
        <v>35338.959863754586</v>
      </c>
      <c r="C313" s="35">
        <f t="shared" si="39"/>
        <v>1996.8159109203571</v>
      </c>
      <c r="D313" s="35">
        <f t="shared" si="40"/>
        <v>33342.143952834231</v>
      </c>
      <c r="E313" s="35">
        <f t="shared" si="41"/>
        <v>342311.29901491839</v>
      </c>
      <c r="G313" s="16">
        <v>291</v>
      </c>
      <c r="H313" s="35">
        <f t="shared" si="35"/>
        <v>176694.79931877294</v>
      </c>
      <c r="I313" s="35">
        <f t="shared" si="36"/>
        <v>9984.0795546017853</v>
      </c>
      <c r="J313" s="35">
        <f t="shared" si="37"/>
        <v>166710.71976417114</v>
      </c>
      <c r="K313" s="35">
        <f t="shared" si="42"/>
        <v>1711556.4950745918</v>
      </c>
    </row>
    <row r="314" spans="1:11" x14ac:dyDescent="0.25">
      <c r="A314" s="16">
        <v>292</v>
      </c>
      <c r="B314" s="35">
        <f t="shared" si="38"/>
        <v>35338.959863754586</v>
      </c>
      <c r="C314" s="35">
        <f t="shared" si="39"/>
        <v>1802.320071195491</v>
      </c>
      <c r="D314" s="35">
        <f t="shared" si="40"/>
        <v>33536.639792559094</v>
      </c>
      <c r="E314" s="35">
        <f t="shared" si="41"/>
        <v>308969.15506208414</v>
      </c>
      <c r="G314" s="16">
        <v>292</v>
      </c>
      <c r="H314" s="35">
        <f t="shared" si="35"/>
        <v>176694.79931877294</v>
      </c>
      <c r="I314" s="35">
        <f t="shared" si="36"/>
        <v>9011.6003559774563</v>
      </c>
      <c r="J314" s="35">
        <f t="shared" si="37"/>
        <v>167683.19896279549</v>
      </c>
      <c r="K314" s="35">
        <f t="shared" si="42"/>
        <v>1544845.7753104207</v>
      </c>
    </row>
    <row r="315" spans="1:11" x14ac:dyDescent="0.25">
      <c r="A315" s="16">
        <v>293</v>
      </c>
      <c r="B315" s="35">
        <f t="shared" si="38"/>
        <v>35338.959863754586</v>
      </c>
      <c r="C315" s="35">
        <f t="shared" si="39"/>
        <v>1606.6896724055625</v>
      </c>
      <c r="D315" s="35">
        <f t="shared" si="40"/>
        <v>33732.270191349024</v>
      </c>
      <c r="E315" s="35">
        <f t="shared" si="41"/>
        <v>275432.515269525</v>
      </c>
      <c r="G315" s="16">
        <v>293</v>
      </c>
      <c r="H315" s="35">
        <f t="shared" si="35"/>
        <v>176694.79931877294</v>
      </c>
      <c r="I315" s="35">
        <f t="shared" si="36"/>
        <v>8033.4483620278133</v>
      </c>
      <c r="J315" s="35">
        <f t="shared" si="37"/>
        <v>168661.35095674513</v>
      </c>
      <c r="K315" s="35">
        <f t="shared" si="42"/>
        <v>1377162.5763476251</v>
      </c>
    </row>
    <row r="316" spans="1:11" x14ac:dyDescent="0.25">
      <c r="A316" s="16">
        <v>294</v>
      </c>
      <c r="B316" s="35">
        <f t="shared" si="38"/>
        <v>35338.959863754586</v>
      </c>
      <c r="C316" s="35">
        <f t="shared" si="39"/>
        <v>1409.9180962893599</v>
      </c>
      <c r="D316" s="35">
        <f t="shared" si="40"/>
        <v>33929.041767465227</v>
      </c>
      <c r="E316" s="35">
        <f t="shared" si="41"/>
        <v>241700.24507817597</v>
      </c>
      <c r="G316" s="16">
        <v>294</v>
      </c>
      <c r="H316" s="35">
        <f t="shared" si="35"/>
        <v>176694.79931877294</v>
      </c>
      <c r="I316" s="35">
        <f t="shared" si="36"/>
        <v>7049.5904814467995</v>
      </c>
      <c r="J316" s="35">
        <f t="shared" si="37"/>
        <v>169645.20883732612</v>
      </c>
      <c r="K316" s="35">
        <f t="shared" si="42"/>
        <v>1208501.2253908799</v>
      </c>
    </row>
    <row r="317" spans="1:11" x14ac:dyDescent="0.25">
      <c r="A317" s="16">
        <v>295</v>
      </c>
      <c r="B317" s="35">
        <f t="shared" si="38"/>
        <v>35338.959863754586</v>
      </c>
      <c r="C317" s="35">
        <f t="shared" si="39"/>
        <v>1211.9986859791463</v>
      </c>
      <c r="D317" s="35">
        <f t="shared" si="40"/>
        <v>34126.961177775433</v>
      </c>
      <c r="E317" s="35">
        <f t="shared" si="41"/>
        <v>207771.20331071073</v>
      </c>
      <c r="G317" s="16">
        <v>295</v>
      </c>
      <c r="H317" s="35">
        <f t="shared" si="35"/>
        <v>176694.79931877294</v>
      </c>
      <c r="I317" s="35">
        <f t="shared" si="36"/>
        <v>6059.9934298957314</v>
      </c>
      <c r="J317" s="35">
        <f t="shared" si="37"/>
        <v>170634.80588887719</v>
      </c>
      <c r="K317" s="35">
        <f t="shared" si="42"/>
        <v>1038856.0165535539</v>
      </c>
    </row>
    <row r="318" spans="1:11" x14ac:dyDescent="0.25">
      <c r="A318" s="16">
        <v>296</v>
      </c>
      <c r="B318" s="35">
        <f t="shared" si="38"/>
        <v>35338.959863754586</v>
      </c>
      <c r="C318" s="35">
        <f t="shared" si="39"/>
        <v>1012.9247457754561</v>
      </c>
      <c r="D318" s="35">
        <f t="shared" si="40"/>
        <v>34326.035117979125</v>
      </c>
      <c r="E318" s="35">
        <f t="shared" si="41"/>
        <v>173644.24213293532</v>
      </c>
      <c r="G318" s="16">
        <v>296</v>
      </c>
      <c r="H318" s="35">
        <f t="shared" si="35"/>
        <v>176694.79931877294</v>
      </c>
      <c r="I318" s="35">
        <f t="shared" si="36"/>
        <v>5064.6237288772809</v>
      </c>
      <c r="J318" s="35">
        <f t="shared" si="37"/>
        <v>171630.17558989566</v>
      </c>
      <c r="K318" s="35">
        <f t="shared" si="42"/>
        <v>868221.21066467674</v>
      </c>
    </row>
    <row r="319" spans="1:11" x14ac:dyDescent="0.25">
      <c r="A319" s="16">
        <v>297</v>
      </c>
      <c r="B319" s="35">
        <f t="shared" si="38"/>
        <v>35338.959863754586</v>
      </c>
      <c r="C319" s="35">
        <f t="shared" si="39"/>
        <v>812.689540920578</v>
      </c>
      <c r="D319" s="35">
        <f t="shared" si="40"/>
        <v>34526.270322834003</v>
      </c>
      <c r="E319" s="35">
        <f t="shared" si="41"/>
        <v>139318.20701495622</v>
      </c>
      <c r="G319" s="16">
        <v>297</v>
      </c>
      <c r="H319" s="35">
        <f t="shared" si="35"/>
        <v>176694.79931877294</v>
      </c>
      <c r="I319" s="35">
        <f t="shared" si="36"/>
        <v>4063.4477046028901</v>
      </c>
      <c r="J319" s="35">
        <f t="shared" si="37"/>
        <v>172631.35161417004</v>
      </c>
      <c r="K319" s="35">
        <f t="shared" si="42"/>
        <v>696591.03507478104</v>
      </c>
    </row>
    <row r="320" spans="1:11" x14ac:dyDescent="0.25">
      <c r="A320" s="16">
        <v>298</v>
      </c>
      <c r="B320" s="35">
        <f t="shared" si="38"/>
        <v>35338.959863754586</v>
      </c>
      <c r="C320" s="35">
        <f t="shared" si="39"/>
        <v>611.28629737071287</v>
      </c>
      <c r="D320" s="35">
        <f t="shared" si="40"/>
        <v>34727.673566383877</v>
      </c>
      <c r="E320" s="35">
        <f t="shared" si="41"/>
        <v>104791.93669212221</v>
      </c>
      <c r="G320" s="16">
        <v>298</v>
      </c>
      <c r="H320" s="35">
        <f t="shared" si="35"/>
        <v>176694.79931877294</v>
      </c>
      <c r="I320" s="35">
        <f t="shared" si="36"/>
        <v>3056.4314868535644</v>
      </c>
      <c r="J320" s="35">
        <f t="shared" si="37"/>
        <v>173638.3678319194</v>
      </c>
      <c r="K320" s="35">
        <f t="shared" si="42"/>
        <v>523959.68346061104</v>
      </c>
    </row>
    <row r="321" spans="1:11" x14ac:dyDescent="0.25">
      <c r="A321" s="16">
        <v>299</v>
      </c>
      <c r="B321" s="35">
        <f t="shared" si="38"/>
        <v>35338.959863754586</v>
      </c>
      <c r="C321" s="35">
        <f t="shared" si="39"/>
        <v>408.70820156680685</v>
      </c>
      <c r="D321" s="35">
        <f t="shared" si="40"/>
        <v>34930.25166218778</v>
      </c>
      <c r="E321" s="35">
        <f t="shared" si="41"/>
        <v>70064.263125738333</v>
      </c>
      <c r="G321" s="16">
        <v>299</v>
      </c>
      <c r="H321" s="35">
        <f t="shared" si="35"/>
        <v>176694.79931877294</v>
      </c>
      <c r="I321" s="35">
        <f t="shared" si="36"/>
        <v>2043.5410078340346</v>
      </c>
      <c r="J321" s="35">
        <f t="shared" si="37"/>
        <v>174651.25831093889</v>
      </c>
      <c r="K321" s="35">
        <f t="shared" si="42"/>
        <v>350321.31562869158</v>
      </c>
    </row>
    <row r="322" spans="1:11" x14ac:dyDescent="0.25">
      <c r="A322" s="16">
        <v>300</v>
      </c>
      <c r="B322" s="35">
        <f t="shared" si="38"/>
        <v>35338.959863754586</v>
      </c>
      <c r="C322" s="35">
        <f t="shared" si="39"/>
        <v>204.94840020404484</v>
      </c>
      <c r="D322" s="35">
        <f t="shared" si="40"/>
        <v>35134.011463550545</v>
      </c>
      <c r="E322" s="35">
        <f t="shared" si="41"/>
        <v>35134.011463550545</v>
      </c>
      <c r="G322" s="16">
        <v>300</v>
      </c>
      <c r="H322" s="35">
        <f t="shared" si="35"/>
        <v>176694.79931877294</v>
      </c>
      <c r="I322" s="35">
        <f t="shared" si="36"/>
        <v>1024.7420010202243</v>
      </c>
      <c r="J322" s="35">
        <f t="shared" si="37"/>
        <v>175670.05731775271</v>
      </c>
      <c r="K322" s="35">
        <f t="shared" si="42"/>
        <v>175670.05731775271</v>
      </c>
    </row>
  </sheetData>
  <mergeCells count="1">
    <mergeCell ref="G7:I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Model Ex - 3</vt:lpstr>
      <vt:lpstr>Data Model Ex - 4</vt:lpstr>
      <vt:lpstr>Data Model Ex - 5</vt:lpstr>
      <vt:lpstr>Data Model Ex - 6</vt:lpstr>
      <vt:lpstr>Data Model Ex - 7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2022-03-05T09:31:53Z</dcterms:created>
  <dcterms:modified xsi:type="dcterms:W3CDTF">2023-04-24T07:25:01Z</dcterms:modified>
</cp:coreProperties>
</file>