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E779CA92-B896-4525-9FF0-D477DCC839B6}" xr6:coauthVersionLast="47" xr6:coauthVersionMax="47" xr10:uidLastSave="{00000000-0000-0000-0000-000000000000}"/>
  <bookViews>
    <workbookView xWindow="-109" yWindow="-109" windowWidth="34995" windowHeight="19196" activeTab="3" xr2:uid="{00000000-000D-0000-FFFF-FFFF00000000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6" i="3" l="1"/>
  <c r="R27" i="3" s="1"/>
  <c r="Q26" i="3"/>
  <c r="Q27" i="3" s="1"/>
  <c r="Q23" i="3"/>
  <c r="R23" i="3"/>
  <c r="P23" i="3"/>
  <c r="H42" i="3" l="1"/>
  <c r="L42" i="3"/>
  <c r="M41" i="3"/>
  <c r="M37" i="3"/>
  <c r="M33" i="3"/>
  <c r="M28" i="3"/>
  <c r="M24" i="3"/>
  <c r="M21" i="3"/>
  <c r="M18" i="3"/>
  <c r="M14" i="3"/>
  <c r="M11" i="3"/>
  <c r="M8" i="3"/>
  <c r="M6" i="3"/>
  <c r="M42" i="3" l="1"/>
  <c r="F38" i="4"/>
  <c r="F34" i="4"/>
  <c r="F29" i="4"/>
  <c r="F25" i="4"/>
  <c r="F22" i="4"/>
  <c r="F19" i="4"/>
  <c r="F15" i="4"/>
  <c r="F12" i="4"/>
  <c r="F13" i="4" s="1"/>
  <c r="F14" i="4" s="1"/>
  <c r="F8" i="4"/>
  <c r="F9" i="4" s="1"/>
  <c r="F10" i="4" s="1"/>
  <c r="F11" i="4" s="1"/>
  <c r="F6" i="4"/>
  <c r="F7" i="4" s="1"/>
  <c r="F3" i="4"/>
  <c r="F4" i="4" s="1"/>
  <c r="F5" i="4" s="1"/>
  <c r="F2" i="4"/>
  <c r="D42" i="4"/>
  <c r="C42" i="4"/>
  <c r="E2" i="2"/>
  <c r="F16" i="4" l="1"/>
  <c r="F17" i="4" s="1"/>
  <c r="F18" i="4" s="1"/>
  <c r="F20" i="4" s="1"/>
  <c r="F21" i="4" s="1"/>
  <c r="F23" i="4" s="1"/>
  <c r="F24" i="4" s="1"/>
  <c r="F26" i="4" s="1"/>
  <c r="F27" i="4" s="1"/>
  <c r="F28" i="4" s="1"/>
  <c r="F30" i="4" s="1"/>
  <c r="F31" i="4" s="1"/>
  <c r="F32" i="4" s="1"/>
  <c r="F33" i="4" s="1"/>
  <c r="F35" i="4" s="1"/>
  <c r="F36" i="4" s="1"/>
  <c r="F37" i="4" s="1"/>
  <c r="F39" i="4" s="1"/>
  <c r="F40" i="4" s="1"/>
  <c r="I34" i="3"/>
  <c r="I41" i="3"/>
  <c r="I38" i="3"/>
  <c r="I29" i="3"/>
  <c r="I25" i="3"/>
  <c r="I22" i="3"/>
  <c r="I12" i="3"/>
  <c r="I8" i="3"/>
  <c r="I19" i="3"/>
  <c r="I15" i="3"/>
  <c r="I6" i="3"/>
  <c r="E41" i="3"/>
  <c r="E36" i="3"/>
  <c r="E31" i="3"/>
  <c r="E27" i="3"/>
  <c r="E23" i="3"/>
  <c r="E19" i="3"/>
  <c r="E15" i="3"/>
  <c r="E12" i="3"/>
  <c r="E9" i="3"/>
  <c r="E6" i="3"/>
  <c r="D42" i="3"/>
  <c r="H5" i="2"/>
  <c r="H8" i="2"/>
  <c r="H11" i="2"/>
  <c r="H14" i="2"/>
  <c r="H18" i="2"/>
  <c r="H22" i="2"/>
  <c r="H26" i="2"/>
  <c r="H30" i="2"/>
  <c r="H35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C42" i="2"/>
  <c r="D42" i="2"/>
  <c r="G40" i="2"/>
  <c r="H40" i="2" s="1"/>
  <c r="I42" i="3" l="1"/>
  <c r="E42" i="3"/>
</calcChain>
</file>

<file path=xl/sharedStrings.xml><?xml version="1.0" encoding="utf-8"?>
<sst xmlns="http://schemas.openxmlformats.org/spreadsheetml/2006/main" count="72" uniqueCount="50">
  <si>
    <t>Operation</t>
  </si>
  <si>
    <t>Planned Time</t>
  </si>
  <si>
    <t>Actual Time</t>
  </si>
  <si>
    <t>WS</t>
  </si>
  <si>
    <t>TOTAL</t>
  </si>
  <si>
    <t>% Diff. in Time</t>
  </si>
  <si>
    <t>Cycle Time = 45</t>
  </si>
  <si>
    <t>Scenario 1 - 4CT=45</t>
  </si>
  <si>
    <t>Scenario - Actual (Current)</t>
  </si>
  <si>
    <t>Operation Time</t>
  </si>
  <si>
    <t>Proposal 1 - 45 Sec</t>
  </si>
  <si>
    <t>WS Time</t>
  </si>
  <si>
    <t xml:space="preserve">Measures </t>
  </si>
  <si>
    <t xml:space="preserve">Actual Assembly line </t>
  </si>
  <si>
    <t xml:space="preserve">Flowtime </t>
  </si>
  <si>
    <t>443 sec</t>
  </si>
  <si>
    <t xml:space="preserve">Cycletime </t>
  </si>
  <si>
    <t>Bottleneck(s)</t>
  </si>
  <si>
    <t xml:space="preserve">WS2, WS6 </t>
  </si>
  <si>
    <t>WS2, WS4</t>
  </si>
  <si>
    <t>Troughput of a line per shift</t>
  </si>
  <si>
    <t xml:space="preserve">576 units </t>
  </si>
  <si>
    <t xml:space="preserve">654.55 units </t>
  </si>
  <si>
    <t xml:space="preserve">119,808 units </t>
  </si>
  <si>
    <t>Proposed Assembly line 1</t>
  </si>
  <si>
    <t>Proposed Assembly line 2</t>
  </si>
  <si>
    <t>WS3, WS4</t>
  </si>
  <si>
    <t>Data</t>
  </si>
  <si>
    <t>No. of shifts/day</t>
  </si>
  <si>
    <t>No. of hours/shift</t>
  </si>
  <si>
    <t>Work-in-process inventory</t>
  </si>
  <si>
    <t>No. of assembly lines</t>
  </si>
  <si>
    <t>Working days/year</t>
  </si>
  <si>
    <t>Working days/month</t>
  </si>
  <si>
    <t xml:space="preserve">640 units </t>
  </si>
  <si>
    <t xml:space="preserve">Total monthly throughput </t>
  </si>
  <si>
    <t xml:space="preserve">Total annual throughput </t>
  </si>
  <si>
    <t>133120 units</t>
  </si>
  <si>
    <t>Total labour used</t>
  </si>
  <si>
    <t>Direct labour used</t>
  </si>
  <si>
    <t>Working Days/week</t>
  </si>
  <si>
    <t>Working weeks/year</t>
  </si>
  <si>
    <t>Line efficiency (Direct Labour)</t>
  </si>
  <si>
    <t>Line efficiency (Total Labour)</t>
  </si>
  <si>
    <t>136,145 units</t>
  </si>
  <si>
    <t>No. of workstations used</t>
  </si>
  <si>
    <t>Proposal 2 - 44 Sec</t>
  </si>
  <si>
    <t xml:space="preserve">Recommendation: We present two proposals here - one with a cycle time of 45 sec and the other with a cycle time of 44 sec. The proposal 2 decreases the cycle time from 50 seconds to 44 seconds and increases the line efficiency from 73.8% to 77.4% in term of direct labour. If we include the supervisors and materials handlers, the line efficiency increases from 63.29% to 67.12%. This new assembly line will result in an increase in the monthly output of the plant by 16,337 units, a 13.64% increase. On an annual basis, the Kaizhi plant would be able to generate an additional 196,049 units. 
</t>
  </si>
  <si>
    <t>% increase in throughput</t>
  </si>
  <si>
    <t>Annual increase in 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</si>
</sst>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0" fillId="12" borderId="0" xfId="0" applyFill="1"/>
    <xf numFmtId="9" fontId="0" fillId="0" borderId="0" xfId="1" applyFont="1"/>
    <xf numFmtId="0" fontId="4" fillId="0" borderId="0" xfId="0" applyFont="1" applyAlignment="1">
      <alignment horizontal="center"/>
    </xf>
    <xf numFmtId="0" fontId="4" fillId="0" borderId="0" xfId="0" applyFont="1"/>
    <xf numFmtId="9" fontId="4" fillId="0" borderId="0" xfId="1" applyFont="1"/>
    <xf numFmtId="9" fontId="2" fillId="2" borderId="0" xfId="1" applyFont="1" applyFill="1"/>
    <xf numFmtId="9" fontId="0" fillId="2" borderId="0" xfId="1" applyFont="1" applyFill="1"/>
    <xf numFmtId="0" fontId="0" fillId="15" borderId="2" xfId="0" applyFill="1" applyBorder="1"/>
    <xf numFmtId="0" fontId="0" fillId="15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3" xfId="0" applyFill="1" applyBorder="1"/>
    <xf numFmtId="0" fontId="0" fillId="8" borderId="2" xfId="0" applyFill="1" applyBorder="1"/>
    <xf numFmtId="0" fontId="0" fillId="8" borderId="4" xfId="0" applyFill="1" applyBorder="1"/>
    <xf numFmtId="0" fontId="0" fillId="8" borderId="3" xfId="0" applyFill="1" applyBorder="1"/>
    <xf numFmtId="0" fontId="0" fillId="6" borderId="2" xfId="0" applyFill="1" applyBorder="1"/>
    <xf numFmtId="0" fontId="0" fillId="6" borderId="4" xfId="0" applyFill="1" applyBorder="1"/>
    <xf numFmtId="0" fontId="0" fillId="6" borderId="3" xfId="0" applyFill="1" applyBorder="1"/>
    <xf numFmtId="0" fontId="0" fillId="0" borderId="0" xfId="0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9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14" borderId="5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12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1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12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0" xfId="0" applyFill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6" borderId="11" xfId="0" applyFill="1" applyBorder="1" applyAlignment="1">
      <alignment horizontal="center"/>
    </xf>
    <xf numFmtId="0" fontId="0" fillId="16" borderId="0" xfId="0" applyFill="1" applyAlignment="1">
      <alignment horizontal="center"/>
    </xf>
    <xf numFmtId="0" fontId="0" fillId="16" borderId="12" xfId="0" applyFill="1" applyBorder="1" applyAlignment="1">
      <alignment horizontal="center"/>
    </xf>
    <xf numFmtId="0" fontId="0" fillId="14" borderId="11" xfId="0" applyFill="1" applyBorder="1" applyAlignment="1">
      <alignment horizontal="center"/>
    </xf>
    <xf numFmtId="0" fontId="0" fillId="14" borderId="0" xfId="0" applyFill="1" applyAlignment="1">
      <alignment horizontal="center"/>
    </xf>
    <xf numFmtId="0" fontId="0" fillId="14" borderId="12" xfId="0" applyFill="1" applyBorder="1" applyAlignment="1">
      <alignment horizontal="center"/>
    </xf>
    <xf numFmtId="0" fontId="0" fillId="17" borderId="11" xfId="0" applyFill="1" applyBorder="1" applyAlignment="1">
      <alignment horizontal="center"/>
    </xf>
    <xf numFmtId="0" fontId="0" fillId="17" borderId="0" xfId="0" applyFill="1" applyAlignment="1">
      <alignment horizontal="center"/>
    </xf>
    <xf numFmtId="0" fontId="0" fillId="17" borderId="1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12" xfId="0" applyFill="1" applyBorder="1" applyAlignment="1">
      <alignment horizontal="center"/>
    </xf>
    <xf numFmtId="0" fontId="0" fillId="0" borderId="16" xfId="0" applyBorder="1"/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/>
    <xf numFmtId="0" fontId="0" fillId="0" borderId="20" xfId="0" applyBorder="1" applyAlignment="1">
      <alignment horizontal="right"/>
    </xf>
    <xf numFmtId="0" fontId="0" fillId="0" borderId="21" xfId="0" applyBorder="1" applyAlignment="1">
      <alignment horizontal="right"/>
    </xf>
    <xf numFmtId="0" fontId="2" fillId="2" borderId="10" xfId="0" applyFont="1" applyFill="1" applyBorder="1" applyAlignment="1">
      <alignment horizontal="center"/>
    </xf>
    <xf numFmtId="0" fontId="0" fillId="0" borderId="20" xfId="0" applyBorder="1"/>
    <xf numFmtId="0" fontId="0" fillId="0" borderId="22" xfId="0" applyBorder="1"/>
    <xf numFmtId="1" fontId="0" fillId="0" borderId="20" xfId="0" applyNumberFormat="1" applyBorder="1" applyAlignment="1">
      <alignment horizontal="right"/>
    </xf>
    <xf numFmtId="1" fontId="0" fillId="0" borderId="21" xfId="0" applyNumberFormat="1" applyBorder="1" applyAlignment="1">
      <alignment horizontal="right"/>
    </xf>
    <xf numFmtId="10" fontId="0" fillId="0" borderId="21" xfId="0" applyNumberFormat="1" applyBorder="1"/>
    <xf numFmtId="10" fontId="0" fillId="0" borderId="20" xfId="0" applyNumberFormat="1" applyBorder="1"/>
    <xf numFmtId="0" fontId="4" fillId="18" borderId="5" xfId="0" applyFont="1" applyFill="1" applyBorder="1"/>
    <xf numFmtId="0" fontId="4" fillId="18" borderId="11" xfId="0" applyFont="1" applyFill="1" applyBorder="1"/>
    <xf numFmtId="0" fontId="4" fillId="18" borderId="6" xfId="0" applyFont="1" applyFill="1" applyBorder="1"/>
    <xf numFmtId="0" fontId="4" fillId="18" borderId="23" xfId="0" applyFont="1" applyFill="1" applyBorder="1"/>
    <xf numFmtId="0" fontId="0" fillId="18" borderId="24" xfId="0" applyFill="1" applyBorder="1"/>
    <xf numFmtId="0" fontId="0" fillId="0" borderId="25" xfId="0" applyBorder="1"/>
    <xf numFmtId="10" fontId="0" fillId="0" borderId="26" xfId="0" applyNumberFormat="1" applyBorder="1"/>
    <xf numFmtId="10" fontId="0" fillId="0" borderId="27" xfId="0" applyNumberFormat="1" applyBorder="1"/>
    <xf numFmtId="3" fontId="0" fillId="0" borderId="20" xfId="0" applyNumberFormat="1" applyBorder="1"/>
    <xf numFmtId="3" fontId="0" fillId="0" borderId="21" xfId="0" applyNumberFormat="1" applyBorder="1"/>
    <xf numFmtId="0" fontId="0" fillId="0" borderId="28" xfId="0" applyBorder="1"/>
    <xf numFmtId="10" fontId="0" fillId="0" borderId="12" xfId="1" applyNumberFormat="1" applyFont="1" applyBorder="1"/>
    <xf numFmtId="10" fontId="0" fillId="0" borderId="10" xfId="1" applyNumberFormat="1" applyFont="1" applyBorder="1"/>
    <xf numFmtId="0" fontId="2" fillId="16" borderId="13" xfId="0" applyFont="1" applyFill="1" applyBorder="1" applyAlignment="1">
      <alignment horizontal="center"/>
    </xf>
    <xf numFmtId="0" fontId="2" fillId="16" borderId="14" xfId="0" applyFont="1" applyFill="1" applyBorder="1" applyAlignment="1">
      <alignment horizontal="center"/>
    </xf>
    <xf numFmtId="0" fontId="2" fillId="16" borderId="15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0" xfId="0" applyAlignment="1">
      <alignment horizontal="left" vertical="top" wrapText="1"/>
    </xf>
    <xf numFmtId="2" fontId="0" fillId="0" borderId="20" xfId="0" applyNumberFormat="1" applyBorder="1" applyAlignment="1">
      <alignment horizontal="right"/>
    </xf>
    <xf numFmtId="2" fontId="0" fillId="0" borderId="21" xfId="0" applyNumberForma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zoomScale="81" zoomScaleNormal="81" workbookViewId="0">
      <selection activeCell="D2" sqref="D2:D40"/>
    </sheetView>
  </sheetViews>
  <sheetFormatPr defaultRowHeight="14.3" x14ac:dyDescent="0.25"/>
  <cols>
    <col min="1" max="1" width="10" bestFit="1" customWidth="1"/>
    <col min="4" max="4" width="11.5" bestFit="1" customWidth="1"/>
  </cols>
  <sheetData>
    <row r="1" spans="1:4" x14ac:dyDescent="0.25">
      <c r="A1" t="s">
        <v>0</v>
      </c>
      <c r="B1" t="s">
        <v>1</v>
      </c>
      <c r="D1" t="s">
        <v>2</v>
      </c>
    </row>
    <row r="2" spans="1:4" x14ac:dyDescent="0.25">
      <c r="A2">
        <v>1</v>
      </c>
      <c r="B2">
        <v>10</v>
      </c>
      <c r="D2">
        <v>10</v>
      </c>
    </row>
    <row r="3" spans="1:4" x14ac:dyDescent="0.25">
      <c r="A3">
        <v>2</v>
      </c>
      <c r="B3">
        <v>12</v>
      </c>
      <c r="D3">
        <v>12</v>
      </c>
    </row>
    <row r="4" spans="1:4" x14ac:dyDescent="0.25">
      <c r="A4">
        <v>3</v>
      </c>
      <c r="B4">
        <v>12</v>
      </c>
      <c r="D4">
        <v>12</v>
      </c>
    </row>
    <row r="5" spans="1:4" x14ac:dyDescent="0.25">
      <c r="A5">
        <v>4</v>
      </c>
      <c r="B5">
        <v>6</v>
      </c>
      <c r="D5">
        <v>6</v>
      </c>
    </row>
    <row r="6" spans="1:4" x14ac:dyDescent="0.25">
      <c r="A6">
        <v>5</v>
      </c>
      <c r="B6">
        <v>15</v>
      </c>
      <c r="D6">
        <v>23</v>
      </c>
    </row>
    <row r="7" spans="1:4" x14ac:dyDescent="0.25">
      <c r="A7">
        <v>6</v>
      </c>
      <c r="B7">
        <v>20</v>
      </c>
      <c r="D7">
        <v>21</v>
      </c>
    </row>
    <row r="8" spans="1:4" x14ac:dyDescent="0.25">
      <c r="A8">
        <v>7</v>
      </c>
      <c r="B8">
        <v>5</v>
      </c>
      <c r="D8">
        <v>6</v>
      </c>
    </row>
    <row r="9" spans="1:4" x14ac:dyDescent="0.25">
      <c r="A9">
        <v>8</v>
      </c>
      <c r="B9">
        <v>12</v>
      </c>
      <c r="D9">
        <v>12</v>
      </c>
    </row>
    <row r="10" spans="1:4" x14ac:dyDescent="0.25">
      <c r="A10">
        <v>9</v>
      </c>
      <c r="B10">
        <v>22</v>
      </c>
      <c r="D10">
        <v>22</v>
      </c>
    </row>
    <row r="11" spans="1:4" x14ac:dyDescent="0.25">
      <c r="A11">
        <v>10</v>
      </c>
      <c r="B11">
        <v>5</v>
      </c>
      <c r="D11">
        <v>5</v>
      </c>
    </row>
    <row r="12" spans="1:4" x14ac:dyDescent="0.25">
      <c r="A12">
        <v>11</v>
      </c>
      <c r="B12">
        <v>17</v>
      </c>
      <c r="D12">
        <v>20</v>
      </c>
    </row>
    <row r="13" spans="1:4" x14ac:dyDescent="0.25">
      <c r="A13">
        <v>12</v>
      </c>
      <c r="B13">
        <v>18</v>
      </c>
      <c r="D13">
        <v>19</v>
      </c>
    </row>
    <row r="14" spans="1:4" x14ac:dyDescent="0.25">
      <c r="A14">
        <v>13</v>
      </c>
      <c r="B14">
        <v>5</v>
      </c>
      <c r="D14">
        <v>6</v>
      </c>
    </row>
    <row r="15" spans="1:4" x14ac:dyDescent="0.25">
      <c r="A15">
        <v>14</v>
      </c>
      <c r="B15">
        <v>19</v>
      </c>
      <c r="D15">
        <v>19</v>
      </c>
    </row>
    <row r="16" spans="1:4" x14ac:dyDescent="0.25">
      <c r="A16">
        <v>15</v>
      </c>
      <c r="B16">
        <v>11</v>
      </c>
      <c r="D16">
        <v>11</v>
      </c>
    </row>
    <row r="17" spans="1:4" x14ac:dyDescent="0.25">
      <c r="A17">
        <v>16</v>
      </c>
      <c r="B17">
        <v>4</v>
      </c>
      <c r="D17">
        <v>4</v>
      </c>
    </row>
    <row r="18" spans="1:4" x14ac:dyDescent="0.25">
      <c r="A18">
        <v>17</v>
      </c>
      <c r="B18">
        <v>5</v>
      </c>
      <c r="D18">
        <v>5</v>
      </c>
    </row>
    <row r="19" spans="1:4" x14ac:dyDescent="0.25">
      <c r="A19">
        <v>18</v>
      </c>
      <c r="B19">
        <v>16</v>
      </c>
      <c r="D19">
        <v>21</v>
      </c>
    </row>
    <row r="20" spans="1:4" x14ac:dyDescent="0.25">
      <c r="A20">
        <v>19</v>
      </c>
      <c r="B20">
        <v>11</v>
      </c>
      <c r="D20">
        <v>14</v>
      </c>
    </row>
    <row r="21" spans="1:4" x14ac:dyDescent="0.25">
      <c r="A21">
        <v>20</v>
      </c>
      <c r="B21">
        <v>8</v>
      </c>
      <c r="D21">
        <v>9</v>
      </c>
    </row>
    <row r="22" spans="1:4" x14ac:dyDescent="0.25">
      <c r="A22">
        <v>21</v>
      </c>
      <c r="B22">
        <v>5</v>
      </c>
      <c r="D22">
        <v>6</v>
      </c>
    </row>
    <row r="23" spans="1:4" x14ac:dyDescent="0.25">
      <c r="A23">
        <v>22</v>
      </c>
      <c r="B23">
        <v>16</v>
      </c>
      <c r="D23">
        <v>22</v>
      </c>
    </row>
    <row r="24" spans="1:4" x14ac:dyDescent="0.25">
      <c r="A24">
        <v>23</v>
      </c>
      <c r="B24">
        <v>10</v>
      </c>
      <c r="D24">
        <v>11</v>
      </c>
    </row>
    <row r="25" spans="1:4" x14ac:dyDescent="0.25">
      <c r="A25">
        <v>24</v>
      </c>
      <c r="B25">
        <v>9</v>
      </c>
      <c r="D25">
        <v>10</v>
      </c>
    </row>
    <row r="26" spans="1:4" x14ac:dyDescent="0.25">
      <c r="A26">
        <v>25</v>
      </c>
      <c r="B26">
        <v>5</v>
      </c>
      <c r="D26">
        <v>6</v>
      </c>
    </row>
    <row r="27" spans="1:4" x14ac:dyDescent="0.25">
      <c r="A27">
        <v>26</v>
      </c>
      <c r="B27">
        <v>9</v>
      </c>
      <c r="D27">
        <v>9</v>
      </c>
    </row>
    <row r="28" spans="1:4" x14ac:dyDescent="0.25">
      <c r="A28">
        <v>27</v>
      </c>
      <c r="B28">
        <v>13</v>
      </c>
      <c r="D28">
        <v>13</v>
      </c>
    </row>
    <row r="29" spans="1:4" x14ac:dyDescent="0.25">
      <c r="A29">
        <v>28</v>
      </c>
      <c r="B29">
        <v>10</v>
      </c>
      <c r="D29">
        <v>10</v>
      </c>
    </row>
    <row r="30" spans="1:4" x14ac:dyDescent="0.25">
      <c r="A30">
        <v>29</v>
      </c>
      <c r="B30">
        <v>5</v>
      </c>
      <c r="D30">
        <v>5</v>
      </c>
    </row>
    <row r="31" spans="1:4" x14ac:dyDescent="0.25">
      <c r="A31">
        <v>30</v>
      </c>
      <c r="B31">
        <v>5</v>
      </c>
      <c r="D31">
        <v>6</v>
      </c>
    </row>
    <row r="32" spans="1:4" x14ac:dyDescent="0.25">
      <c r="A32">
        <v>31</v>
      </c>
      <c r="B32">
        <v>8</v>
      </c>
      <c r="D32">
        <v>9</v>
      </c>
    </row>
    <row r="33" spans="1:4" x14ac:dyDescent="0.25">
      <c r="A33">
        <v>32</v>
      </c>
      <c r="B33">
        <v>13</v>
      </c>
      <c r="D33">
        <v>15</v>
      </c>
    </row>
    <row r="34" spans="1:4" x14ac:dyDescent="0.25">
      <c r="A34">
        <v>33</v>
      </c>
      <c r="B34">
        <v>10</v>
      </c>
      <c r="D34">
        <v>12</v>
      </c>
    </row>
    <row r="35" spans="1:4" x14ac:dyDescent="0.25">
      <c r="A35">
        <v>34</v>
      </c>
      <c r="B35">
        <v>5</v>
      </c>
      <c r="D35">
        <v>6</v>
      </c>
    </row>
    <row r="36" spans="1:4" x14ac:dyDescent="0.25">
      <c r="A36">
        <v>35</v>
      </c>
      <c r="B36">
        <v>8</v>
      </c>
      <c r="D36">
        <v>9</v>
      </c>
    </row>
    <row r="37" spans="1:4" x14ac:dyDescent="0.25">
      <c r="A37">
        <v>36</v>
      </c>
      <c r="B37">
        <v>12</v>
      </c>
      <c r="D37">
        <v>14</v>
      </c>
    </row>
    <row r="38" spans="1:4" x14ac:dyDescent="0.25">
      <c r="A38">
        <v>37</v>
      </c>
      <c r="B38">
        <v>8</v>
      </c>
      <c r="D38">
        <v>13</v>
      </c>
    </row>
    <row r="39" spans="1:4" x14ac:dyDescent="0.25">
      <c r="A39">
        <v>38</v>
      </c>
      <c r="B39">
        <v>8</v>
      </c>
      <c r="D39">
        <v>10</v>
      </c>
    </row>
    <row r="40" spans="1:4" x14ac:dyDescent="0.25">
      <c r="A40">
        <v>39</v>
      </c>
      <c r="B40">
        <v>4</v>
      </c>
      <c r="D4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3"/>
  <sheetViews>
    <sheetView zoomScale="98" zoomScaleNormal="98" workbookViewId="0">
      <selection activeCell="J5" sqref="J5"/>
    </sheetView>
  </sheetViews>
  <sheetFormatPr defaultRowHeight="14.3" x14ac:dyDescent="0.25"/>
  <cols>
    <col min="2" max="2" width="10.75" bestFit="1" customWidth="1"/>
    <col min="3" max="3" width="14.25" bestFit="1" customWidth="1"/>
    <col min="4" max="4" width="12.25" bestFit="1" customWidth="1"/>
    <col min="5" max="5" width="15" bestFit="1" customWidth="1"/>
    <col min="6" max="6" width="14.25" bestFit="1" customWidth="1"/>
    <col min="7" max="7" width="12.25" bestFit="1" customWidth="1"/>
    <col min="8" max="8" width="15" bestFit="1" customWidth="1"/>
    <col min="10" max="10" width="14.125" bestFit="1" customWidth="1"/>
  </cols>
  <sheetData>
    <row r="1" spans="1:10" ht="16.3" x14ac:dyDescent="0.3">
      <c r="A1" s="16" t="s">
        <v>3</v>
      </c>
      <c r="B1" s="17" t="s">
        <v>0</v>
      </c>
      <c r="C1" s="17" t="s">
        <v>1</v>
      </c>
      <c r="D1" s="17" t="s">
        <v>2</v>
      </c>
      <c r="E1" s="18" t="s">
        <v>5</v>
      </c>
      <c r="F1" s="17" t="s">
        <v>1</v>
      </c>
      <c r="G1" s="17" t="s">
        <v>2</v>
      </c>
      <c r="H1" s="18" t="s">
        <v>5</v>
      </c>
      <c r="J1" t="s">
        <v>6</v>
      </c>
    </row>
    <row r="2" spans="1:10" x14ac:dyDescent="0.25">
      <c r="A2" s="10">
        <v>1</v>
      </c>
      <c r="B2" s="1">
        <v>1</v>
      </c>
      <c r="C2" s="1">
        <v>10</v>
      </c>
      <c r="D2" s="1">
        <v>10</v>
      </c>
      <c r="E2" s="15">
        <f>(D2-C2)/C2</f>
        <v>0</v>
      </c>
      <c r="H2" s="15"/>
    </row>
    <row r="3" spans="1:10" x14ac:dyDescent="0.25">
      <c r="B3" s="1">
        <v>2</v>
      </c>
      <c r="C3" s="1">
        <v>12</v>
      </c>
      <c r="D3" s="1">
        <v>12</v>
      </c>
      <c r="E3" s="15">
        <f t="shared" ref="E3:E40" si="0">(D3-C3)/C3</f>
        <v>0</v>
      </c>
      <c r="H3" s="15"/>
    </row>
    <row r="4" spans="1:10" x14ac:dyDescent="0.25">
      <c r="B4" s="1">
        <v>3</v>
      </c>
      <c r="C4" s="1">
        <v>12</v>
      </c>
      <c r="D4" s="1">
        <v>12</v>
      </c>
      <c r="E4" s="15">
        <f t="shared" si="0"/>
        <v>0</v>
      </c>
      <c r="H4" s="15"/>
    </row>
    <row r="5" spans="1:10" x14ac:dyDescent="0.25">
      <c r="B5" s="1">
        <v>4</v>
      </c>
      <c r="C5" s="1">
        <v>6</v>
      </c>
      <c r="D5" s="1">
        <v>6</v>
      </c>
      <c r="E5" s="15">
        <f t="shared" si="0"/>
        <v>0</v>
      </c>
      <c r="F5">
        <v>40</v>
      </c>
      <c r="G5">
        <v>40</v>
      </c>
      <c r="H5" s="15">
        <f>(G5-F5)/F5</f>
        <v>0</v>
      </c>
    </row>
    <row r="6" spans="1:10" x14ac:dyDescent="0.25">
      <c r="A6" s="10">
        <v>2</v>
      </c>
      <c r="B6" s="4">
        <v>5</v>
      </c>
      <c r="C6" s="4">
        <v>15</v>
      </c>
      <c r="D6" s="4">
        <v>23</v>
      </c>
      <c r="E6" s="19">
        <f t="shared" si="0"/>
        <v>0.53333333333333333</v>
      </c>
      <c r="H6" s="15"/>
    </row>
    <row r="7" spans="1:10" ht="14.95" thickBot="1" x14ac:dyDescent="0.3">
      <c r="B7" s="4">
        <v>6</v>
      </c>
      <c r="C7" s="4">
        <v>20</v>
      </c>
      <c r="D7" s="4">
        <v>21</v>
      </c>
      <c r="E7" s="15">
        <f t="shared" si="0"/>
        <v>0.05</v>
      </c>
      <c r="H7" s="15"/>
    </row>
    <row r="8" spans="1:10" ht="14.95" thickBot="1" x14ac:dyDescent="0.3">
      <c r="B8" s="4">
        <v>7</v>
      </c>
      <c r="C8" s="4">
        <v>5</v>
      </c>
      <c r="D8" s="4">
        <v>6</v>
      </c>
      <c r="E8" s="15">
        <f t="shared" si="0"/>
        <v>0.2</v>
      </c>
      <c r="F8" s="1">
        <v>40</v>
      </c>
      <c r="G8" s="13">
        <v>50</v>
      </c>
      <c r="H8" s="19">
        <f>(G8-F8)/F8</f>
        <v>0.25</v>
      </c>
    </row>
    <row r="9" spans="1:10" x14ac:dyDescent="0.25">
      <c r="A9" s="10">
        <v>3</v>
      </c>
      <c r="B9" s="3">
        <v>8</v>
      </c>
      <c r="C9" s="3">
        <v>12</v>
      </c>
      <c r="D9" s="3">
        <v>12</v>
      </c>
      <c r="E9" s="15">
        <f t="shared" si="0"/>
        <v>0</v>
      </c>
      <c r="H9" s="15"/>
    </row>
    <row r="10" spans="1:10" x14ac:dyDescent="0.25">
      <c r="B10" s="3">
        <v>9</v>
      </c>
      <c r="C10" s="3">
        <v>22</v>
      </c>
      <c r="D10" s="3">
        <v>22</v>
      </c>
      <c r="E10" s="15">
        <f t="shared" si="0"/>
        <v>0</v>
      </c>
      <c r="H10" s="15"/>
    </row>
    <row r="11" spans="1:10" x14ac:dyDescent="0.25">
      <c r="B11" s="3">
        <v>10</v>
      </c>
      <c r="C11" s="3">
        <v>5</v>
      </c>
      <c r="D11" s="3">
        <v>5</v>
      </c>
      <c r="E11" s="15">
        <f t="shared" si="0"/>
        <v>0</v>
      </c>
      <c r="F11">
        <v>39</v>
      </c>
      <c r="G11">
        <v>39</v>
      </c>
      <c r="H11" s="15">
        <f>(G11-F11)/F11</f>
        <v>0</v>
      </c>
    </row>
    <row r="12" spans="1:10" x14ac:dyDescent="0.25">
      <c r="A12" s="10">
        <v>4</v>
      </c>
      <c r="B12" s="2">
        <v>11</v>
      </c>
      <c r="C12" s="2">
        <v>17</v>
      </c>
      <c r="D12" s="2">
        <v>20</v>
      </c>
      <c r="E12" s="15">
        <f t="shared" si="0"/>
        <v>0.17647058823529413</v>
      </c>
      <c r="H12" s="15"/>
    </row>
    <row r="13" spans="1:10" x14ac:dyDescent="0.25">
      <c r="B13" s="2">
        <v>12</v>
      </c>
      <c r="C13" s="2">
        <v>18</v>
      </c>
      <c r="D13" s="2">
        <v>19</v>
      </c>
      <c r="E13" s="15">
        <f t="shared" si="0"/>
        <v>5.5555555555555552E-2</v>
      </c>
      <c r="H13" s="15"/>
    </row>
    <row r="14" spans="1:10" x14ac:dyDescent="0.25">
      <c r="B14" s="2">
        <v>13</v>
      </c>
      <c r="C14" s="2">
        <v>5</v>
      </c>
      <c r="D14" s="2">
        <v>6</v>
      </c>
      <c r="E14" s="15">
        <f t="shared" si="0"/>
        <v>0.2</v>
      </c>
      <c r="F14" s="14">
        <v>40</v>
      </c>
      <c r="G14" s="14">
        <v>45</v>
      </c>
      <c r="H14" s="15">
        <f>(G14-F14)/F14</f>
        <v>0.125</v>
      </c>
    </row>
    <row r="15" spans="1:10" x14ac:dyDescent="0.25">
      <c r="A15" s="10">
        <v>5</v>
      </c>
      <c r="B15" s="8">
        <v>14</v>
      </c>
      <c r="C15" s="8">
        <v>19</v>
      </c>
      <c r="D15" s="8">
        <v>19</v>
      </c>
      <c r="E15" s="15">
        <f t="shared" si="0"/>
        <v>0</v>
      </c>
      <c r="H15" s="15"/>
    </row>
    <row r="16" spans="1:10" x14ac:dyDescent="0.25">
      <c r="B16" s="8">
        <v>15</v>
      </c>
      <c r="C16" s="8">
        <v>11</v>
      </c>
      <c r="D16" s="8">
        <v>11</v>
      </c>
      <c r="E16" s="15">
        <f t="shared" si="0"/>
        <v>0</v>
      </c>
      <c r="H16" s="15"/>
    </row>
    <row r="17" spans="1:8" x14ac:dyDescent="0.25">
      <c r="B17" s="8">
        <v>16</v>
      </c>
      <c r="C17" s="8">
        <v>4</v>
      </c>
      <c r="D17" s="8">
        <v>4</v>
      </c>
      <c r="E17" s="15">
        <f t="shared" si="0"/>
        <v>0</v>
      </c>
      <c r="H17" s="15"/>
    </row>
    <row r="18" spans="1:8" x14ac:dyDescent="0.25">
      <c r="B18" s="8">
        <v>17</v>
      </c>
      <c r="C18" s="8">
        <v>5</v>
      </c>
      <c r="D18" s="8">
        <v>5</v>
      </c>
      <c r="E18" s="15">
        <f t="shared" si="0"/>
        <v>0</v>
      </c>
      <c r="F18">
        <v>39</v>
      </c>
      <c r="G18">
        <v>39</v>
      </c>
      <c r="H18" s="15">
        <f>(G18-F18)/F18</f>
        <v>0</v>
      </c>
    </row>
    <row r="19" spans="1:8" x14ac:dyDescent="0.25">
      <c r="A19" s="10">
        <v>6</v>
      </c>
      <c r="B19" s="6">
        <v>18</v>
      </c>
      <c r="C19" s="6">
        <v>16</v>
      </c>
      <c r="D19" s="6">
        <v>21</v>
      </c>
      <c r="E19" s="20">
        <f t="shared" si="0"/>
        <v>0.3125</v>
      </c>
      <c r="H19" s="15"/>
    </row>
    <row r="20" spans="1:8" x14ac:dyDescent="0.25">
      <c r="B20" s="6">
        <v>19</v>
      </c>
      <c r="C20" s="6">
        <v>11</v>
      </c>
      <c r="D20" s="6">
        <v>14</v>
      </c>
      <c r="E20" s="20">
        <f t="shared" si="0"/>
        <v>0.27272727272727271</v>
      </c>
      <c r="H20" s="15"/>
    </row>
    <row r="21" spans="1:8" ht="14.95" thickBot="1" x14ac:dyDescent="0.3">
      <c r="B21" s="6">
        <v>20</v>
      </c>
      <c r="C21" s="6">
        <v>8</v>
      </c>
      <c r="D21" s="6">
        <v>9</v>
      </c>
      <c r="E21" s="15">
        <f t="shared" si="0"/>
        <v>0.125</v>
      </c>
      <c r="H21" s="15"/>
    </row>
    <row r="22" spans="1:8" ht="14.95" thickBot="1" x14ac:dyDescent="0.3">
      <c r="B22" s="6">
        <v>21</v>
      </c>
      <c r="C22" s="6">
        <v>5</v>
      </c>
      <c r="D22" s="6">
        <v>6</v>
      </c>
      <c r="E22" s="15">
        <f t="shared" si="0"/>
        <v>0.2</v>
      </c>
      <c r="F22" s="1">
        <v>40</v>
      </c>
      <c r="G22" s="13">
        <v>50</v>
      </c>
      <c r="H22" s="19">
        <f>(G22-F22)/F22</f>
        <v>0.25</v>
      </c>
    </row>
    <row r="23" spans="1:8" x14ac:dyDescent="0.25">
      <c r="A23" s="10">
        <v>7</v>
      </c>
      <c r="B23" s="5">
        <v>22</v>
      </c>
      <c r="C23" s="5">
        <v>16</v>
      </c>
      <c r="D23" s="5">
        <v>22</v>
      </c>
      <c r="E23" s="20">
        <f t="shared" si="0"/>
        <v>0.375</v>
      </c>
      <c r="H23" s="15"/>
    </row>
    <row r="24" spans="1:8" x14ac:dyDescent="0.25">
      <c r="B24" s="5">
        <v>23</v>
      </c>
      <c r="C24" s="5">
        <v>10</v>
      </c>
      <c r="D24" s="5">
        <v>11</v>
      </c>
      <c r="E24" s="15">
        <f t="shared" si="0"/>
        <v>0.1</v>
      </c>
      <c r="H24" s="15"/>
    </row>
    <row r="25" spans="1:8" x14ac:dyDescent="0.25">
      <c r="B25" s="5">
        <v>24</v>
      </c>
      <c r="C25" s="5">
        <v>9</v>
      </c>
      <c r="D25" s="5">
        <v>10</v>
      </c>
      <c r="E25" s="15">
        <f t="shared" si="0"/>
        <v>0.1111111111111111</v>
      </c>
      <c r="H25" s="15"/>
    </row>
    <row r="26" spans="1:8" x14ac:dyDescent="0.25">
      <c r="B26" s="5">
        <v>25</v>
      </c>
      <c r="C26" s="5">
        <v>5</v>
      </c>
      <c r="D26" s="5">
        <v>6</v>
      </c>
      <c r="E26" s="15">
        <f t="shared" si="0"/>
        <v>0.2</v>
      </c>
      <c r="F26" s="14">
        <v>40</v>
      </c>
      <c r="G26" s="14">
        <v>49</v>
      </c>
      <c r="H26" s="15">
        <f>(G26-F26)/F26</f>
        <v>0.22500000000000001</v>
      </c>
    </row>
    <row r="27" spans="1:8" x14ac:dyDescent="0.25">
      <c r="A27" s="10">
        <v>8</v>
      </c>
      <c r="B27" s="7">
        <v>26</v>
      </c>
      <c r="C27" s="7">
        <v>9</v>
      </c>
      <c r="D27" s="7">
        <v>9</v>
      </c>
      <c r="E27" s="15">
        <f t="shared" si="0"/>
        <v>0</v>
      </c>
      <c r="H27" s="15"/>
    </row>
    <row r="28" spans="1:8" x14ac:dyDescent="0.25">
      <c r="B28" s="7">
        <v>27</v>
      </c>
      <c r="C28" s="7">
        <v>13</v>
      </c>
      <c r="D28" s="7">
        <v>13</v>
      </c>
      <c r="E28" s="15">
        <f t="shared" si="0"/>
        <v>0</v>
      </c>
      <c r="H28" s="15"/>
    </row>
    <row r="29" spans="1:8" x14ac:dyDescent="0.25">
      <c r="B29" s="7">
        <v>28</v>
      </c>
      <c r="C29" s="7">
        <v>10</v>
      </c>
      <c r="D29" s="7">
        <v>10</v>
      </c>
      <c r="E29" s="15">
        <f t="shared" si="0"/>
        <v>0</v>
      </c>
      <c r="H29" s="15"/>
    </row>
    <row r="30" spans="1:8" x14ac:dyDescent="0.25">
      <c r="B30" s="7">
        <v>29</v>
      </c>
      <c r="C30" s="7">
        <v>5</v>
      </c>
      <c r="D30" s="7">
        <v>5</v>
      </c>
      <c r="E30" s="15">
        <f t="shared" si="0"/>
        <v>0</v>
      </c>
      <c r="F30">
        <v>37</v>
      </c>
      <c r="G30">
        <v>37</v>
      </c>
      <c r="H30" s="15">
        <f>(G30-F30)/F30</f>
        <v>0</v>
      </c>
    </row>
    <row r="31" spans="1:8" x14ac:dyDescent="0.25">
      <c r="A31" s="10">
        <v>9</v>
      </c>
      <c r="B31" s="9">
        <v>30</v>
      </c>
      <c r="C31" s="9">
        <v>5</v>
      </c>
      <c r="D31" s="9">
        <v>6</v>
      </c>
      <c r="E31" s="15">
        <f t="shared" si="0"/>
        <v>0.2</v>
      </c>
      <c r="H31" s="15"/>
    </row>
    <row r="32" spans="1:8" x14ac:dyDescent="0.25">
      <c r="B32" s="9">
        <v>31</v>
      </c>
      <c r="C32" s="9">
        <v>8</v>
      </c>
      <c r="D32" s="9">
        <v>9</v>
      </c>
      <c r="E32" s="15">
        <f t="shared" si="0"/>
        <v>0.125</v>
      </c>
      <c r="H32" s="15"/>
    </row>
    <row r="33" spans="1:8" x14ac:dyDescent="0.25">
      <c r="B33" s="9">
        <v>32</v>
      </c>
      <c r="C33" s="9">
        <v>13</v>
      </c>
      <c r="D33" s="9">
        <v>15</v>
      </c>
      <c r="E33" s="15">
        <f t="shared" si="0"/>
        <v>0.15384615384615385</v>
      </c>
      <c r="H33" s="15"/>
    </row>
    <row r="34" spans="1:8" x14ac:dyDescent="0.25">
      <c r="B34" s="9">
        <v>33</v>
      </c>
      <c r="C34" s="9">
        <v>10</v>
      </c>
      <c r="D34" s="9">
        <v>12</v>
      </c>
      <c r="E34" s="15">
        <f t="shared" si="0"/>
        <v>0.2</v>
      </c>
      <c r="H34" s="15"/>
    </row>
    <row r="35" spans="1:8" x14ac:dyDescent="0.25">
      <c r="B35" s="9">
        <v>34</v>
      </c>
      <c r="C35" s="9">
        <v>5</v>
      </c>
      <c r="D35" s="9">
        <v>6</v>
      </c>
      <c r="E35" s="15">
        <f t="shared" si="0"/>
        <v>0.2</v>
      </c>
      <c r="F35" s="12">
        <v>41</v>
      </c>
      <c r="G35" s="1">
        <v>48</v>
      </c>
      <c r="H35" s="15">
        <f>(G35-F35)/F35</f>
        <v>0.17073170731707318</v>
      </c>
    </row>
    <row r="36" spans="1:8" x14ac:dyDescent="0.25">
      <c r="A36" s="10">
        <v>10</v>
      </c>
      <c r="B36" s="1">
        <v>35</v>
      </c>
      <c r="C36" s="1">
        <v>8</v>
      </c>
      <c r="D36" s="1">
        <v>9</v>
      </c>
      <c r="E36" s="15">
        <f t="shared" si="0"/>
        <v>0.125</v>
      </c>
      <c r="H36" s="15"/>
    </row>
    <row r="37" spans="1:8" x14ac:dyDescent="0.25">
      <c r="B37" s="1">
        <v>36</v>
      </c>
      <c r="C37" s="1">
        <v>12</v>
      </c>
      <c r="D37" s="1">
        <v>13</v>
      </c>
      <c r="E37" s="15">
        <f t="shared" si="0"/>
        <v>8.3333333333333329E-2</v>
      </c>
      <c r="H37" s="15"/>
    </row>
    <row r="38" spans="1:8" x14ac:dyDescent="0.25">
      <c r="B38" s="1">
        <v>37</v>
      </c>
      <c r="C38" s="1">
        <v>8</v>
      </c>
      <c r="D38" s="1">
        <v>10</v>
      </c>
      <c r="E38" s="20">
        <f t="shared" si="0"/>
        <v>0.25</v>
      </c>
      <c r="H38" s="15"/>
    </row>
    <row r="39" spans="1:8" x14ac:dyDescent="0.25">
      <c r="B39" s="1">
        <v>38</v>
      </c>
      <c r="C39" s="1">
        <v>8</v>
      </c>
      <c r="D39" s="1">
        <v>9</v>
      </c>
      <c r="E39" s="15">
        <f t="shared" si="0"/>
        <v>0.125</v>
      </c>
      <c r="H39" s="15"/>
    </row>
    <row r="40" spans="1:8" x14ac:dyDescent="0.25">
      <c r="B40" s="1">
        <v>39</v>
      </c>
      <c r="C40" s="1">
        <v>4</v>
      </c>
      <c r="D40" s="1">
        <v>5</v>
      </c>
      <c r="E40" s="20">
        <f t="shared" si="0"/>
        <v>0.25</v>
      </c>
      <c r="F40" s="14">
        <v>40</v>
      </c>
      <c r="G40" s="14">
        <f>SUM(D36:D40)</f>
        <v>46</v>
      </c>
      <c r="H40" s="15">
        <f>(G40-F40)/F40</f>
        <v>0.15</v>
      </c>
    </row>
    <row r="41" spans="1:8" x14ac:dyDescent="0.25">
      <c r="C41" s="11"/>
      <c r="D41" s="11"/>
      <c r="E41" s="15"/>
    </row>
    <row r="42" spans="1:8" x14ac:dyDescent="0.25">
      <c r="A42" s="10" t="s">
        <v>4</v>
      </c>
      <c r="C42" s="11">
        <f>SUM(C2:C40)</f>
        <v>396</v>
      </c>
      <c r="D42" s="11">
        <f>SUM(D2:D40)</f>
        <v>443</v>
      </c>
      <c r="E42" s="15"/>
    </row>
    <row r="43" spans="1:8" x14ac:dyDescent="0.25">
      <c r="E43" s="1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2"/>
  <sheetViews>
    <sheetView zoomScale="93" zoomScaleNormal="93" workbookViewId="0">
      <selection activeCell="I10" sqref="I10"/>
    </sheetView>
  </sheetViews>
  <sheetFormatPr defaultRowHeight="14.3" x14ac:dyDescent="0.25"/>
  <cols>
    <col min="1" max="2" width="9.125"/>
    <col min="3" max="3" width="13.875" bestFit="1" customWidth="1"/>
    <col min="4" max="4" width="12" bestFit="1" customWidth="1"/>
    <col min="7" max="7" width="10.875" customWidth="1"/>
  </cols>
  <sheetData>
    <row r="1" spans="1:7" ht="17" thickBot="1" x14ac:dyDescent="0.35">
      <c r="A1" s="16" t="s">
        <v>3</v>
      </c>
      <c r="B1" s="17" t="s">
        <v>0</v>
      </c>
      <c r="C1" s="17" t="s">
        <v>1</v>
      </c>
      <c r="D1" s="17" t="s">
        <v>2</v>
      </c>
      <c r="F1" s="17" t="s">
        <v>7</v>
      </c>
    </row>
    <row r="2" spans="1:7" x14ac:dyDescent="0.25">
      <c r="A2" s="10">
        <v>1</v>
      </c>
      <c r="B2" s="1">
        <v>1</v>
      </c>
      <c r="C2" s="1">
        <v>10</v>
      </c>
      <c r="D2" s="1">
        <v>10</v>
      </c>
      <c r="F2" s="23">
        <f>10</f>
        <v>10</v>
      </c>
    </row>
    <row r="3" spans="1:7" x14ac:dyDescent="0.25">
      <c r="B3" s="1">
        <v>2</v>
      </c>
      <c r="C3" s="1">
        <v>12</v>
      </c>
      <c r="D3" s="1">
        <v>12</v>
      </c>
      <c r="F3" s="24">
        <f>F2+D3</f>
        <v>22</v>
      </c>
    </row>
    <row r="4" spans="1:7" x14ac:dyDescent="0.25">
      <c r="B4" s="1">
        <v>3</v>
      </c>
      <c r="C4" s="1">
        <v>12</v>
      </c>
      <c r="D4" s="1">
        <v>12</v>
      </c>
      <c r="F4" s="24">
        <f t="shared" ref="F4:F5" si="0">F3+D4</f>
        <v>34</v>
      </c>
    </row>
    <row r="5" spans="1:7" ht="14.95" thickBot="1" x14ac:dyDescent="0.3">
      <c r="B5" s="1">
        <v>4</v>
      </c>
      <c r="C5" s="1">
        <v>6</v>
      </c>
      <c r="D5" s="1">
        <v>6</v>
      </c>
      <c r="F5" s="25">
        <f t="shared" si="0"/>
        <v>40</v>
      </c>
      <c r="G5" s="1">
        <v>40</v>
      </c>
    </row>
    <row r="6" spans="1:7" x14ac:dyDescent="0.25">
      <c r="A6" s="10">
        <v>2</v>
      </c>
      <c r="B6" s="4">
        <v>5</v>
      </c>
      <c r="C6" s="4">
        <v>15</v>
      </c>
      <c r="D6" s="4">
        <v>23</v>
      </c>
      <c r="F6" s="21">
        <f>D6</f>
        <v>23</v>
      </c>
    </row>
    <row r="7" spans="1:7" ht="14.95" thickBot="1" x14ac:dyDescent="0.3">
      <c r="B7" s="4">
        <v>6</v>
      </c>
      <c r="C7" s="4">
        <v>20</v>
      </c>
      <c r="D7" s="4">
        <v>21</v>
      </c>
      <c r="F7" s="22">
        <f>F6+D7</f>
        <v>44</v>
      </c>
      <c r="G7" s="4">
        <v>44</v>
      </c>
    </row>
    <row r="8" spans="1:7" x14ac:dyDescent="0.25">
      <c r="B8" s="4">
        <v>7</v>
      </c>
      <c r="C8" s="4">
        <v>5</v>
      </c>
      <c r="D8" s="4">
        <v>6</v>
      </c>
      <c r="F8" s="32">
        <f>D8</f>
        <v>6</v>
      </c>
    </row>
    <row r="9" spans="1:7" x14ac:dyDescent="0.25">
      <c r="A9" s="10">
        <v>3</v>
      </c>
      <c r="B9" s="3">
        <v>8</v>
      </c>
      <c r="C9" s="3">
        <v>12</v>
      </c>
      <c r="D9" s="3">
        <v>12</v>
      </c>
      <c r="F9" s="33">
        <f t="shared" ref="F9:F40" si="1">F8+D9</f>
        <v>18</v>
      </c>
    </row>
    <row r="10" spans="1:7" x14ac:dyDescent="0.25">
      <c r="B10" s="3">
        <v>9</v>
      </c>
      <c r="C10" s="3">
        <v>22</v>
      </c>
      <c r="D10" s="3">
        <v>22</v>
      </c>
      <c r="F10" s="33">
        <f t="shared" si="1"/>
        <v>40</v>
      </c>
    </row>
    <row r="11" spans="1:7" ht="14.95" thickBot="1" x14ac:dyDescent="0.3">
      <c r="B11" s="3">
        <v>10</v>
      </c>
      <c r="C11" s="3">
        <v>5</v>
      </c>
      <c r="D11" s="3">
        <v>5</v>
      </c>
      <c r="F11" s="34">
        <f t="shared" si="1"/>
        <v>45</v>
      </c>
      <c r="G11" s="3">
        <v>45</v>
      </c>
    </row>
    <row r="12" spans="1:7" x14ac:dyDescent="0.25">
      <c r="A12" s="10">
        <v>4</v>
      </c>
      <c r="B12" s="2">
        <v>11</v>
      </c>
      <c r="C12" s="2">
        <v>17</v>
      </c>
      <c r="D12" s="2">
        <v>20</v>
      </c>
      <c r="F12" s="26">
        <f>D12</f>
        <v>20</v>
      </c>
    </row>
    <row r="13" spans="1:7" x14ac:dyDescent="0.25">
      <c r="B13" s="2">
        <v>12</v>
      </c>
      <c r="C13" s="2">
        <v>18</v>
      </c>
      <c r="D13" s="2">
        <v>19</v>
      </c>
      <c r="F13" s="27">
        <f t="shared" si="1"/>
        <v>39</v>
      </c>
    </row>
    <row r="14" spans="1:7" ht="14.95" thickBot="1" x14ac:dyDescent="0.3">
      <c r="B14" s="2">
        <v>13</v>
      </c>
      <c r="C14" s="2">
        <v>5</v>
      </c>
      <c r="D14" s="2">
        <v>6</v>
      </c>
      <c r="F14" s="28">
        <f t="shared" si="1"/>
        <v>45</v>
      </c>
      <c r="G14" s="2">
        <v>45</v>
      </c>
    </row>
    <row r="15" spans="1:7" x14ac:dyDescent="0.25">
      <c r="A15" s="10">
        <v>5</v>
      </c>
      <c r="B15" s="8">
        <v>14</v>
      </c>
      <c r="C15" s="8">
        <v>19</v>
      </c>
      <c r="D15" s="8">
        <v>19</v>
      </c>
      <c r="F15" s="32">
        <f>D15</f>
        <v>19</v>
      </c>
    </row>
    <row r="16" spans="1:7" x14ac:dyDescent="0.25">
      <c r="B16" s="8">
        <v>15</v>
      </c>
      <c r="C16" s="8">
        <v>11</v>
      </c>
      <c r="D16" s="8">
        <v>11</v>
      </c>
      <c r="F16" s="33">
        <f t="shared" si="1"/>
        <v>30</v>
      </c>
    </row>
    <row r="17" spans="1:7" x14ac:dyDescent="0.25">
      <c r="B17" s="8">
        <v>16</v>
      </c>
      <c r="C17" s="8">
        <v>4</v>
      </c>
      <c r="D17" s="8">
        <v>4</v>
      </c>
      <c r="F17" s="33">
        <f t="shared" si="1"/>
        <v>34</v>
      </c>
    </row>
    <row r="18" spans="1:7" ht="14.95" thickBot="1" x14ac:dyDescent="0.3">
      <c r="B18" s="8">
        <v>17</v>
      </c>
      <c r="C18" s="8">
        <v>5</v>
      </c>
      <c r="D18" s="8">
        <v>5</v>
      </c>
      <c r="F18" s="34">
        <f t="shared" si="1"/>
        <v>39</v>
      </c>
      <c r="G18" s="8">
        <v>39</v>
      </c>
    </row>
    <row r="19" spans="1:7" x14ac:dyDescent="0.25">
      <c r="A19" s="10">
        <v>6</v>
      </c>
      <c r="B19" s="6">
        <v>18</v>
      </c>
      <c r="C19" s="6">
        <v>16</v>
      </c>
      <c r="D19" s="6">
        <v>21</v>
      </c>
      <c r="F19" s="26">
        <f>D19</f>
        <v>21</v>
      </c>
    </row>
    <row r="20" spans="1:7" x14ac:dyDescent="0.25">
      <c r="B20" s="6">
        <v>19</v>
      </c>
      <c r="C20" s="6">
        <v>11</v>
      </c>
      <c r="D20" s="6">
        <v>14</v>
      </c>
      <c r="F20" s="27">
        <f t="shared" si="1"/>
        <v>35</v>
      </c>
    </row>
    <row r="21" spans="1:7" ht="14.95" thickBot="1" x14ac:dyDescent="0.3">
      <c r="B21" s="6">
        <v>20</v>
      </c>
      <c r="C21" s="6">
        <v>8</v>
      </c>
      <c r="D21" s="6">
        <v>9</v>
      </c>
      <c r="F21" s="28">
        <f t="shared" si="1"/>
        <v>44</v>
      </c>
      <c r="G21" s="6">
        <v>44</v>
      </c>
    </row>
    <row r="22" spans="1:7" x14ac:dyDescent="0.25">
      <c r="B22" s="6">
        <v>21</v>
      </c>
      <c r="C22" s="6">
        <v>5</v>
      </c>
      <c r="D22" s="6">
        <v>6</v>
      </c>
      <c r="F22" s="29">
        <f>D22</f>
        <v>6</v>
      </c>
    </row>
    <row r="23" spans="1:7" x14ac:dyDescent="0.25">
      <c r="A23" s="10">
        <v>7</v>
      </c>
      <c r="B23" s="5">
        <v>22</v>
      </c>
      <c r="C23" s="5">
        <v>16</v>
      </c>
      <c r="D23" s="5">
        <v>22</v>
      </c>
      <c r="F23" s="30">
        <f t="shared" si="1"/>
        <v>28</v>
      </c>
    </row>
    <row r="24" spans="1:7" ht="14.95" thickBot="1" x14ac:dyDescent="0.3">
      <c r="B24" s="5">
        <v>23</v>
      </c>
      <c r="C24" s="5">
        <v>10</v>
      </c>
      <c r="D24" s="5">
        <v>11</v>
      </c>
      <c r="F24" s="31">
        <f t="shared" si="1"/>
        <v>39</v>
      </c>
      <c r="G24" s="5">
        <v>39</v>
      </c>
    </row>
    <row r="25" spans="1:7" x14ac:dyDescent="0.25">
      <c r="B25" s="5">
        <v>24</v>
      </c>
      <c r="C25" s="5">
        <v>9</v>
      </c>
      <c r="D25" s="5">
        <v>10</v>
      </c>
      <c r="F25" s="32">
        <f>D25</f>
        <v>10</v>
      </c>
    </row>
    <row r="26" spans="1:7" x14ac:dyDescent="0.25">
      <c r="B26" s="5">
        <v>25</v>
      </c>
      <c r="C26" s="5">
        <v>5</v>
      </c>
      <c r="D26" s="5">
        <v>6</v>
      </c>
      <c r="F26" s="33">
        <f t="shared" si="1"/>
        <v>16</v>
      </c>
    </row>
    <row r="27" spans="1:7" x14ac:dyDescent="0.25">
      <c r="A27" s="10">
        <v>8</v>
      </c>
      <c r="B27" s="7">
        <v>26</v>
      </c>
      <c r="C27" s="7">
        <v>9</v>
      </c>
      <c r="D27" s="7">
        <v>9</v>
      </c>
      <c r="F27" s="33">
        <f t="shared" si="1"/>
        <v>25</v>
      </c>
    </row>
    <row r="28" spans="1:7" ht="14.95" thickBot="1" x14ac:dyDescent="0.3">
      <c r="B28" s="7">
        <v>27</v>
      </c>
      <c r="C28" s="7">
        <v>13</v>
      </c>
      <c r="D28" s="7">
        <v>13</v>
      </c>
      <c r="F28" s="34">
        <f t="shared" si="1"/>
        <v>38</v>
      </c>
      <c r="G28" s="7">
        <v>38</v>
      </c>
    </row>
    <row r="29" spans="1:7" x14ac:dyDescent="0.25">
      <c r="B29" s="7">
        <v>28</v>
      </c>
      <c r="C29" s="7">
        <v>10</v>
      </c>
      <c r="D29" s="7">
        <v>10</v>
      </c>
      <c r="F29" s="32">
        <f>D29</f>
        <v>10</v>
      </c>
    </row>
    <row r="30" spans="1:7" x14ac:dyDescent="0.25">
      <c r="B30" s="7">
        <v>29</v>
      </c>
      <c r="C30" s="7">
        <v>5</v>
      </c>
      <c r="D30" s="7">
        <v>5</v>
      </c>
      <c r="F30" s="33">
        <f t="shared" si="1"/>
        <v>15</v>
      </c>
    </row>
    <row r="31" spans="1:7" x14ac:dyDescent="0.25">
      <c r="A31" s="10">
        <v>9</v>
      </c>
      <c r="B31" s="9">
        <v>30</v>
      </c>
      <c r="C31" s="9">
        <v>5</v>
      </c>
      <c r="D31" s="9">
        <v>6</v>
      </c>
      <c r="F31" s="33">
        <f t="shared" si="1"/>
        <v>21</v>
      </c>
    </row>
    <row r="32" spans="1:7" x14ac:dyDescent="0.25">
      <c r="B32" s="9">
        <v>31</v>
      </c>
      <c r="C32" s="9">
        <v>8</v>
      </c>
      <c r="D32" s="9">
        <v>9</v>
      </c>
      <c r="F32" s="33">
        <f t="shared" si="1"/>
        <v>30</v>
      </c>
    </row>
    <row r="33" spans="1:7" ht="14.95" thickBot="1" x14ac:dyDescent="0.3">
      <c r="B33" s="9">
        <v>32</v>
      </c>
      <c r="C33" s="9">
        <v>13</v>
      </c>
      <c r="D33" s="9">
        <v>15</v>
      </c>
      <c r="F33" s="34">
        <f t="shared" si="1"/>
        <v>45</v>
      </c>
      <c r="G33" s="9">
        <v>45</v>
      </c>
    </row>
    <row r="34" spans="1:7" x14ac:dyDescent="0.25">
      <c r="B34" s="9">
        <v>33</v>
      </c>
      <c r="C34" s="9">
        <v>10</v>
      </c>
      <c r="D34" s="9">
        <v>12</v>
      </c>
      <c r="F34" s="32">
        <f>D34</f>
        <v>12</v>
      </c>
    </row>
    <row r="35" spans="1:7" x14ac:dyDescent="0.25">
      <c r="B35" s="9">
        <v>34</v>
      </c>
      <c r="C35" s="9">
        <v>5</v>
      </c>
      <c r="D35" s="9">
        <v>6</v>
      </c>
      <c r="F35" s="33">
        <f t="shared" si="1"/>
        <v>18</v>
      </c>
    </row>
    <row r="36" spans="1:7" x14ac:dyDescent="0.25">
      <c r="A36" s="10">
        <v>10</v>
      </c>
      <c r="B36" s="1">
        <v>35</v>
      </c>
      <c r="C36" s="1">
        <v>8</v>
      </c>
      <c r="D36" s="1">
        <v>9</v>
      </c>
      <c r="F36" s="33">
        <f t="shared" si="1"/>
        <v>27</v>
      </c>
    </row>
    <row r="37" spans="1:7" ht="14.95" thickBot="1" x14ac:dyDescent="0.3">
      <c r="B37" s="1">
        <v>36</v>
      </c>
      <c r="C37" s="1">
        <v>12</v>
      </c>
      <c r="D37" s="1">
        <v>13</v>
      </c>
      <c r="F37" s="34">
        <f t="shared" si="1"/>
        <v>40</v>
      </c>
      <c r="G37" s="1">
        <v>40</v>
      </c>
    </row>
    <row r="38" spans="1:7" x14ac:dyDescent="0.25">
      <c r="B38" s="1">
        <v>37</v>
      </c>
      <c r="C38" s="1">
        <v>8</v>
      </c>
      <c r="D38" s="1">
        <v>10</v>
      </c>
      <c r="F38" s="32">
        <f>D38</f>
        <v>10</v>
      </c>
    </row>
    <row r="39" spans="1:7" x14ac:dyDescent="0.25">
      <c r="B39" s="1">
        <v>38</v>
      </c>
      <c r="C39" s="1">
        <v>8</v>
      </c>
      <c r="D39" s="1">
        <v>9</v>
      </c>
      <c r="F39" s="33">
        <f t="shared" si="1"/>
        <v>19</v>
      </c>
    </row>
    <row r="40" spans="1:7" ht="14.95" thickBot="1" x14ac:dyDescent="0.3">
      <c r="B40" s="1">
        <v>39</v>
      </c>
      <c r="C40" s="1">
        <v>4</v>
      </c>
      <c r="D40" s="1">
        <v>5</v>
      </c>
      <c r="F40" s="34">
        <f t="shared" si="1"/>
        <v>24</v>
      </c>
      <c r="G40" s="1">
        <v>24</v>
      </c>
    </row>
    <row r="41" spans="1:7" x14ac:dyDescent="0.25">
      <c r="C41" s="11"/>
      <c r="D41" s="11"/>
    </row>
    <row r="42" spans="1:7" x14ac:dyDescent="0.25">
      <c r="A42" s="10" t="s">
        <v>4</v>
      </c>
      <c r="C42" s="11">
        <f>SUM(C2:C40)</f>
        <v>396</v>
      </c>
      <c r="D42" s="11">
        <f>SUM(D2:D40)</f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R43"/>
  <sheetViews>
    <sheetView tabSelected="1" zoomScale="94" zoomScaleNormal="94" workbookViewId="0">
      <selection activeCell="O34" sqref="O34:R41"/>
    </sheetView>
  </sheetViews>
  <sheetFormatPr defaultRowHeight="14.3" x14ac:dyDescent="0.25"/>
  <cols>
    <col min="1" max="1" width="8.875"/>
    <col min="2" max="2" width="6.5" bestFit="1" customWidth="1"/>
    <col min="3" max="3" width="10.625" style="35" bestFit="1" customWidth="1"/>
    <col min="4" max="4" width="12.25" bestFit="1" customWidth="1"/>
    <col min="5" max="5" width="9.25" bestFit="1" customWidth="1"/>
    <col min="6" max="6" width="4.75" customWidth="1"/>
    <col min="7" max="7" width="4.125" style="35" bestFit="1" customWidth="1"/>
    <col min="8" max="8" width="16.75" bestFit="1" customWidth="1"/>
    <col min="9" max="9" width="9.25" bestFit="1" customWidth="1"/>
    <col min="10" max="10" width="5.25" customWidth="1"/>
    <col min="11" max="11" width="4.125" bestFit="1" customWidth="1"/>
    <col min="12" max="12" width="15.75" bestFit="1" customWidth="1"/>
    <col min="13" max="13" width="9.25" bestFit="1" customWidth="1"/>
    <col min="15" max="15" width="26.625" bestFit="1" customWidth="1"/>
    <col min="16" max="16" width="21.375" customWidth="1"/>
    <col min="17" max="18" width="25.5" bestFit="1" customWidth="1"/>
  </cols>
  <sheetData>
    <row r="1" spans="2:18" ht="14.95" thickBot="1" x14ac:dyDescent="0.3">
      <c r="B1" s="142" t="s">
        <v>8</v>
      </c>
      <c r="C1" s="143"/>
      <c r="D1" s="143"/>
      <c r="E1" s="144"/>
      <c r="G1" s="145" t="s">
        <v>10</v>
      </c>
      <c r="H1" s="146"/>
      <c r="I1" s="147"/>
      <c r="K1" s="145" t="s">
        <v>46</v>
      </c>
      <c r="L1" s="146"/>
      <c r="M1" s="147"/>
    </row>
    <row r="2" spans="2:18" ht="17" thickBot="1" x14ac:dyDescent="0.35">
      <c r="B2" s="16" t="s">
        <v>3</v>
      </c>
      <c r="C2" s="16" t="s">
        <v>0</v>
      </c>
      <c r="D2" s="17" t="s">
        <v>2</v>
      </c>
      <c r="E2" s="17" t="s">
        <v>11</v>
      </c>
      <c r="F2" s="17"/>
      <c r="G2" s="16" t="s">
        <v>3</v>
      </c>
      <c r="H2" s="16" t="s">
        <v>9</v>
      </c>
      <c r="I2" s="17" t="s">
        <v>11</v>
      </c>
      <c r="K2" s="16" t="s">
        <v>3</v>
      </c>
      <c r="L2" s="16" t="s">
        <v>9</v>
      </c>
      <c r="M2" s="17" t="s">
        <v>11</v>
      </c>
      <c r="O2" s="132" t="s">
        <v>27</v>
      </c>
      <c r="P2" s="133"/>
    </row>
    <row r="3" spans="2:18" x14ac:dyDescent="0.25">
      <c r="B3" s="36">
        <v>1</v>
      </c>
      <c r="C3" s="37">
        <v>1</v>
      </c>
      <c r="D3" s="76">
        <v>10</v>
      </c>
      <c r="E3" s="45"/>
      <c r="G3" s="36">
        <v>1</v>
      </c>
      <c r="H3" s="44">
        <v>10</v>
      </c>
      <c r="I3" s="45"/>
      <c r="K3" s="39">
        <v>1</v>
      </c>
      <c r="L3" s="76">
        <v>10</v>
      </c>
      <c r="M3" s="45"/>
      <c r="O3" s="124" t="s">
        <v>28</v>
      </c>
      <c r="P3" s="124">
        <v>2</v>
      </c>
    </row>
    <row r="4" spans="2:18" x14ac:dyDescent="0.25">
      <c r="B4" s="40"/>
      <c r="C4" s="35">
        <v>2</v>
      </c>
      <c r="D4" s="77">
        <v>12</v>
      </c>
      <c r="E4" s="47"/>
      <c r="G4" s="42"/>
      <c r="H4" s="46">
        <v>12</v>
      </c>
      <c r="I4" s="47"/>
      <c r="K4" s="40"/>
      <c r="L4" s="77">
        <v>12</v>
      </c>
      <c r="M4" s="47"/>
      <c r="O4" s="123" t="s">
        <v>29</v>
      </c>
      <c r="P4" s="123">
        <v>8</v>
      </c>
    </row>
    <row r="5" spans="2:18" x14ac:dyDescent="0.25">
      <c r="B5" s="40"/>
      <c r="C5" s="35">
        <v>3</v>
      </c>
      <c r="D5" s="77">
        <v>12</v>
      </c>
      <c r="E5" s="47"/>
      <c r="G5" s="42"/>
      <c r="H5" s="46">
        <v>12</v>
      </c>
      <c r="I5" s="47"/>
      <c r="K5" s="40"/>
      <c r="L5" s="77">
        <v>12</v>
      </c>
      <c r="M5" s="47"/>
      <c r="O5" s="123" t="s">
        <v>30</v>
      </c>
      <c r="P5" s="123">
        <v>0</v>
      </c>
    </row>
    <row r="6" spans="2:18" ht="14.95" thickBot="1" x14ac:dyDescent="0.3">
      <c r="B6" s="41"/>
      <c r="C6" s="38">
        <v>4</v>
      </c>
      <c r="D6" s="78">
        <v>6</v>
      </c>
      <c r="E6" s="49">
        <f>SUM(D3:D6)</f>
        <v>40</v>
      </c>
      <c r="G6" s="43"/>
      <c r="H6" s="48">
        <v>6</v>
      </c>
      <c r="I6" s="49">
        <f>SUM(H3:H6)</f>
        <v>40</v>
      </c>
      <c r="K6" s="41"/>
      <c r="L6" s="78">
        <v>6</v>
      </c>
      <c r="M6" s="49">
        <f>SUM(L3:L6)</f>
        <v>40</v>
      </c>
      <c r="O6" s="123" t="s">
        <v>31</v>
      </c>
      <c r="P6" s="123">
        <v>4</v>
      </c>
    </row>
    <row r="7" spans="2:18" x14ac:dyDescent="0.25">
      <c r="B7" s="36">
        <v>2</v>
      </c>
      <c r="C7" s="37">
        <v>5</v>
      </c>
      <c r="D7" s="79">
        <v>23</v>
      </c>
      <c r="E7" s="45"/>
      <c r="G7" s="36">
        <v>2</v>
      </c>
      <c r="H7" s="50">
        <v>23</v>
      </c>
      <c r="I7" s="45"/>
      <c r="K7" s="39">
        <v>2</v>
      </c>
      <c r="L7" s="79">
        <v>23</v>
      </c>
      <c r="M7" s="45"/>
      <c r="O7" s="123" t="s">
        <v>40</v>
      </c>
      <c r="P7" s="123">
        <v>6</v>
      </c>
    </row>
    <row r="8" spans="2:18" ht="14.95" thickBot="1" x14ac:dyDescent="0.3">
      <c r="B8" s="40"/>
      <c r="C8" s="35">
        <v>6</v>
      </c>
      <c r="D8" s="80">
        <v>21</v>
      </c>
      <c r="E8" s="47"/>
      <c r="G8" s="43"/>
      <c r="H8" s="51">
        <v>21</v>
      </c>
      <c r="I8" s="49">
        <f>SUM(H7:H8)</f>
        <v>44</v>
      </c>
      <c r="K8" s="41"/>
      <c r="L8" s="81">
        <v>21</v>
      </c>
      <c r="M8" s="122">
        <f>SUM(L7:L8)</f>
        <v>44</v>
      </c>
      <c r="O8" s="123" t="s">
        <v>33</v>
      </c>
      <c r="P8" s="123">
        <v>26</v>
      </c>
    </row>
    <row r="9" spans="2:18" ht="14.95" thickBot="1" x14ac:dyDescent="0.3">
      <c r="B9" s="41"/>
      <c r="C9" s="38">
        <v>7</v>
      </c>
      <c r="D9" s="81">
        <v>6</v>
      </c>
      <c r="E9" s="82">
        <f>SUM(D7:D9)</f>
        <v>50</v>
      </c>
      <c r="G9" s="36">
        <v>3</v>
      </c>
      <c r="H9" s="52">
        <v>6</v>
      </c>
      <c r="I9" s="45"/>
      <c r="K9" s="39">
        <v>3</v>
      </c>
      <c r="L9" s="104">
        <v>6</v>
      </c>
      <c r="M9" s="45"/>
      <c r="O9" s="123" t="s">
        <v>41</v>
      </c>
      <c r="P9" s="123">
        <v>52</v>
      </c>
    </row>
    <row r="10" spans="2:18" x14ac:dyDescent="0.25">
      <c r="B10" s="36">
        <v>3</v>
      </c>
      <c r="C10" s="37">
        <v>8</v>
      </c>
      <c r="D10" s="83">
        <v>12</v>
      </c>
      <c r="E10" s="45"/>
      <c r="G10" s="42"/>
      <c r="H10" s="53">
        <v>12</v>
      </c>
      <c r="I10" s="47"/>
      <c r="K10" s="40"/>
      <c r="L10" s="105">
        <v>12</v>
      </c>
      <c r="M10" s="47"/>
      <c r="O10" s="123" t="s">
        <v>32</v>
      </c>
      <c r="P10" s="123">
        <v>512</v>
      </c>
    </row>
    <row r="11" spans="2:18" ht="14.95" thickBot="1" x14ac:dyDescent="0.3">
      <c r="B11" s="40"/>
      <c r="C11" s="35">
        <v>9</v>
      </c>
      <c r="D11" s="84">
        <v>22</v>
      </c>
      <c r="E11" s="47"/>
      <c r="G11" s="42"/>
      <c r="H11" s="53">
        <v>22</v>
      </c>
      <c r="I11" s="47"/>
      <c r="K11" s="41"/>
      <c r="L11" s="106">
        <v>22</v>
      </c>
      <c r="M11" s="49">
        <f>SUM(L9:L11)</f>
        <v>40</v>
      </c>
    </row>
    <row r="12" spans="2:18" ht="14.95" thickBot="1" x14ac:dyDescent="0.3">
      <c r="B12" s="41"/>
      <c r="C12" s="38">
        <v>10</v>
      </c>
      <c r="D12" s="85">
        <v>5</v>
      </c>
      <c r="E12" s="49">
        <f>SUM(D10:D12)</f>
        <v>39</v>
      </c>
      <c r="G12" s="43"/>
      <c r="H12" s="54">
        <v>5</v>
      </c>
      <c r="I12" s="122">
        <f>SUM(H9:H12)</f>
        <v>45</v>
      </c>
      <c r="K12" s="39">
        <v>4</v>
      </c>
      <c r="L12" s="98">
        <v>5</v>
      </c>
      <c r="M12" s="45"/>
    </row>
    <row r="13" spans="2:18" ht="14.95" thickBot="1" x14ac:dyDescent="0.3">
      <c r="B13" s="36">
        <v>4</v>
      </c>
      <c r="C13" s="37">
        <v>11</v>
      </c>
      <c r="D13" s="86">
        <v>20</v>
      </c>
      <c r="E13" s="45"/>
      <c r="G13" s="36">
        <v>4</v>
      </c>
      <c r="H13" s="55">
        <v>20</v>
      </c>
      <c r="I13" s="45"/>
      <c r="K13" s="40"/>
      <c r="L13" s="99">
        <v>20</v>
      </c>
      <c r="M13" s="47"/>
    </row>
    <row r="14" spans="2:18" ht="17" thickBot="1" x14ac:dyDescent="0.35">
      <c r="B14" s="40"/>
      <c r="C14" s="35">
        <v>12</v>
      </c>
      <c r="D14" s="87">
        <v>19</v>
      </c>
      <c r="E14" s="47"/>
      <c r="G14" s="42"/>
      <c r="H14" s="56">
        <v>19</v>
      </c>
      <c r="I14" s="47"/>
      <c r="K14" s="41"/>
      <c r="L14" s="100">
        <v>19</v>
      </c>
      <c r="M14" s="122">
        <f>SUM(L12:L14)</f>
        <v>44</v>
      </c>
      <c r="O14" s="129" t="s">
        <v>12</v>
      </c>
      <c r="P14" s="130" t="s">
        <v>13</v>
      </c>
      <c r="Q14" s="131" t="s">
        <v>24</v>
      </c>
      <c r="R14" s="131" t="s">
        <v>25</v>
      </c>
    </row>
    <row r="15" spans="2:18" ht="14.95" thickBot="1" x14ac:dyDescent="0.3">
      <c r="B15" s="41"/>
      <c r="C15" s="38">
        <v>13</v>
      </c>
      <c r="D15" s="88">
        <v>6</v>
      </c>
      <c r="E15" s="49">
        <f t="shared" ref="E15" si="0">SUM(D13:D15)</f>
        <v>45</v>
      </c>
      <c r="G15" s="43"/>
      <c r="H15" s="57">
        <v>6</v>
      </c>
      <c r="I15" s="122">
        <f t="shared" ref="I15" si="1">SUM(H13:H15)</f>
        <v>45</v>
      </c>
      <c r="K15" s="39">
        <v>5</v>
      </c>
      <c r="L15" s="79">
        <v>6</v>
      </c>
      <c r="M15" s="45"/>
      <c r="O15" s="116" t="s">
        <v>14</v>
      </c>
      <c r="P15" s="117" t="s">
        <v>15</v>
      </c>
      <c r="Q15" s="118" t="s">
        <v>15</v>
      </c>
      <c r="R15" s="118" t="s">
        <v>15</v>
      </c>
    </row>
    <row r="16" spans="2:18" x14ac:dyDescent="0.25">
      <c r="B16" s="36">
        <v>5</v>
      </c>
      <c r="C16" s="37">
        <v>14</v>
      </c>
      <c r="D16" s="89">
        <v>19</v>
      </c>
      <c r="E16" s="45"/>
      <c r="G16" s="36">
        <v>5</v>
      </c>
      <c r="H16" s="58">
        <v>19</v>
      </c>
      <c r="I16" s="45"/>
      <c r="K16" s="40"/>
      <c r="L16" s="80">
        <v>19</v>
      </c>
      <c r="M16" s="47"/>
      <c r="O16" s="119" t="s">
        <v>16</v>
      </c>
      <c r="P16" s="120">
        <v>50</v>
      </c>
      <c r="Q16" s="121">
        <v>45</v>
      </c>
      <c r="R16" s="121">
        <v>44</v>
      </c>
    </row>
    <row r="17" spans="2:18" x14ac:dyDescent="0.25">
      <c r="B17" s="40"/>
      <c r="C17" s="35">
        <v>15</v>
      </c>
      <c r="D17" s="90">
        <v>11</v>
      </c>
      <c r="E17" s="47"/>
      <c r="G17" s="42"/>
      <c r="H17" s="59">
        <v>11</v>
      </c>
      <c r="I17" s="47"/>
      <c r="K17" s="40"/>
      <c r="L17" s="80">
        <v>11</v>
      </c>
      <c r="M17" s="47"/>
      <c r="O17" s="119" t="s">
        <v>17</v>
      </c>
      <c r="P17" s="120" t="s">
        <v>18</v>
      </c>
      <c r="Q17" s="121" t="s">
        <v>26</v>
      </c>
      <c r="R17" s="121" t="s">
        <v>19</v>
      </c>
    </row>
    <row r="18" spans="2:18" ht="14.95" thickBot="1" x14ac:dyDescent="0.3">
      <c r="B18" s="40"/>
      <c r="C18" s="35">
        <v>16</v>
      </c>
      <c r="D18" s="90">
        <v>4</v>
      </c>
      <c r="E18" s="47"/>
      <c r="G18" s="42"/>
      <c r="H18" s="59">
        <v>4</v>
      </c>
      <c r="I18" s="47"/>
      <c r="K18" s="41"/>
      <c r="L18" s="81">
        <v>4</v>
      </c>
      <c r="M18" s="49">
        <f>SUM(L15:L18)</f>
        <v>40</v>
      </c>
      <c r="O18" s="119" t="s">
        <v>20</v>
      </c>
      <c r="P18" s="120" t="s">
        <v>21</v>
      </c>
      <c r="Q18" s="121" t="s">
        <v>34</v>
      </c>
      <c r="R18" s="121" t="s">
        <v>22</v>
      </c>
    </row>
    <row r="19" spans="2:18" ht="14.95" thickBot="1" x14ac:dyDescent="0.3">
      <c r="B19" s="41"/>
      <c r="C19" s="38">
        <v>17</v>
      </c>
      <c r="D19" s="91">
        <v>5</v>
      </c>
      <c r="E19" s="49">
        <f>SUM(D16:D19)</f>
        <v>39</v>
      </c>
      <c r="G19" s="43"/>
      <c r="H19" s="60">
        <v>5</v>
      </c>
      <c r="I19" s="49">
        <f>SUM(H16:H19)</f>
        <v>39</v>
      </c>
      <c r="K19" s="39">
        <v>6</v>
      </c>
      <c r="L19" s="107">
        <v>5</v>
      </c>
      <c r="M19" s="45"/>
      <c r="O19" s="119" t="s">
        <v>35</v>
      </c>
      <c r="P19" s="120" t="s">
        <v>23</v>
      </c>
      <c r="Q19" s="121" t="s">
        <v>37</v>
      </c>
      <c r="R19" s="121" t="s">
        <v>44</v>
      </c>
    </row>
    <row r="20" spans="2:18" x14ac:dyDescent="0.25">
      <c r="B20" s="36">
        <v>6</v>
      </c>
      <c r="C20" s="37">
        <v>18</v>
      </c>
      <c r="D20" s="92">
        <v>21</v>
      </c>
      <c r="E20" s="45"/>
      <c r="G20" s="36">
        <v>6</v>
      </c>
      <c r="H20" s="61">
        <v>21</v>
      </c>
      <c r="I20" s="45"/>
      <c r="K20" s="40"/>
      <c r="L20" s="108">
        <v>21</v>
      </c>
      <c r="M20" s="47"/>
      <c r="O20" s="119" t="s">
        <v>36</v>
      </c>
      <c r="P20" s="125">
        <v>1437696</v>
      </c>
      <c r="Q20" s="126">
        <v>1597440</v>
      </c>
      <c r="R20" s="126">
        <v>1633745</v>
      </c>
    </row>
    <row r="21" spans="2:18" ht="14.95" thickBot="1" x14ac:dyDescent="0.3">
      <c r="B21" s="40"/>
      <c r="C21" s="35">
        <v>19</v>
      </c>
      <c r="D21" s="93">
        <v>14</v>
      </c>
      <c r="E21" s="47"/>
      <c r="G21" s="42"/>
      <c r="H21" s="62">
        <v>14</v>
      </c>
      <c r="I21" s="47"/>
      <c r="K21" s="41"/>
      <c r="L21" s="109">
        <v>14</v>
      </c>
      <c r="M21" s="49">
        <f>SUM(L19:L21)</f>
        <v>40</v>
      </c>
      <c r="O21" s="119" t="s">
        <v>45</v>
      </c>
      <c r="P21" s="149">
        <v>10</v>
      </c>
      <c r="Q21" s="150">
        <v>11</v>
      </c>
      <c r="R21" s="150">
        <v>11</v>
      </c>
    </row>
    <row r="22" spans="2:18" ht="14.95" thickBot="1" x14ac:dyDescent="0.3">
      <c r="B22" s="40"/>
      <c r="C22" s="35">
        <v>20</v>
      </c>
      <c r="D22" s="93">
        <v>9</v>
      </c>
      <c r="E22" s="47"/>
      <c r="G22" s="43"/>
      <c r="H22" s="63">
        <v>9</v>
      </c>
      <c r="I22" s="49">
        <f>SUM(H20:H22)</f>
        <v>44</v>
      </c>
      <c r="K22" s="39">
        <v>7</v>
      </c>
      <c r="L22" s="79">
        <v>9</v>
      </c>
      <c r="M22" s="45"/>
      <c r="O22" s="119" t="s">
        <v>39</v>
      </c>
      <c r="P22" s="149">
        <v>12</v>
      </c>
      <c r="Q22" s="150">
        <v>13</v>
      </c>
      <c r="R22" s="150">
        <v>13</v>
      </c>
    </row>
    <row r="23" spans="2:18" ht="14.95" thickBot="1" x14ac:dyDescent="0.3">
      <c r="B23" s="41"/>
      <c r="C23" s="38">
        <v>21</v>
      </c>
      <c r="D23" s="94">
        <v>6</v>
      </c>
      <c r="E23" s="82">
        <f t="shared" ref="E23" si="2">SUM(D20:D23)</f>
        <v>50</v>
      </c>
      <c r="G23" s="36">
        <v>7</v>
      </c>
      <c r="H23" s="64">
        <v>6</v>
      </c>
      <c r="I23" s="45"/>
      <c r="K23" s="40"/>
      <c r="L23" s="80">
        <v>6</v>
      </c>
      <c r="M23" s="47"/>
      <c r="O23" s="119" t="s">
        <v>38</v>
      </c>
      <c r="P23" s="149">
        <f>P22+2</f>
        <v>14</v>
      </c>
      <c r="Q23" s="149">
        <f t="shared" ref="Q23:R23" si="3">Q22+2</f>
        <v>15</v>
      </c>
      <c r="R23" s="150">
        <f t="shared" si="3"/>
        <v>15</v>
      </c>
    </row>
    <row r="24" spans="2:18" ht="14.95" thickBot="1" x14ac:dyDescent="0.3">
      <c r="B24" s="36">
        <v>7</v>
      </c>
      <c r="C24" s="37">
        <v>22</v>
      </c>
      <c r="D24" s="95">
        <v>22</v>
      </c>
      <c r="E24" s="45"/>
      <c r="G24" s="42"/>
      <c r="H24" s="65">
        <v>22</v>
      </c>
      <c r="I24" s="47"/>
      <c r="K24" s="41"/>
      <c r="L24" s="81">
        <v>22</v>
      </c>
      <c r="M24" s="49">
        <f>SUM(L22:L24)</f>
        <v>37</v>
      </c>
      <c r="O24" s="119" t="s">
        <v>42</v>
      </c>
      <c r="P24" s="128">
        <v>0.73799999999999999</v>
      </c>
      <c r="Q24" s="127">
        <v>0.75729999999999997</v>
      </c>
      <c r="R24" s="127">
        <v>0.77400000000000002</v>
      </c>
    </row>
    <row r="25" spans="2:18" ht="14.95" thickBot="1" x14ac:dyDescent="0.3">
      <c r="B25" s="40"/>
      <c r="C25" s="35">
        <v>23</v>
      </c>
      <c r="D25" s="96">
        <v>11</v>
      </c>
      <c r="E25" s="47"/>
      <c r="G25" s="43"/>
      <c r="H25" s="66">
        <v>11</v>
      </c>
      <c r="I25" s="49">
        <f>SUM(H23:H25)</f>
        <v>39</v>
      </c>
      <c r="K25" s="39">
        <v>8</v>
      </c>
      <c r="L25" s="98">
        <v>11</v>
      </c>
      <c r="M25" s="45"/>
      <c r="O25" s="134" t="s">
        <v>43</v>
      </c>
      <c r="P25" s="135">
        <v>0.63285714285714301</v>
      </c>
      <c r="Q25" s="136">
        <v>0.65629629629629627</v>
      </c>
      <c r="R25" s="136">
        <v>0.67121212121212126</v>
      </c>
    </row>
    <row r="26" spans="2:18" x14ac:dyDescent="0.25">
      <c r="B26" s="40"/>
      <c r="C26" s="35">
        <v>24</v>
      </c>
      <c r="D26" s="96">
        <v>10</v>
      </c>
      <c r="E26" s="47"/>
      <c r="G26" s="36">
        <v>8</v>
      </c>
      <c r="H26" s="67">
        <v>10</v>
      </c>
      <c r="I26" s="45"/>
      <c r="K26" s="40"/>
      <c r="L26" s="99">
        <v>10</v>
      </c>
      <c r="M26" s="47"/>
      <c r="O26" s="119" t="s">
        <v>49</v>
      </c>
      <c r="P26" s="123"/>
      <c r="Q26" s="137">
        <f>Q$20-$P$20</f>
        <v>159744</v>
      </c>
      <c r="R26" s="138">
        <f>R$20-$P$20</f>
        <v>196049</v>
      </c>
    </row>
    <row r="27" spans="2:18" ht="14.95" thickBot="1" x14ac:dyDescent="0.3">
      <c r="B27" s="41"/>
      <c r="C27" s="38">
        <v>25</v>
      </c>
      <c r="D27" s="97">
        <v>6</v>
      </c>
      <c r="E27" s="49">
        <f>SUM(D24:D27)</f>
        <v>49</v>
      </c>
      <c r="G27" s="42"/>
      <c r="H27" s="68">
        <v>6</v>
      </c>
      <c r="I27" s="47"/>
      <c r="K27" s="40"/>
      <c r="L27" s="99">
        <v>6</v>
      </c>
      <c r="M27" s="47"/>
      <c r="O27" s="139" t="s">
        <v>48</v>
      </c>
      <c r="P27" s="140"/>
      <c r="Q27" s="140">
        <f>Q26/$P$20</f>
        <v>0.1111111111111111</v>
      </c>
      <c r="R27" s="141">
        <f>R26/$P$20</f>
        <v>0.13636332020121084</v>
      </c>
    </row>
    <row r="28" spans="2:18" ht="14.95" customHeight="1" thickBot="1" x14ac:dyDescent="0.3">
      <c r="B28" s="36">
        <v>8</v>
      </c>
      <c r="C28" s="37">
        <v>26</v>
      </c>
      <c r="D28" s="98">
        <v>9</v>
      </c>
      <c r="E28" s="45"/>
      <c r="G28" s="42"/>
      <c r="H28" s="68">
        <v>9</v>
      </c>
      <c r="I28" s="47"/>
      <c r="K28" s="41"/>
      <c r="L28" s="100">
        <v>9</v>
      </c>
      <c r="M28" s="49">
        <f>SUM(L25:L28)</f>
        <v>36</v>
      </c>
    </row>
    <row r="29" spans="2:18" ht="14.95" thickBot="1" x14ac:dyDescent="0.3">
      <c r="B29" s="40"/>
      <c r="C29" s="35">
        <v>27</v>
      </c>
      <c r="D29" s="99">
        <v>13</v>
      </c>
      <c r="E29" s="47"/>
      <c r="G29" s="43"/>
      <c r="H29" s="69">
        <v>13</v>
      </c>
      <c r="I29" s="49">
        <f>SUM(H26:H29)</f>
        <v>38</v>
      </c>
      <c r="K29" s="39">
        <v>9</v>
      </c>
      <c r="L29" s="104">
        <v>13</v>
      </c>
      <c r="M29" s="45"/>
    </row>
    <row r="30" spans="2:18" x14ac:dyDescent="0.25">
      <c r="B30" s="40"/>
      <c r="C30" s="35">
        <v>28</v>
      </c>
      <c r="D30" s="99">
        <v>10</v>
      </c>
      <c r="E30" s="47"/>
      <c r="G30" s="36">
        <v>9</v>
      </c>
      <c r="H30" s="70">
        <v>10</v>
      </c>
      <c r="I30" s="45"/>
      <c r="K30" s="40"/>
      <c r="L30" s="105">
        <v>10</v>
      </c>
      <c r="M30" s="47"/>
    </row>
    <row r="31" spans="2:18" ht="14.95" thickBot="1" x14ac:dyDescent="0.3">
      <c r="B31" s="41"/>
      <c r="C31" s="38">
        <v>29</v>
      </c>
      <c r="D31" s="100">
        <v>5</v>
      </c>
      <c r="E31" s="49">
        <f>SUM(D28:D31)</f>
        <v>37</v>
      </c>
      <c r="G31" s="42"/>
      <c r="H31" s="71">
        <v>5</v>
      </c>
      <c r="I31" s="47"/>
      <c r="K31" s="40"/>
      <c r="L31" s="105">
        <v>5</v>
      </c>
      <c r="M31" s="47"/>
    </row>
    <row r="32" spans="2:18" ht="14.45" customHeight="1" x14ac:dyDescent="0.25">
      <c r="B32" s="36">
        <v>9</v>
      </c>
      <c r="C32" s="37">
        <v>30</v>
      </c>
      <c r="D32" s="101">
        <v>6</v>
      </c>
      <c r="E32" s="45"/>
      <c r="G32" s="42"/>
      <c r="H32" s="71">
        <v>6</v>
      </c>
      <c r="I32" s="47"/>
      <c r="K32" s="40"/>
      <c r="L32" s="105">
        <v>6</v>
      </c>
      <c r="M32" s="47"/>
    </row>
    <row r="33" spans="2:18" ht="14.95" thickBot="1" x14ac:dyDescent="0.3">
      <c r="B33" s="40"/>
      <c r="C33" s="35">
        <v>31</v>
      </c>
      <c r="D33" s="102">
        <v>9</v>
      </c>
      <c r="E33" s="47"/>
      <c r="G33" s="42"/>
      <c r="H33" s="71">
        <v>9</v>
      </c>
      <c r="I33" s="47"/>
      <c r="K33" s="41"/>
      <c r="L33" s="106">
        <v>9</v>
      </c>
      <c r="M33" s="49">
        <f>SUM(L29:L33)</f>
        <v>43</v>
      </c>
    </row>
    <row r="34" spans="2:18" ht="14.95" thickBot="1" x14ac:dyDescent="0.3">
      <c r="B34" s="40"/>
      <c r="C34" s="35">
        <v>32</v>
      </c>
      <c r="D34" s="102">
        <v>15</v>
      </c>
      <c r="E34" s="47"/>
      <c r="G34" s="43"/>
      <c r="H34" s="72">
        <v>15</v>
      </c>
      <c r="I34" s="49">
        <f>SUM(H30:H34)</f>
        <v>45</v>
      </c>
      <c r="K34" s="39">
        <v>10</v>
      </c>
      <c r="L34" s="110">
        <v>15</v>
      </c>
      <c r="M34" s="45"/>
      <c r="O34" s="148" t="s">
        <v>47</v>
      </c>
      <c r="P34" s="148"/>
      <c r="Q34" s="148"/>
      <c r="R34" s="148"/>
    </row>
    <row r="35" spans="2:18" x14ac:dyDescent="0.25">
      <c r="B35" s="40"/>
      <c r="C35" s="35">
        <v>33</v>
      </c>
      <c r="D35" s="102">
        <v>12</v>
      </c>
      <c r="E35" s="47"/>
      <c r="G35" s="36">
        <v>10</v>
      </c>
      <c r="H35" s="73">
        <v>12</v>
      </c>
      <c r="I35" s="45"/>
      <c r="K35" s="40"/>
      <c r="L35" s="111">
        <v>12</v>
      </c>
      <c r="M35" s="47"/>
      <c r="O35" s="148"/>
      <c r="P35" s="148"/>
      <c r="Q35" s="148"/>
      <c r="R35" s="148"/>
    </row>
    <row r="36" spans="2:18" ht="14.95" thickBot="1" x14ac:dyDescent="0.3">
      <c r="B36" s="41"/>
      <c r="C36" s="38">
        <v>34</v>
      </c>
      <c r="D36" s="103">
        <v>6</v>
      </c>
      <c r="E36" s="49">
        <f>SUM(D32:D36)</f>
        <v>48</v>
      </c>
      <c r="G36" s="42"/>
      <c r="H36" s="74">
        <v>6</v>
      </c>
      <c r="I36" s="47"/>
      <c r="K36" s="40"/>
      <c r="L36" s="111">
        <v>6</v>
      </c>
      <c r="M36" s="47"/>
      <c r="O36" s="148"/>
      <c r="P36" s="148"/>
      <c r="Q36" s="148"/>
      <c r="R36" s="148"/>
    </row>
    <row r="37" spans="2:18" ht="14.95" thickBot="1" x14ac:dyDescent="0.3">
      <c r="B37" s="36">
        <v>10</v>
      </c>
      <c r="C37" s="37">
        <v>35</v>
      </c>
      <c r="D37" s="76">
        <v>9</v>
      </c>
      <c r="E37" s="45"/>
      <c r="G37" s="42"/>
      <c r="H37" s="74">
        <v>9</v>
      </c>
      <c r="I37" s="47"/>
      <c r="K37" s="41"/>
      <c r="L37" s="112">
        <v>9</v>
      </c>
      <c r="M37" s="49">
        <f>SUM(L34:L37)</f>
        <v>42</v>
      </c>
      <c r="O37" s="148"/>
      <c r="P37" s="148"/>
      <c r="Q37" s="148"/>
      <c r="R37" s="148"/>
    </row>
    <row r="38" spans="2:18" ht="14.95" thickBot="1" x14ac:dyDescent="0.3">
      <c r="B38" s="40"/>
      <c r="C38" s="35">
        <v>36</v>
      </c>
      <c r="D38" s="77">
        <v>13</v>
      </c>
      <c r="E38" s="47"/>
      <c r="G38" s="43"/>
      <c r="H38" s="75">
        <v>13</v>
      </c>
      <c r="I38" s="49">
        <f>SUM(H35:H38)</f>
        <v>40</v>
      </c>
      <c r="K38" s="39">
        <v>11</v>
      </c>
      <c r="L38" s="113">
        <v>13</v>
      </c>
      <c r="M38" s="45"/>
      <c r="O38" s="148"/>
      <c r="P38" s="148"/>
      <c r="Q38" s="148"/>
      <c r="R38" s="148"/>
    </row>
    <row r="39" spans="2:18" x14ac:dyDescent="0.25">
      <c r="B39" s="40"/>
      <c r="C39" s="35">
        <v>37</v>
      </c>
      <c r="D39" s="77">
        <v>10</v>
      </c>
      <c r="E39" s="47"/>
      <c r="G39" s="36">
        <v>11</v>
      </c>
      <c r="H39" s="44">
        <v>10</v>
      </c>
      <c r="I39" s="45"/>
      <c r="K39" s="40"/>
      <c r="L39" s="114">
        <v>10</v>
      </c>
      <c r="M39" s="47"/>
      <c r="O39" s="148"/>
      <c r="P39" s="148"/>
      <c r="Q39" s="148"/>
      <c r="R39" s="148"/>
    </row>
    <row r="40" spans="2:18" x14ac:dyDescent="0.25">
      <c r="B40" s="40"/>
      <c r="C40" s="35">
        <v>38</v>
      </c>
      <c r="D40" s="77">
        <v>9</v>
      </c>
      <c r="E40" s="47"/>
      <c r="G40" s="42"/>
      <c r="H40" s="46">
        <v>9</v>
      </c>
      <c r="I40" s="47"/>
      <c r="K40" s="40"/>
      <c r="L40" s="114">
        <v>9</v>
      </c>
      <c r="M40" s="47"/>
      <c r="O40" s="148"/>
      <c r="P40" s="148"/>
      <c r="Q40" s="148"/>
      <c r="R40" s="148"/>
    </row>
    <row r="41" spans="2:18" ht="14.95" thickBot="1" x14ac:dyDescent="0.3">
      <c r="B41" s="41"/>
      <c r="C41" s="38">
        <v>39</v>
      </c>
      <c r="D41" s="78">
        <v>5</v>
      </c>
      <c r="E41" s="49">
        <f>SUM(D37:D41)</f>
        <v>46</v>
      </c>
      <c r="G41" s="43"/>
      <c r="H41" s="48">
        <v>5</v>
      </c>
      <c r="I41" s="49">
        <f>SUM(H39:H41)</f>
        <v>24</v>
      </c>
      <c r="K41" s="41"/>
      <c r="L41" s="115">
        <v>5</v>
      </c>
      <c r="M41" s="49">
        <f>SUM(L38:L41)</f>
        <v>37</v>
      </c>
      <c r="O41" s="148"/>
      <c r="P41" s="148"/>
      <c r="Q41" s="148"/>
      <c r="R41" s="148"/>
    </row>
    <row r="42" spans="2:18" s="35" customFormat="1" x14ac:dyDescent="0.25">
      <c r="B42" s="10" t="s">
        <v>4</v>
      </c>
      <c r="D42" s="10">
        <f>SUM(D3:D41)</f>
        <v>443</v>
      </c>
      <c r="E42" s="10">
        <f t="shared" ref="E42:M42" si="4">SUM(E3:E41)</f>
        <v>443</v>
      </c>
      <c r="F42" s="10"/>
      <c r="G42" s="10"/>
      <c r="H42" s="10">
        <f t="shared" si="4"/>
        <v>443</v>
      </c>
      <c r="I42" s="10">
        <f t="shared" si="4"/>
        <v>443</v>
      </c>
      <c r="J42" s="10"/>
      <c r="K42" s="10"/>
      <c r="L42" s="10">
        <f t="shared" si="4"/>
        <v>443</v>
      </c>
      <c r="M42" s="10">
        <f t="shared" si="4"/>
        <v>443</v>
      </c>
      <c r="O42"/>
      <c r="P42"/>
      <c r="Q42"/>
      <c r="R42"/>
    </row>
    <row r="43" spans="2:18" x14ac:dyDescent="0.25">
      <c r="O43" s="35"/>
      <c r="P43" s="35"/>
      <c r="Q43" s="35"/>
      <c r="R43" s="35"/>
    </row>
  </sheetData>
  <mergeCells count="4">
    <mergeCell ref="B1:E1"/>
    <mergeCell ref="G1:I1"/>
    <mergeCell ref="K1:M1"/>
    <mergeCell ref="O34:R41"/>
  </mergeCells>
  <pageMargins left="0.7" right="0.7" top="0.75" bottom="0.75" header="0.3" footer="0.3"/>
  <pageSetup scale="5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2023-03-20T02:48:32Z</dcterms:modified>
</cp:coreProperties>
</file>