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eaching_Con\REPOSITORY_Business_Process_Analytics\Case_Polaroid\"/>
    </mc:Choice>
  </mc:AlternateContent>
  <xr:revisionPtr revIDLastSave="0" documentId="13_ncr:1_{1E515AA6-569F-445E-B3B1-2B554FC68177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Baseline data" sheetId="2" r:id="rId1"/>
    <sheet name="Exhibit6" sheetId="5" r:id="rId2"/>
    <sheet name="Exhibit6 (2)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5" l="1"/>
  <c r="H53" i="6"/>
  <c r="H52" i="6"/>
  <c r="H108" i="6"/>
  <c r="H107" i="6"/>
  <c r="H106" i="6"/>
  <c r="O51" i="6" l="1"/>
  <c r="R51" i="6" s="1"/>
  <c r="N51" i="6"/>
  <c r="J51" i="6"/>
  <c r="O50" i="6"/>
  <c r="R50" i="6" s="1"/>
  <c r="J50" i="6"/>
  <c r="N50" i="6" s="1"/>
  <c r="O49" i="6"/>
  <c r="R49" i="6" s="1"/>
  <c r="J49" i="6"/>
  <c r="N49" i="6" s="1"/>
  <c r="O48" i="6"/>
  <c r="R48" i="6" s="1"/>
  <c r="J48" i="6"/>
  <c r="N48" i="6" s="1"/>
  <c r="O47" i="6"/>
  <c r="R47" i="6" s="1"/>
  <c r="J47" i="6"/>
  <c r="N47" i="6" s="1"/>
  <c r="O46" i="6"/>
  <c r="R46" i="6" s="1"/>
  <c r="J46" i="6"/>
  <c r="N46" i="6" s="1"/>
  <c r="O45" i="6"/>
  <c r="R45" i="6" s="1"/>
  <c r="J45" i="6"/>
  <c r="N45" i="6" s="1"/>
  <c r="O44" i="6"/>
  <c r="R44" i="6" s="1"/>
  <c r="J44" i="6"/>
  <c r="N44" i="6" s="1"/>
  <c r="O43" i="6"/>
  <c r="R43" i="6" s="1"/>
  <c r="N43" i="6"/>
  <c r="J43" i="6"/>
  <c r="O42" i="6"/>
  <c r="R42" i="6" s="1"/>
  <c r="J42" i="6"/>
  <c r="N42" i="6" s="1"/>
  <c r="O41" i="6"/>
  <c r="R41" i="6" s="1"/>
  <c r="J41" i="6"/>
  <c r="N41" i="6" s="1"/>
  <c r="O40" i="6"/>
  <c r="R40" i="6" s="1"/>
  <c r="J40" i="6"/>
  <c r="N40" i="6" s="1"/>
  <c r="O39" i="6"/>
  <c r="R39" i="6" s="1"/>
  <c r="N39" i="6"/>
  <c r="J39" i="6"/>
  <c r="O38" i="6"/>
  <c r="R38" i="6" s="1"/>
  <c r="J38" i="6"/>
  <c r="N38" i="6" s="1"/>
  <c r="O37" i="6"/>
  <c r="R37" i="6" s="1"/>
  <c r="J37" i="6"/>
  <c r="N37" i="6" s="1"/>
  <c r="O36" i="6"/>
  <c r="R36" i="6" s="1"/>
  <c r="J36" i="6"/>
  <c r="N36" i="6" s="1"/>
  <c r="O35" i="6"/>
  <c r="R35" i="6" s="1"/>
  <c r="J35" i="6"/>
  <c r="N35" i="6" s="1"/>
  <c r="O34" i="6"/>
  <c r="R34" i="6" s="1"/>
  <c r="J34" i="6"/>
  <c r="N34" i="6" s="1"/>
  <c r="O33" i="6"/>
  <c r="R33" i="6" s="1"/>
  <c r="J33" i="6"/>
  <c r="N33" i="6" s="1"/>
  <c r="O32" i="6"/>
  <c r="R32" i="6" s="1"/>
  <c r="J32" i="6"/>
  <c r="N32" i="6" s="1"/>
  <c r="O31" i="6"/>
  <c r="R31" i="6" s="1"/>
  <c r="N31" i="6"/>
  <c r="J31" i="6"/>
  <c r="O30" i="6"/>
  <c r="R30" i="6" s="1"/>
  <c r="J30" i="6"/>
  <c r="N30" i="6" s="1"/>
  <c r="O29" i="6"/>
  <c r="R29" i="6" s="1"/>
  <c r="J29" i="6"/>
  <c r="N29" i="6" s="1"/>
  <c r="O28" i="6"/>
  <c r="R28" i="6" s="1"/>
  <c r="J28" i="6"/>
  <c r="N28" i="6" s="1"/>
  <c r="O27" i="6"/>
  <c r="R27" i="6" s="1"/>
  <c r="J27" i="6"/>
  <c r="N27" i="6" s="1"/>
  <c r="O26" i="6"/>
  <c r="R26" i="6" s="1"/>
  <c r="J26" i="6"/>
  <c r="N26" i="6" s="1"/>
  <c r="O25" i="6"/>
  <c r="R25" i="6" s="1"/>
  <c r="J25" i="6"/>
  <c r="N25" i="6" s="1"/>
  <c r="O24" i="6"/>
  <c r="R24" i="6" s="1"/>
  <c r="J24" i="6"/>
  <c r="N24" i="6" s="1"/>
  <c r="O23" i="6"/>
  <c r="R23" i="6" s="1"/>
  <c r="N23" i="6"/>
  <c r="J23" i="6"/>
  <c r="O22" i="6"/>
  <c r="R22" i="6" s="1"/>
  <c r="J22" i="6"/>
  <c r="N22" i="6" s="1"/>
  <c r="O21" i="6"/>
  <c r="R21" i="6" s="1"/>
  <c r="N21" i="6"/>
  <c r="J21" i="6"/>
  <c r="O20" i="6"/>
  <c r="R20" i="6" s="1"/>
  <c r="J20" i="6"/>
  <c r="N20" i="6" s="1"/>
  <c r="O19" i="6"/>
  <c r="R19" i="6" s="1"/>
  <c r="J19" i="6"/>
  <c r="N19" i="6" s="1"/>
  <c r="O18" i="6"/>
  <c r="R18" i="6" s="1"/>
  <c r="J18" i="6"/>
  <c r="N18" i="6" s="1"/>
  <c r="O17" i="6"/>
  <c r="R17" i="6" s="1"/>
  <c r="J17" i="6"/>
  <c r="N17" i="6" s="1"/>
  <c r="O16" i="6"/>
  <c r="R16" i="6" s="1"/>
  <c r="J16" i="6"/>
  <c r="N16" i="6" s="1"/>
  <c r="O15" i="6"/>
  <c r="R15" i="6" s="1"/>
  <c r="J15" i="6"/>
  <c r="N15" i="6" s="1"/>
  <c r="O14" i="6"/>
  <c r="R14" i="6" s="1"/>
  <c r="J14" i="6"/>
  <c r="N14" i="6" s="1"/>
  <c r="O13" i="6"/>
  <c r="R13" i="6" s="1"/>
  <c r="J13" i="6"/>
  <c r="N13" i="6" s="1"/>
  <c r="O12" i="6"/>
  <c r="R12" i="6" s="1"/>
  <c r="J12" i="6"/>
  <c r="N12" i="6" s="1"/>
  <c r="O11" i="6"/>
  <c r="R11" i="6" s="1"/>
  <c r="N11" i="6"/>
  <c r="J11" i="6"/>
  <c r="O10" i="6"/>
  <c r="R10" i="6" s="1"/>
  <c r="J10" i="6"/>
  <c r="N10" i="6" s="1"/>
  <c r="O9" i="6"/>
  <c r="R9" i="6" s="1"/>
  <c r="J9" i="6"/>
  <c r="N9" i="6" s="1"/>
  <c r="O8" i="6"/>
  <c r="R8" i="6" s="1"/>
  <c r="J8" i="6"/>
  <c r="N8" i="6" s="1"/>
  <c r="O7" i="6"/>
  <c r="R7" i="6" s="1"/>
  <c r="N7" i="6"/>
  <c r="J7" i="6"/>
  <c r="J52" i="6" l="1"/>
  <c r="R13" i="5"/>
  <c r="R14" i="5"/>
  <c r="R15" i="5"/>
  <c r="R16" i="5"/>
  <c r="R17" i="5"/>
  <c r="R18" i="5"/>
  <c r="R19" i="5"/>
  <c r="R20" i="5"/>
  <c r="R21" i="5"/>
  <c r="R22" i="5"/>
  <c r="R29" i="5"/>
  <c r="R30" i="5"/>
  <c r="R31" i="5"/>
  <c r="R32" i="5"/>
  <c r="R33" i="5"/>
  <c r="R34" i="5"/>
  <c r="R35" i="5"/>
  <c r="R36" i="5"/>
  <c r="R37" i="5"/>
  <c r="R38" i="5"/>
  <c r="R45" i="5"/>
  <c r="R46" i="5"/>
  <c r="R47" i="5"/>
  <c r="R48" i="5"/>
  <c r="R49" i="5"/>
  <c r="R50" i="5"/>
  <c r="R51" i="5"/>
  <c r="N7" i="5"/>
  <c r="N8" i="5"/>
  <c r="N13" i="5"/>
  <c r="N14" i="5"/>
  <c r="N15" i="5"/>
  <c r="N16" i="5"/>
  <c r="N18" i="5"/>
  <c r="N19" i="5"/>
  <c r="N20" i="5"/>
  <c r="N21" i="5"/>
  <c r="N22" i="5"/>
  <c r="N23" i="5"/>
  <c r="N24" i="5"/>
  <c r="N29" i="5"/>
  <c r="N30" i="5"/>
  <c r="N31" i="5"/>
  <c r="N32" i="5"/>
  <c r="N34" i="5"/>
  <c r="N35" i="5"/>
  <c r="N36" i="5"/>
  <c r="N37" i="5"/>
  <c r="N38" i="5"/>
  <c r="N39" i="5"/>
  <c r="N40" i="5"/>
  <c r="N45" i="5"/>
  <c r="N46" i="5"/>
  <c r="N47" i="5"/>
  <c r="N48" i="5"/>
  <c r="N50" i="5"/>
  <c r="N51" i="5"/>
  <c r="O8" i="5"/>
  <c r="R8" i="5" s="1"/>
  <c r="O9" i="5"/>
  <c r="R9" i="5" s="1"/>
  <c r="O10" i="5"/>
  <c r="R10" i="5" s="1"/>
  <c r="O11" i="5"/>
  <c r="R11" i="5" s="1"/>
  <c r="O12" i="5"/>
  <c r="R12" i="5" s="1"/>
  <c r="O13" i="5"/>
  <c r="O14" i="5"/>
  <c r="O15" i="5"/>
  <c r="O16" i="5"/>
  <c r="O17" i="5"/>
  <c r="O18" i="5"/>
  <c r="O19" i="5"/>
  <c r="O20" i="5"/>
  <c r="O21" i="5"/>
  <c r="O22" i="5"/>
  <c r="O23" i="5"/>
  <c r="R23" i="5" s="1"/>
  <c r="O24" i="5"/>
  <c r="R24" i="5" s="1"/>
  <c r="O25" i="5"/>
  <c r="R25" i="5" s="1"/>
  <c r="O26" i="5"/>
  <c r="R26" i="5" s="1"/>
  <c r="O27" i="5"/>
  <c r="R27" i="5" s="1"/>
  <c r="O28" i="5"/>
  <c r="R28" i="5" s="1"/>
  <c r="O29" i="5"/>
  <c r="O30" i="5"/>
  <c r="O31" i="5"/>
  <c r="O32" i="5"/>
  <c r="O33" i="5"/>
  <c r="O34" i="5"/>
  <c r="O35" i="5"/>
  <c r="O36" i="5"/>
  <c r="O37" i="5"/>
  <c r="O38" i="5"/>
  <c r="O39" i="5"/>
  <c r="R39" i="5" s="1"/>
  <c r="O40" i="5"/>
  <c r="R40" i="5" s="1"/>
  <c r="O41" i="5"/>
  <c r="R41" i="5" s="1"/>
  <c r="O42" i="5"/>
  <c r="R42" i="5" s="1"/>
  <c r="O43" i="5"/>
  <c r="R43" i="5" s="1"/>
  <c r="O44" i="5"/>
  <c r="R44" i="5" s="1"/>
  <c r="O45" i="5"/>
  <c r="O46" i="5"/>
  <c r="O47" i="5"/>
  <c r="O48" i="5"/>
  <c r="O49" i="5"/>
  <c r="O50" i="5"/>
  <c r="O51" i="5"/>
  <c r="O7" i="5"/>
  <c r="M4" i="2"/>
  <c r="J8" i="5"/>
  <c r="J9" i="5"/>
  <c r="N9" i="5" s="1"/>
  <c r="J10" i="5"/>
  <c r="N10" i="5" s="1"/>
  <c r="J11" i="5"/>
  <c r="N11" i="5" s="1"/>
  <c r="J12" i="5"/>
  <c r="N12" i="5" s="1"/>
  <c r="J13" i="5"/>
  <c r="J14" i="5"/>
  <c r="J15" i="5"/>
  <c r="J16" i="5"/>
  <c r="J17" i="5"/>
  <c r="N17" i="5" s="1"/>
  <c r="J18" i="5"/>
  <c r="J19" i="5"/>
  <c r="J20" i="5"/>
  <c r="J21" i="5"/>
  <c r="J22" i="5"/>
  <c r="J23" i="5"/>
  <c r="J24" i="5"/>
  <c r="J25" i="5"/>
  <c r="N25" i="5" s="1"/>
  <c r="J26" i="5"/>
  <c r="N26" i="5" s="1"/>
  <c r="J27" i="5"/>
  <c r="N27" i="5" s="1"/>
  <c r="J28" i="5"/>
  <c r="N28" i="5" s="1"/>
  <c r="J29" i="5"/>
  <c r="J30" i="5"/>
  <c r="J31" i="5"/>
  <c r="J32" i="5"/>
  <c r="J33" i="5"/>
  <c r="N33" i="5" s="1"/>
  <c r="J34" i="5"/>
  <c r="J35" i="5"/>
  <c r="J36" i="5"/>
  <c r="J37" i="5"/>
  <c r="J38" i="5"/>
  <c r="J39" i="5"/>
  <c r="J40" i="5"/>
  <c r="J41" i="5"/>
  <c r="N41" i="5" s="1"/>
  <c r="J42" i="5"/>
  <c r="N42" i="5" s="1"/>
  <c r="J43" i="5"/>
  <c r="N43" i="5" s="1"/>
  <c r="J44" i="5"/>
  <c r="N44" i="5" s="1"/>
  <c r="J45" i="5"/>
  <c r="J46" i="5"/>
  <c r="J47" i="5"/>
  <c r="J48" i="5"/>
  <c r="J49" i="5"/>
  <c r="N49" i="5" s="1"/>
  <c r="J50" i="5"/>
  <c r="J51" i="5"/>
  <c r="J7" i="5"/>
  <c r="K6" i="2"/>
  <c r="K7" i="2"/>
  <c r="K8" i="2"/>
  <c r="J5" i="2"/>
  <c r="J6" i="2"/>
  <c r="J7" i="2"/>
  <c r="J8" i="2"/>
  <c r="J9" i="2"/>
  <c r="K9" i="2" s="1"/>
  <c r="J10" i="2"/>
  <c r="K10" i="2" s="1"/>
  <c r="J11" i="2"/>
  <c r="K11" i="2" s="1"/>
  <c r="J12" i="2"/>
  <c r="K12" i="2" s="1"/>
  <c r="J13" i="2"/>
  <c r="K13" i="2" s="1"/>
  <c r="I5" i="2"/>
  <c r="K5" i="2" s="1"/>
  <c r="I6" i="2"/>
  <c r="I7" i="2"/>
  <c r="I8" i="2"/>
  <c r="I9" i="2"/>
  <c r="I10" i="2"/>
  <c r="I11" i="2"/>
  <c r="I12" i="2"/>
  <c r="I13" i="2"/>
  <c r="J4" i="2"/>
  <c r="K4" i="2" s="1"/>
  <c r="I4" i="2"/>
  <c r="H5" i="2"/>
  <c r="H6" i="2"/>
  <c r="H14" i="2" s="1"/>
  <c r="N4" i="2" s="1"/>
  <c r="H7" i="2"/>
  <c r="H8" i="2"/>
  <c r="H9" i="2"/>
  <c r="H10" i="2"/>
  <c r="H11" i="2"/>
  <c r="H12" i="2"/>
  <c r="H13" i="2"/>
  <c r="H4" i="2"/>
  <c r="K14" i="2" l="1"/>
  <c r="N5" i="2" s="1"/>
  <c r="N12" i="2" s="1"/>
  <c r="N11" i="2" l="1"/>
  <c r="N14" i="2"/>
  <c r="N13" i="2"/>
</calcChain>
</file>

<file path=xl/sharedStrings.xml><?xml version="1.0" encoding="utf-8"?>
<sst xmlns="http://schemas.openxmlformats.org/spreadsheetml/2006/main" count="187" uniqueCount="32">
  <si>
    <t>A</t>
  </si>
  <si>
    <t>B</t>
  </si>
  <si>
    <t>C</t>
  </si>
  <si>
    <t>Shift</t>
  </si>
  <si>
    <t>Day</t>
  </si>
  <si>
    <t>Pod Weight (grams)</t>
  </si>
  <si>
    <t>Finger Height (mm)</t>
  </si>
  <si>
    <t>g</t>
  </si>
  <si>
    <t>mm</t>
  </si>
  <si>
    <t>Process Control at Polaroid</t>
  </si>
  <si>
    <t>Data from Exhibit 5</t>
  </si>
  <si>
    <t>POD WEIGHT (grams)</t>
  </si>
  <si>
    <t>FINGER HEIGHT (mm)</t>
  </si>
  <si>
    <t xml:space="preserve">Size of the samples, n </t>
  </si>
  <si>
    <t>Mean</t>
  </si>
  <si>
    <t>Min</t>
  </si>
  <si>
    <t>Max</t>
  </si>
  <si>
    <t>Range</t>
  </si>
  <si>
    <t>X-double bar</t>
  </si>
  <si>
    <t>R-bar</t>
  </si>
  <si>
    <t>No. of samples, k</t>
  </si>
  <si>
    <t>K</t>
  </si>
  <si>
    <t>n</t>
  </si>
  <si>
    <t>A_2</t>
  </si>
  <si>
    <t>D_3</t>
  </si>
  <si>
    <t>D_4</t>
  </si>
  <si>
    <t>UCL-xbar</t>
  </si>
  <si>
    <t>LCL-xbar</t>
  </si>
  <si>
    <t>UCL-Rbar</t>
  </si>
  <si>
    <t>LCL-Rbar</t>
  </si>
  <si>
    <t>BUSINESS PROCESS ANALYTICS  - POLAROID CASE</t>
  </si>
  <si>
    <t>Baseline Grand_Mean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</si>
</sst>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5">
    <font>
      <sz val="11"/>
      <color theme="1"/>
      <name val="Calibri"/>
      <family val="2"/>
      <scheme val="minor"/>
    </font>
    <font>
      <b/>
      <sz val="14"/>
      <name val="Geneva"/>
    </font>
    <font>
      <b/>
      <i/>
      <u/>
      <sz val="10"/>
      <name val="Geneva"/>
    </font>
    <font>
      <b/>
      <sz val="10"/>
      <name val="Geneva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1" xfId="0" applyNumberFormat="1" applyBorder="1"/>
    <xf numFmtId="16" fontId="0" fillId="0" borderId="1" xfId="0" applyNumberFormat="1" applyBorder="1"/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2" borderId="0" xfId="0" applyNumberFormat="1" applyFont="1" applyFill="1"/>
    <xf numFmtId="165" fontId="4" fillId="0" borderId="0" xfId="0" applyNumberFormat="1" applyFont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Exhibit6!$O$7:$O$51</c:f>
              <c:numCache>
                <c:formatCode>0.000</c:formatCode>
                <c:ptCount val="45"/>
                <c:pt idx="0">
                  <c:v>4.5000000000000373E-2</c:v>
                </c:pt>
                <c:pt idx="1">
                  <c:v>0.10999999999999988</c:v>
                </c:pt>
                <c:pt idx="2">
                  <c:v>3.9000000000000146E-2</c:v>
                </c:pt>
                <c:pt idx="3">
                  <c:v>3.9000000000000146E-2</c:v>
                </c:pt>
                <c:pt idx="4">
                  <c:v>9.8999999999999755E-2</c:v>
                </c:pt>
                <c:pt idx="5">
                  <c:v>2.8999999999999915E-2</c:v>
                </c:pt>
                <c:pt idx="6">
                  <c:v>4.6000000000000263E-2</c:v>
                </c:pt>
                <c:pt idx="7">
                  <c:v>2.5000000000000355E-2</c:v>
                </c:pt>
                <c:pt idx="8">
                  <c:v>0.10899999999999999</c:v>
                </c:pt>
                <c:pt idx="9">
                  <c:v>1.1000000000000121E-2</c:v>
                </c:pt>
                <c:pt idx="10">
                  <c:v>1.8000000000000238E-2</c:v>
                </c:pt>
                <c:pt idx="11">
                  <c:v>4.0000000000000036E-2</c:v>
                </c:pt>
                <c:pt idx="12">
                  <c:v>3.1000000000000139E-2</c:v>
                </c:pt>
                <c:pt idx="13">
                  <c:v>9.8999999999999755E-2</c:v>
                </c:pt>
                <c:pt idx="14">
                  <c:v>0.10000000000000009</c:v>
                </c:pt>
                <c:pt idx="15">
                  <c:v>9.4000000000000306E-2</c:v>
                </c:pt>
                <c:pt idx="16">
                  <c:v>4.6000000000000263E-2</c:v>
                </c:pt>
                <c:pt idx="17">
                  <c:v>6.4000000000000057E-2</c:v>
                </c:pt>
                <c:pt idx="18">
                  <c:v>1.2999999999999901E-2</c:v>
                </c:pt>
                <c:pt idx="19">
                  <c:v>2.4000000000000021E-2</c:v>
                </c:pt>
                <c:pt idx="20">
                  <c:v>2.8999999999999915E-2</c:v>
                </c:pt>
                <c:pt idx="21">
                  <c:v>6.0999999999999943E-2</c:v>
                </c:pt>
                <c:pt idx="22">
                  <c:v>9.4000000000000306E-2</c:v>
                </c:pt>
                <c:pt idx="23">
                  <c:v>6.7000000000000171E-2</c:v>
                </c:pt>
                <c:pt idx="24">
                  <c:v>4.6000000000000263E-2</c:v>
                </c:pt>
                <c:pt idx="25">
                  <c:v>3.2999999999999918E-2</c:v>
                </c:pt>
                <c:pt idx="26">
                  <c:v>0.10999999999999988</c:v>
                </c:pt>
                <c:pt idx="27">
                  <c:v>0.10000000000000009</c:v>
                </c:pt>
                <c:pt idx="28">
                  <c:v>9.7999999999999865E-2</c:v>
                </c:pt>
                <c:pt idx="29">
                  <c:v>9.9999999999999645E-2</c:v>
                </c:pt>
                <c:pt idx="30">
                  <c:v>5.3999999999999826E-2</c:v>
                </c:pt>
                <c:pt idx="31">
                  <c:v>0.10000000000000009</c:v>
                </c:pt>
                <c:pt idx="32">
                  <c:v>4.2000000000000259E-2</c:v>
                </c:pt>
                <c:pt idx="33">
                  <c:v>8.9999999999999858E-2</c:v>
                </c:pt>
                <c:pt idx="34">
                  <c:v>0.10999999999999988</c:v>
                </c:pt>
                <c:pt idx="35">
                  <c:v>8.7000000000000188E-2</c:v>
                </c:pt>
                <c:pt idx="36">
                  <c:v>6.0000000000000053E-2</c:v>
                </c:pt>
                <c:pt idx="37">
                  <c:v>7.9000000000000181E-2</c:v>
                </c:pt>
                <c:pt idx="38">
                  <c:v>4.4999999999999929E-2</c:v>
                </c:pt>
                <c:pt idx="39">
                  <c:v>6.899999999999995E-2</c:v>
                </c:pt>
                <c:pt idx="40">
                  <c:v>6.7000000000000171E-2</c:v>
                </c:pt>
                <c:pt idx="41">
                  <c:v>6.0000000000000053E-2</c:v>
                </c:pt>
                <c:pt idx="42">
                  <c:v>6.1000000000000387E-2</c:v>
                </c:pt>
                <c:pt idx="43">
                  <c:v>7.3999999999999844E-2</c:v>
                </c:pt>
                <c:pt idx="44">
                  <c:v>6.2999999999999723E-2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4-4D2A-8BB2-6034B5E112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Exhibit6!$P$7:$P$51</c:f>
              <c:numCache>
                <c:formatCode>General</c:formatCode>
                <c:ptCount val="45"/>
                <c:pt idx="0">
                  <c:v>0.13419999999999987</c:v>
                </c:pt>
                <c:pt idx="1">
                  <c:v>0.13419999999999987</c:v>
                </c:pt>
                <c:pt idx="2">
                  <c:v>0.13419999999999987</c:v>
                </c:pt>
                <c:pt idx="3">
                  <c:v>0.13419999999999987</c:v>
                </c:pt>
                <c:pt idx="4">
                  <c:v>0.13419999999999987</c:v>
                </c:pt>
                <c:pt idx="5">
                  <c:v>0.13419999999999987</c:v>
                </c:pt>
                <c:pt idx="6">
                  <c:v>0.13419999999999987</c:v>
                </c:pt>
                <c:pt idx="7">
                  <c:v>0.13419999999999987</c:v>
                </c:pt>
                <c:pt idx="8">
                  <c:v>0.13419999999999987</c:v>
                </c:pt>
                <c:pt idx="9">
                  <c:v>0.13419999999999987</c:v>
                </c:pt>
                <c:pt idx="10">
                  <c:v>0.13419999999999987</c:v>
                </c:pt>
                <c:pt idx="11">
                  <c:v>0.13419999999999987</c:v>
                </c:pt>
                <c:pt idx="12">
                  <c:v>0.13419999999999987</c:v>
                </c:pt>
                <c:pt idx="13">
                  <c:v>0.13419999999999987</c:v>
                </c:pt>
                <c:pt idx="14">
                  <c:v>0.13419999999999987</c:v>
                </c:pt>
                <c:pt idx="15">
                  <c:v>0.13419999999999987</c:v>
                </c:pt>
                <c:pt idx="16">
                  <c:v>0.13419999999999987</c:v>
                </c:pt>
                <c:pt idx="17">
                  <c:v>0.13419999999999987</c:v>
                </c:pt>
                <c:pt idx="18">
                  <c:v>0.13419999999999987</c:v>
                </c:pt>
                <c:pt idx="19">
                  <c:v>0.13419999999999987</c:v>
                </c:pt>
                <c:pt idx="20">
                  <c:v>0.13419999999999987</c:v>
                </c:pt>
                <c:pt idx="21">
                  <c:v>0.13419999999999987</c:v>
                </c:pt>
                <c:pt idx="22">
                  <c:v>0.13419999999999987</c:v>
                </c:pt>
                <c:pt idx="23">
                  <c:v>0.13419999999999987</c:v>
                </c:pt>
                <c:pt idx="24">
                  <c:v>0.13419999999999987</c:v>
                </c:pt>
                <c:pt idx="25">
                  <c:v>0.13419999999999987</c:v>
                </c:pt>
                <c:pt idx="26">
                  <c:v>0.13419999999999987</c:v>
                </c:pt>
                <c:pt idx="27">
                  <c:v>0.13419999999999987</c:v>
                </c:pt>
                <c:pt idx="28">
                  <c:v>0.13419999999999987</c:v>
                </c:pt>
                <c:pt idx="29">
                  <c:v>0.13419999999999987</c:v>
                </c:pt>
                <c:pt idx="30">
                  <c:v>0.13419999999999987</c:v>
                </c:pt>
                <c:pt idx="31">
                  <c:v>0.13419999999999987</c:v>
                </c:pt>
                <c:pt idx="32">
                  <c:v>0.13419999999999987</c:v>
                </c:pt>
                <c:pt idx="33">
                  <c:v>0.13419999999999987</c:v>
                </c:pt>
                <c:pt idx="34">
                  <c:v>0.13419999999999987</c:v>
                </c:pt>
                <c:pt idx="35">
                  <c:v>0.13419999999999987</c:v>
                </c:pt>
                <c:pt idx="36">
                  <c:v>0.13419999999999987</c:v>
                </c:pt>
                <c:pt idx="37">
                  <c:v>0.13419999999999987</c:v>
                </c:pt>
                <c:pt idx="38">
                  <c:v>0.13419999999999987</c:v>
                </c:pt>
                <c:pt idx="39">
                  <c:v>0.13419999999999987</c:v>
                </c:pt>
                <c:pt idx="40">
                  <c:v>0.13419999999999987</c:v>
                </c:pt>
                <c:pt idx="41">
                  <c:v>0.13419999999999987</c:v>
                </c:pt>
                <c:pt idx="42">
                  <c:v>0.13419999999999987</c:v>
                </c:pt>
                <c:pt idx="43">
                  <c:v>0.13419999999999987</c:v>
                </c:pt>
                <c:pt idx="44">
                  <c:v>0.13419999999999987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4-4D2A-8BB2-6034B5E112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Exhibit6!$Q$7:$Q$51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4-4D2A-8BB2-6034B5E11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534576"/>
        <c:axId val="2002540816"/>
      </c:lineChart>
      <c:catAx>
        <c:axId val="200253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40816"/>
        <c:crosses val="autoZero"/>
        <c:auto val="1"/>
        <c:lblAlgn val="ctr"/>
        <c:lblOffset val="100"/>
        <c:noMultiLvlLbl val="0"/>
      </c:catAx>
      <c:valAx>
        <c:axId val="20025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Exhibit6!$J$7:$J$51</c:f>
              <c:numCache>
                <c:formatCode>0.000</c:formatCode>
                <c:ptCount val="45"/>
                <c:pt idx="0">
                  <c:v>2.7948333333333331</c:v>
                </c:pt>
                <c:pt idx="1">
                  <c:v>2.8000000000000003</c:v>
                </c:pt>
                <c:pt idx="2">
                  <c:v>2.7988333333333331</c:v>
                </c:pt>
                <c:pt idx="3">
                  <c:v>2.8108333333333335</c:v>
                </c:pt>
                <c:pt idx="4">
                  <c:v>2.7925</c:v>
                </c:pt>
                <c:pt idx="5">
                  <c:v>2.7999999999999994</c:v>
                </c:pt>
                <c:pt idx="6">
                  <c:v>2.7974999999999999</c:v>
                </c:pt>
                <c:pt idx="7">
                  <c:v>2.8096666666666668</c:v>
                </c:pt>
                <c:pt idx="8">
                  <c:v>2.7793333333333337</c:v>
                </c:pt>
                <c:pt idx="9">
                  <c:v>2.8061666666666665</c:v>
                </c:pt>
                <c:pt idx="10">
                  <c:v>2.8011666666666666</c:v>
                </c:pt>
                <c:pt idx="11">
                  <c:v>2.7978333333333332</c:v>
                </c:pt>
                <c:pt idx="12">
                  <c:v>2.7989999999999999</c:v>
                </c:pt>
                <c:pt idx="13">
                  <c:v>2.7925</c:v>
                </c:pt>
                <c:pt idx="14">
                  <c:v>2.8101666666666669</c:v>
                </c:pt>
                <c:pt idx="15">
                  <c:v>2.8185000000000002</c:v>
                </c:pt>
                <c:pt idx="16">
                  <c:v>2.813166666666667</c:v>
                </c:pt>
                <c:pt idx="17">
                  <c:v>2.8053333333333335</c:v>
                </c:pt>
                <c:pt idx="18">
                  <c:v>2.8051666666666666</c:v>
                </c:pt>
                <c:pt idx="19">
                  <c:v>2.8005</c:v>
                </c:pt>
                <c:pt idx="20">
                  <c:v>2.8005</c:v>
                </c:pt>
                <c:pt idx="21">
                  <c:v>2.8223333333333334</c:v>
                </c:pt>
                <c:pt idx="22">
                  <c:v>2.8185000000000002</c:v>
                </c:pt>
                <c:pt idx="23">
                  <c:v>2.8023333333333333</c:v>
                </c:pt>
                <c:pt idx="24">
                  <c:v>2.811666666666667</c:v>
                </c:pt>
                <c:pt idx="25">
                  <c:v>2.8038333333333334</c:v>
                </c:pt>
                <c:pt idx="26">
                  <c:v>2.8000000000000003</c:v>
                </c:pt>
                <c:pt idx="27">
                  <c:v>2.7925</c:v>
                </c:pt>
                <c:pt idx="28">
                  <c:v>2.798</c:v>
                </c:pt>
                <c:pt idx="29">
                  <c:v>2.7921666666666667</c:v>
                </c:pt>
                <c:pt idx="30">
                  <c:v>2.7958333333333329</c:v>
                </c:pt>
                <c:pt idx="31">
                  <c:v>2.7970000000000002</c:v>
                </c:pt>
                <c:pt idx="32">
                  <c:v>2.8115000000000001</c:v>
                </c:pt>
                <c:pt idx="33">
                  <c:v>2.8016666666666672</c:v>
                </c:pt>
                <c:pt idx="34">
                  <c:v>2.8073333333333337</c:v>
                </c:pt>
                <c:pt idx="35">
                  <c:v>2.8035000000000001</c:v>
                </c:pt>
                <c:pt idx="36">
                  <c:v>2.8204999999999996</c:v>
                </c:pt>
                <c:pt idx="37">
                  <c:v>2.8063333333333333</c:v>
                </c:pt>
                <c:pt idx="38">
                  <c:v>2.8148333333333331</c:v>
                </c:pt>
                <c:pt idx="39">
                  <c:v>2.8076666666666661</c:v>
                </c:pt>
                <c:pt idx="40">
                  <c:v>2.8088333333333337</c:v>
                </c:pt>
                <c:pt idx="41">
                  <c:v>2.7998333333333334</c:v>
                </c:pt>
                <c:pt idx="42">
                  <c:v>2.7936666666666667</c:v>
                </c:pt>
                <c:pt idx="43">
                  <c:v>2.7895000000000003</c:v>
                </c:pt>
                <c:pt idx="44">
                  <c:v>2.7795000000000001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5-4B30-8E88-865ABA3A8C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Exhibit6!$K$7:$K$51</c:f>
              <c:numCache>
                <c:formatCode>General</c:formatCode>
                <c:ptCount val="45"/>
                <c:pt idx="0">
                  <c:v>2.8373579999999996</c:v>
                </c:pt>
                <c:pt idx="1">
                  <c:v>2.8373579999999996</c:v>
                </c:pt>
                <c:pt idx="2">
                  <c:v>2.8373579999999996</c:v>
                </c:pt>
                <c:pt idx="3">
                  <c:v>2.8373579999999996</c:v>
                </c:pt>
                <c:pt idx="4">
                  <c:v>2.8373579999999996</c:v>
                </c:pt>
                <c:pt idx="5">
                  <c:v>2.8373579999999996</c:v>
                </c:pt>
                <c:pt idx="6">
                  <c:v>2.8373579999999996</c:v>
                </c:pt>
                <c:pt idx="7">
                  <c:v>2.8373579999999996</c:v>
                </c:pt>
                <c:pt idx="8">
                  <c:v>2.8373579999999996</c:v>
                </c:pt>
                <c:pt idx="9">
                  <c:v>2.8373579999999996</c:v>
                </c:pt>
                <c:pt idx="10">
                  <c:v>2.8373579999999996</c:v>
                </c:pt>
                <c:pt idx="11">
                  <c:v>2.8373579999999996</c:v>
                </c:pt>
                <c:pt idx="12">
                  <c:v>2.8373579999999996</c:v>
                </c:pt>
                <c:pt idx="13">
                  <c:v>2.8373579999999996</c:v>
                </c:pt>
                <c:pt idx="14">
                  <c:v>2.8373579999999996</c:v>
                </c:pt>
                <c:pt idx="15">
                  <c:v>2.8373579999999996</c:v>
                </c:pt>
                <c:pt idx="16">
                  <c:v>2.8373579999999996</c:v>
                </c:pt>
                <c:pt idx="17">
                  <c:v>2.8373579999999996</c:v>
                </c:pt>
                <c:pt idx="18">
                  <c:v>2.8373579999999996</c:v>
                </c:pt>
                <c:pt idx="19">
                  <c:v>2.8373579999999996</c:v>
                </c:pt>
                <c:pt idx="20">
                  <c:v>2.8373579999999996</c:v>
                </c:pt>
                <c:pt idx="21">
                  <c:v>2.8373579999999996</c:v>
                </c:pt>
                <c:pt idx="22">
                  <c:v>2.8373579999999996</c:v>
                </c:pt>
                <c:pt idx="23">
                  <c:v>2.8373579999999996</c:v>
                </c:pt>
                <c:pt idx="24">
                  <c:v>2.8373579999999996</c:v>
                </c:pt>
                <c:pt idx="25">
                  <c:v>2.8373579999999996</c:v>
                </c:pt>
                <c:pt idx="26">
                  <c:v>2.8373579999999996</c:v>
                </c:pt>
                <c:pt idx="27">
                  <c:v>2.8373579999999996</c:v>
                </c:pt>
                <c:pt idx="28">
                  <c:v>2.8373579999999996</c:v>
                </c:pt>
                <c:pt idx="29">
                  <c:v>2.8373579999999996</c:v>
                </c:pt>
                <c:pt idx="30">
                  <c:v>2.8373579999999996</c:v>
                </c:pt>
                <c:pt idx="31">
                  <c:v>2.8373579999999996</c:v>
                </c:pt>
                <c:pt idx="32">
                  <c:v>2.8373579999999996</c:v>
                </c:pt>
                <c:pt idx="33">
                  <c:v>2.8373579999999996</c:v>
                </c:pt>
                <c:pt idx="34">
                  <c:v>2.8373579999999996</c:v>
                </c:pt>
                <c:pt idx="35">
                  <c:v>2.8373579999999996</c:v>
                </c:pt>
                <c:pt idx="36">
                  <c:v>2.8373579999999996</c:v>
                </c:pt>
                <c:pt idx="37">
                  <c:v>2.8373579999999996</c:v>
                </c:pt>
                <c:pt idx="38">
                  <c:v>2.8373579999999996</c:v>
                </c:pt>
                <c:pt idx="39">
                  <c:v>2.8373579999999996</c:v>
                </c:pt>
                <c:pt idx="40">
                  <c:v>2.8373579999999996</c:v>
                </c:pt>
                <c:pt idx="41">
                  <c:v>2.8373579999999996</c:v>
                </c:pt>
                <c:pt idx="42">
                  <c:v>2.8373579999999996</c:v>
                </c:pt>
                <c:pt idx="43">
                  <c:v>2.8373579999999996</c:v>
                </c:pt>
                <c:pt idx="44">
                  <c:v>2.8373579999999996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5-4B30-8E88-865ABA3A8C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Exhibit6!$M$7:$M$51</c:f>
              <c:numCache>
                <c:formatCode>General</c:formatCode>
                <c:ptCount val="45"/>
                <c:pt idx="0">
                  <c:v>2.772942</c:v>
                </c:pt>
                <c:pt idx="1">
                  <c:v>2.772942</c:v>
                </c:pt>
                <c:pt idx="2">
                  <c:v>2.772942</c:v>
                </c:pt>
                <c:pt idx="3">
                  <c:v>2.772942</c:v>
                </c:pt>
                <c:pt idx="4">
                  <c:v>2.772942</c:v>
                </c:pt>
                <c:pt idx="5">
                  <c:v>2.772942</c:v>
                </c:pt>
                <c:pt idx="6">
                  <c:v>2.772942</c:v>
                </c:pt>
                <c:pt idx="7">
                  <c:v>2.772942</c:v>
                </c:pt>
                <c:pt idx="8">
                  <c:v>2.772942</c:v>
                </c:pt>
                <c:pt idx="9">
                  <c:v>2.772942</c:v>
                </c:pt>
                <c:pt idx="10">
                  <c:v>2.772942</c:v>
                </c:pt>
                <c:pt idx="11">
                  <c:v>2.772942</c:v>
                </c:pt>
                <c:pt idx="12">
                  <c:v>2.772942</c:v>
                </c:pt>
                <c:pt idx="13">
                  <c:v>2.772942</c:v>
                </c:pt>
                <c:pt idx="14">
                  <c:v>2.772942</c:v>
                </c:pt>
                <c:pt idx="15">
                  <c:v>2.772942</c:v>
                </c:pt>
                <c:pt idx="16">
                  <c:v>2.772942</c:v>
                </c:pt>
                <c:pt idx="17">
                  <c:v>2.772942</c:v>
                </c:pt>
                <c:pt idx="18">
                  <c:v>2.772942</c:v>
                </c:pt>
                <c:pt idx="19">
                  <c:v>2.772942</c:v>
                </c:pt>
                <c:pt idx="20">
                  <c:v>2.772942</c:v>
                </c:pt>
                <c:pt idx="21">
                  <c:v>2.772942</c:v>
                </c:pt>
                <c:pt idx="22">
                  <c:v>2.772942</c:v>
                </c:pt>
                <c:pt idx="23">
                  <c:v>2.772942</c:v>
                </c:pt>
                <c:pt idx="24">
                  <c:v>2.772942</c:v>
                </c:pt>
                <c:pt idx="25">
                  <c:v>2.772942</c:v>
                </c:pt>
                <c:pt idx="26">
                  <c:v>2.772942</c:v>
                </c:pt>
                <c:pt idx="27">
                  <c:v>2.772942</c:v>
                </c:pt>
                <c:pt idx="28">
                  <c:v>2.772942</c:v>
                </c:pt>
                <c:pt idx="29">
                  <c:v>2.772942</c:v>
                </c:pt>
                <c:pt idx="30">
                  <c:v>2.772942</c:v>
                </c:pt>
                <c:pt idx="31">
                  <c:v>2.772942</c:v>
                </c:pt>
                <c:pt idx="32">
                  <c:v>2.772942</c:v>
                </c:pt>
                <c:pt idx="33">
                  <c:v>2.772942</c:v>
                </c:pt>
                <c:pt idx="34">
                  <c:v>2.772942</c:v>
                </c:pt>
                <c:pt idx="35">
                  <c:v>2.772942</c:v>
                </c:pt>
                <c:pt idx="36">
                  <c:v>2.772942</c:v>
                </c:pt>
                <c:pt idx="37">
                  <c:v>2.772942</c:v>
                </c:pt>
                <c:pt idx="38">
                  <c:v>2.772942</c:v>
                </c:pt>
                <c:pt idx="39">
                  <c:v>2.772942</c:v>
                </c:pt>
                <c:pt idx="40">
                  <c:v>2.772942</c:v>
                </c:pt>
                <c:pt idx="41">
                  <c:v>2.772942</c:v>
                </c:pt>
                <c:pt idx="42">
                  <c:v>2.772942</c:v>
                </c:pt>
                <c:pt idx="43">
                  <c:v>2.772942</c:v>
                </c:pt>
                <c:pt idx="44">
                  <c:v>2.772942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5-4B30-8E88-865ABA3A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238304"/>
        <c:axId val="1998232896"/>
      </c:lineChart>
      <c:catAx>
        <c:axId val="199823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2896"/>
        <c:crosses val="autoZero"/>
        <c:auto val="1"/>
        <c:lblAlgn val="ctr"/>
        <c:lblOffset val="100"/>
        <c:noMultiLvlLbl val="0"/>
      </c:catAx>
      <c:valAx>
        <c:axId val="19982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'Exhibit6 (2)'!$O$7:$O$51</c:f>
              <c:numCache>
                <c:formatCode>0.000</c:formatCode>
                <c:ptCount val="45"/>
                <c:pt idx="0">
                  <c:v>4.5000000000000373E-2</c:v>
                </c:pt>
                <c:pt idx="1">
                  <c:v>0.10999999999999988</c:v>
                </c:pt>
                <c:pt idx="2">
                  <c:v>3.9000000000000146E-2</c:v>
                </c:pt>
                <c:pt idx="3">
                  <c:v>3.9000000000000146E-2</c:v>
                </c:pt>
                <c:pt idx="4">
                  <c:v>9.8999999999999755E-2</c:v>
                </c:pt>
                <c:pt idx="5">
                  <c:v>2.8999999999999915E-2</c:v>
                </c:pt>
                <c:pt idx="6">
                  <c:v>4.6000000000000263E-2</c:v>
                </c:pt>
                <c:pt idx="7">
                  <c:v>2.5000000000000355E-2</c:v>
                </c:pt>
                <c:pt idx="8">
                  <c:v>0.10899999999999999</c:v>
                </c:pt>
                <c:pt idx="9">
                  <c:v>1.1000000000000121E-2</c:v>
                </c:pt>
                <c:pt idx="10">
                  <c:v>1.8000000000000238E-2</c:v>
                </c:pt>
                <c:pt idx="11">
                  <c:v>4.0000000000000036E-2</c:v>
                </c:pt>
                <c:pt idx="12">
                  <c:v>3.1000000000000139E-2</c:v>
                </c:pt>
                <c:pt idx="13">
                  <c:v>9.8999999999999755E-2</c:v>
                </c:pt>
                <c:pt idx="14">
                  <c:v>0.10000000000000009</c:v>
                </c:pt>
                <c:pt idx="15">
                  <c:v>9.4000000000000306E-2</c:v>
                </c:pt>
                <c:pt idx="16">
                  <c:v>4.6000000000000263E-2</c:v>
                </c:pt>
                <c:pt idx="17">
                  <c:v>6.4000000000000057E-2</c:v>
                </c:pt>
                <c:pt idx="18">
                  <c:v>1.2999999999999901E-2</c:v>
                </c:pt>
                <c:pt idx="19">
                  <c:v>2.4000000000000021E-2</c:v>
                </c:pt>
                <c:pt idx="20">
                  <c:v>2.8999999999999915E-2</c:v>
                </c:pt>
                <c:pt idx="21">
                  <c:v>6.0999999999999943E-2</c:v>
                </c:pt>
                <c:pt idx="22">
                  <c:v>9.4000000000000306E-2</c:v>
                </c:pt>
                <c:pt idx="23">
                  <c:v>6.7000000000000171E-2</c:v>
                </c:pt>
                <c:pt idx="24">
                  <c:v>4.6000000000000263E-2</c:v>
                </c:pt>
                <c:pt idx="25">
                  <c:v>3.2999999999999918E-2</c:v>
                </c:pt>
                <c:pt idx="26">
                  <c:v>0.10999999999999988</c:v>
                </c:pt>
                <c:pt idx="27">
                  <c:v>0.10000000000000009</c:v>
                </c:pt>
                <c:pt idx="28">
                  <c:v>9.7999999999999865E-2</c:v>
                </c:pt>
                <c:pt idx="29">
                  <c:v>9.9999999999999645E-2</c:v>
                </c:pt>
                <c:pt idx="30">
                  <c:v>5.3999999999999826E-2</c:v>
                </c:pt>
                <c:pt idx="31">
                  <c:v>0.10000000000000009</c:v>
                </c:pt>
                <c:pt idx="32">
                  <c:v>4.2000000000000259E-2</c:v>
                </c:pt>
                <c:pt idx="33">
                  <c:v>8.9999999999999858E-2</c:v>
                </c:pt>
                <c:pt idx="34">
                  <c:v>0.10999999999999988</c:v>
                </c:pt>
                <c:pt idx="35">
                  <c:v>8.7000000000000188E-2</c:v>
                </c:pt>
                <c:pt idx="36">
                  <c:v>6.0000000000000053E-2</c:v>
                </c:pt>
                <c:pt idx="37">
                  <c:v>7.9000000000000181E-2</c:v>
                </c:pt>
                <c:pt idx="38">
                  <c:v>4.4999999999999929E-2</c:v>
                </c:pt>
                <c:pt idx="39">
                  <c:v>6.899999999999995E-2</c:v>
                </c:pt>
                <c:pt idx="40">
                  <c:v>6.7000000000000171E-2</c:v>
                </c:pt>
                <c:pt idx="41">
                  <c:v>6.0000000000000053E-2</c:v>
                </c:pt>
                <c:pt idx="42">
                  <c:v>6.1000000000000387E-2</c:v>
                </c:pt>
                <c:pt idx="43">
                  <c:v>7.3999999999999844E-2</c:v>
                </c:pt>
                <c:pt idx="44">
                  <c:v>6.2999999999999723E-2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B-4D07-A4A4-5BFF788C92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'Exhibit6 (2)'!$P$7:$P$51</c:f>
              <c:numCache>
                <c:formatCode>General</c:formatCode>
                <c:ptCount val="45"/>
                <c:pt idx="0">
                  <c:v>0.13419999999999987</c:v>
                </c:pt>
                <c:pt idx="1">
                  <c:v>0.13419999999999987</c:v>
                </c:pt>
                <c:pt idx="2">
                  <c:v>0.13419999999999987</c:v>
                </c:pt>
                <c:pt idx="3">
                  <c:v>0.13419999999999987</c:v>
                </c:pt>
                <c:pt idx="4">
                  <c:v>0.13419999999999987</c:v>
                </c:pt>
                <c:pt idx="5">
                  <c:v>0.13419999999999987</c:v>
                </c:pt>
                <c:pt idx="6">
                  <c:v>0.13419999999999987</c:v>
                </c:pt>
                <c:pt idx="7">
                  <c:v>0.13419999999999987</c:v>
                </c:pt>
                <c:pt idx="8">
                  <c:v>0.13419999999999987</c:v>
                </c:pt>
                <c:pt idx="9">
                  <c:v>0.13419999999999987</c:v>
                </c:pt>
                <c:pt idx="10">
                  <c:v>0.13419999999999987</c:v>
                </c:pt>
                <c:pt idx="11">
                  <c:v>0.13419999999999987</c:v>
                </c:pt>
                <c:pt idx="12">
                  <c:v>0.13419999999999987</c:v>
                </c:pt>
                <c:pt idx="13">
                  <c:v>0.13419999999999987</c:v>
                </c:pt>
                <c:pt idx="14">
                  <c:v>0.13419999999999987</c:v>
                </c:pt>
                <c:pt idx="15">
                  <c:v>0.13419999999999987</c:v>
                </c:pt>
                <c:pt idx="16">
                  <c:v>0.13419999999999987</c:v>
                </c:pt>
                <c:pt idx="17">
                  <c:v>0.13419999999999987</c:v>
                </c:pt>
                <c:pt idx="18">
                  <c:v>0.13419999999999987</c:v>
                </c:pt>
                <c:pt idx="19">
                  <c:v>0.13419999999999987</c:v>
                </c:pt>
                <c:pt idx="20">
                  <c:v>0.13419999999999987</c:v>
                </c:pt>
                <c:pt idx="21">
                  <c:v>0.13419999999999987</c:v>
                </c:pt>
                <c:pt idx="22">
                  <c:v>0.13419999999999987</c:v>
                </c:pt>
                <c:pt idx="23">
                  <c:v>0.13419999999999987</c:v>
                </c:pt>
                <c:pt idx="24">
                  <c:v>0.13419999999999987</c:v>
                </c:pt>
                <c:pt idx="25">
                  <c:v>0.13419999999999987</c:v>
                </c:pt>
                <c:pt idx="26">
                  <c:v>0.13419999999999987</c:v>
                </c:pt>
                <c:pt idx="27">
                  <c:v>0.13419999999999987</c:v>
                </c:pt>
                <c:pt idx="28">
                  <c:v>0.13419999999999987</c:v>
                </c:pt>
                <c:pt idx="29">
                  <c:v>0.13419999999999987</c:v>
                </c:pt>
                <c:pt idx="30">
                  <c:v>0.13419999999999987</c:v>
                </c:pt>
                <c:pt idx="31">
                  <c:v>0.13419999999999987</c:v>
                </c:pt>
                <c:pt idx="32">
                  <c:v>0.13419999999999987</c:v>
                </c:pt>
                <c:pt idx="33">
                  <c:v>0.13419999999999987</c:v>
                </c:pt>
                <c:pt idx="34">
                  <c:v>0.13419999999999987</c:v>
                </c:pt>
                <c:pt idx="35">
                  <c:v>0.13419999999999987</c:v>
                </c:pt>
                <c:pt idx="36">
                  <c:v>0.13419999999999987</c:v>
                </c:pt>
                <c:pt idx="37">
                  <c:v>0.13419999999999987</c:v>
                </c:pt>
                <c:pt idx="38">
                  <c:v>0.13419999999999987</c:v>
                </c:pt>
                <c:pt idx="39">
                  <c:v>0.13419999999999987</c:v>
                </c:pt>
                <c:pt idx="40">
                  <c:v>0.13419999999999987</c:v>
                </c:pt>
                <c:pt idx="41">
                  <c:v>0.13419999999999987</c:v>
                </c:pt>
                <c:pt idx="42">
                  <c:v>0.13419999999999987</c:v>
                </c:pt>
                <c:pt idx="43">
                  <c:v>0.13419999999999987</c:v>
                </c:pt>
                <c:pt idx="44">
                  <c:v>0.13419999999999987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B-4D07-A4A4-5BFF788C92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'Exhibit6 (2)'!$Q$7:$Q$51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B-4D07-A4A4-5BFF788C9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534576"/>
        <c:axId val="2002540816"/>
      </c:lineChart>
      <c:catAx>
        <c:axId val="200253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40816"/>
        <c:crosses val="autoZero"/>
        <c:auto val="1"/>
        <c:lblAlgn val="ctr"/>
        <c:lblOffset val="100"/>
        <c:noMultiLvlLbl val="0"/>
      </c:catAx>
      <c:valAx>
        <c:axId val="20025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'Exhibit6 (2)'!$J$7:$J$51</c:f>
              <c:numCache>
                <c:formatCode>0.000</c:formatCode>
                <c:ptCount val="45"/>
                <c:pt idx="0">
                  <c:v>2.7948333333333331</c:v>
                </c:pt>
                <c:pt idx="1">
                  <c:v>2.8000000000000003</c:v>
                </c:pt>
                <c:pt idx="2">
                  <c:v>2.7988333333333331</c:v>
                </c:pt>
                <c:pt idx="3">
                  <c:v>2.8108333333333335</c:v>
                </c:pt>
                <c:pt idx="4">
                  <c:v>2.7925</c:v>
                </c:pt>
                <c:pt idx="5">
                  <c:v>2.7999999999999994</c:v>
                </c:pt>
                <c:pt idx="6">
                  <c:v>2.7974999999999999</c:v>
                </c:pt>
                <c:pt idx="7">
                  <c:v>2.8096666666666668</c:v>
                </c:pt>
                <c:pt idx="8">
                  <c:v>2.7793333333333337</c:v>
                </c:pt>
                <c:pt idx="9">
                  <c:v>2.8061666666666665</c:v>
                </c:pt>
                <c:pt idx="10">
                  <c:v>2.8011666666666666</c:v>
                </c:pt>
                <c:pt idx="11">
                  <c:v>2.7978333333333332</c:v>
                </c:pt>
                <c:pt idx="12">
                  <c:v>2.7989999999999999</c:v>
                </c:pt>
                <c:pt idx="13">
                  <c:v>2.7925</c:v>
                </c:pt>
                <c:pt idx="14">
                  <c:v>2.8101666666666669</c:v>
                </c:pt>
                <c:pt idx="15">
                  <c:v>2.8185000000000002</c:v>
                </c:pt>
                <c:pt idx="16">
                  <c:v>2.813166666666667</c:v>
                </c:pt>
                <c:pt idx="17">
                  <c:v>2.8053333333333335</c:v>
                </c:pt>
                <c:pt idx="18">
                  <c:v>2.8051666666666666</c:v>
                </c:pt>
                <c:pt idx="19">
                  <c:v>2.8005</c:v>
                </c:pt>
                <c:pt idx="20">
                  <c:v>2.8005</c:v>
                </c:pt>
                <c:pt idx="21">
                  <c:v>2.8223333333333334</c:v>
                </c:pt>
                <c:pt idx="22">
                  <c:v>2.8185000000000002</c:v>
                </c:pt>
                <c:pt idx="23">
                  <c:v>2.8023333333333333</c:v>
                </c:pt>
                <c:pt idx="24">
                  <c:v>2.811666666666667</c:v>
                </c:pt>
                <c:pt idx="25">
                  <c:v>2.8038333333333334</c:v>
                </c:pt>
                <c:pt idx="26">
                  <c:v>2.8000000000000003</c:v>
                </c:pt>
                <c:pt idx="27">
                  <c:v>2.7925</c:v>
                </c:pt>
                <c:pt idx="28">
                  <c:v>2.798</c:v>
                </c:pt>
                <c:pt idx="29">
                  <c:v>2.7921666666666667</c:v>
                </c:pt>
                <c:pt idx="30">
                  <c:v>2.7958333333333329</c:v>
                </c:pt>
                <c:pt idx="31">
                  <c:v>2.7970000000000002</c:v>
                </c:pt>
                <c:pt idx="32">
                  <c:v>2.8115000000000001</c:v>
                </c:pt>
                <c:pt idx="33">
                  <c:v>2.8016666666666672</c:v>
                </c:pt>
                <c:pt idx="34">
                  <c:v>2.8073333333333337</c:v>
                </c:pt>
                <c:pt idx="35">
                  <c:v>2.8035000000000001</c:v>
                </c:pt>
                <c:pt idx="36">
                  <c:v>2.8204999999999996</c:v>
                </c:pt>
                <c:pt idx="37">
                  <c:v>2.8063333333333333</c:v>
                </c:pt>
                <c:pt idx="38">
                  <c:v>2.8148333333333331</c:v>
                </c:pt>
                <c:pt idx="39">
                  <c:v>2.8076666666666661</c:v>
                </c:pt>
                <c:pt idx="40">
                  <c:v>2.8088333333333337</c:v>
                </c:pt>
                <c:pt idx="41">
                  <c:v>2.7998333333333334</c:v>
                </c:pt>
                <c:pt idx="42">
                  <c:v>2.7936666666666667</c:v>
                </c:pt>
                <c:pt idx="43">
                  <c:v>2.7895000000000003</c:v>
                </c:pt>
                <c:pt idx="44">
                  <c:v>2.7795000000000001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6-47F2-B0CA-9C48A3FCCC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'Exhibit6 (2)'!$K$7:$K$51</c:f>
              <c:numCache>
                <c:formatCode>General</c:formatCode>
                <c:ptCount val="45"/>
                <c:pt idx="0">
                  <c:v>2.8373579999999996</c:v>
                </c:pt>
                <c:pt idx="1">
                  <c:v>2.8373579999999996</c:v>
                </c:pt>
                <c:pt idx="2">
                  <c:v>2.8373579999999996</c:v>
                </c:pt>
                <c:pt idx="3">
                  <c:v>2.8373579999999996</c:v>
                </c:pt>
                <c:pt idx="4">
                  <c:v>2.8373579999999996</c:v>
                </c:pt>
                <c:pt idx="5">
                  <c:v>2.8373579999999996</c:v>
                </c:pt>
                <c:pt idx="6">
                  <c:v>2.8373579999999996</c:v>
                </c:pt>
                <c:pt idx="7">
                  <c:v>2.8373579999999996</c:v>
                </c:pt>
                <c:pt idx="8">
                  <c:v>2.8373579999999996</c:v>
                </c:pt>
                <c:pt idx="9">
                  <c:v>2.8373579999999996</c:v>
                </c:pt>
                <c:pt idx="10">
                  <c:v>2.8373579999999996</c:v>
                </c:pt>
                <c:pt idx="11">
                  <c:v>2.8373579999999996</c:v>
                </c:pt>
                <c:pt idx="12">
                  <c:v>2.8373579999999996</c:v>
                </c:pt>
                <c:pt idx="13">
                  <c:v>2.8373579999999996</c:v>
                </c:pt>
                <c:pt idx="14">
                  <c:v>2.8373579999999996</c:v>
                </c:pt>
                <c:pt idx="15">
                  <c:v>2.8373579999999996</c:v>
                </c:pt>
                <c:pt idx="16">
                  <c:v>2.8373579999999996</c:v>
                </c:pt>
                <c:pt idx="17">
                  <c:v>2.8373579999999996</c:v>
                </c:pt>
                <c:pt idx="18">
                  <c:v>2.8373579999999996</c:v>
                </c:pt>
                <c:pt idx="19">
                  <c:v>2.8373579999999996</c:v>
                </c:pt>
                <c:pt idx="20">
                  <c:v>2.8373579999999996</c:v>
                </c:pt>
                <c:pt idx="21">
                  <c:v>2.8373579999999996</c:v>
                </c:pt>
                <c:pt idx="22">
                  <c:v>2.8373579999999996</c:v>
                </c:pt>
                <c:pt idx="23">
                  <c:v>2.8373579999999996</c:v>
                </c:pt>
                <c:pt idx="24">
                  <c:v>2.8373579999999996</c:v>
                </c:pt>
                <c:pt idx="25">
                  <c:v>2.8373579999999996</c:v>
                </c:pt>
                <c:pt idx="26">
                  <c:v>2.8373579999999996</c:v>
                </c:pt>
                <c:pt idx="27">
                  <c:v>2.8373579999999996</c:v>
                </c:pt>
                <c:pt idx="28">
                  <c:v>2.8373579999999996</c:v>
                </c:pt>
                <c:pt idx="29">
                  <c:v>2.8373579999999996</c:v>
                </c:pt>
                <c:pt idx="30">
                  <c:v>2.8373579999999996</c:v>
                </c:pt>
                <c:pt idx="31">
                  <c:v>2.8373579999999996</c:v>
                </c:pt>
                <c:pt idx="32">
                  <c:v>2.8373579999999996</c:v>
                </c:pt>
                <c:pt idx="33">
                  <c:v>2.8373579999999996</c:v>
                </c:pt>
                <c:pt idx="34">
                  <c:v>2.8373579999999996</c:v>
                </c:pt>
                <c:pt idx="35">
                  <c:v>2.8373579999999996</c:v>
                </c:pt>
                <c:pt idx="36">
                  <c:v>2.8373579999999996</c:v>
                </c:pt>
                <c:pt idx="37">
                  <c:v>2.8373579999999996</c:v>
                </c:pt>
                <c:pt idx="38">
                  <c:v>2.8373579999999996</c:v>
                </c:pt>
                <c:pt idx="39">
                  <c:v>2.8373579999999996</c:v>
                </c:pt>
                <c:pt idx="40">
                  <c:v>2.8373579999999996</c:v>
                </c:pt>
                <c:pt idx="41">
                  <c:v>2.8373579999999996</c:v>
                </c:pt>
                <c:pt idx="42">
                  <c:v>2.8373579999999996</c:v>
                </c:pt>
                <c:pt idx="43">
                  <c:v>2.8373579999999996</c:v>
                </c:pt>
                <c:pt idx="44">
                  <c:v>2.8373579999999996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6-47F2-B0CA-9C48A3FCCC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'Exhibit6 (2)'!$M$7:$M$51</c:f>
              <c:numCache>
                <c:formatCode>General</c:formatCode>
                <c:ptCount val="45"/>
                <c:pt idx="0">
                  <c:v>2.772942</c:v>
                </c:pt>
                <c:pt idx="1">
                  <c:v>2.772942</c:v>
                </c:pt>
                <c:pt idx="2">
                  <c:v>2.772942</c:v>
                </c:pt>
                <c:pt idx="3">
                  <c:v>2.772942</c:v>
                </c:pt>
                <c:pt idx="4">
                  <c:v>2.772942</c:v>
                </c:pt>
                <c:pt idx="5">
                  <c:v>2.772942</c:v>
                </c:pt>
                <c:pt idx="6">
                  <c:v>2.772942</c:v>
                </c:pt>
                <c:pt idx="7">
                  <c:v>2.772942</c:v>
                </c:pt>
                <c:pt idx="8">
                  <c:v>2.772942</c:v>
                </c:pt>
                <c:pt idx="9">
                  <c:v>2.772942</c:v>
                </c:pt>
                <c:pt idx="10">
                  <c:v>2.772942</c:v>
                </c:pt>
                <c:pt idx="11">
                  <c:v>2.772942</c:v>
                </c:pt>
                <c:pt idx="12">
                  <c:v>2.772942</c:v>
                </c:pt>
                <c:pt idx="13">
                  <c:v>2.772942</c:v>
                </c:pt>
                <c:pt idx="14">
                  <c:v>2.772942</c:v>
                </c:pt>
                <c:pt idx="15">
                  <c:v>2.772942</c:v>
                </c:pt>
                <c:pt idx="16">
                  <c:v>2.772942</c:v>
                </c:pt>
                <c:pt idx="17">
                  <c:v>2.772942</c:v>
                </c:pt>
                <c:pt idx="18">
                  <c:v>2.772942</c:v>
                </c:pt>
                <c:pt idx="19">
                  <c:v>2.772942</c:v>
                </c:pt>
                <c:pt idx="20">
                  <c:v>2.772942</c:v>
                </c:pt>
                <c:pt idx="21">
                  <c:v>2.772942</c:v>
                </c:pt>
                <c:pt idx="22">
                  <c:v>2.772942</c:v>
                </c:pt>
                <c:pt idx="23">
                  <c:v>2.772942</c:v>
                </c:pt>
                <c:pt idx="24">
                  <c:v>2.772942</c:v>
                </c:pt>
                <c:pt idx="25">
                  <c:v>2.772942</c:v>
                </c:pt>
                <c:pt idx="26">
                  <c:v>2.772942</c:v>
                </c:pt>
                <c:pt idx="27">
                  <c:v>2.772942</c:v>
                </c:pt>
                <c:pt idx="28">
                  <c:v>2.772942</c:v>
                </c:pt>
                <c:pt idx="29">
                  <c:v>2.772942</c:v>
                </c:pt>
                <c:pt idx="30">
                  <c:v>2.772942</c:v>
                </c:pt>
                <c:pt idx="31">
                  <c:v>2.772942</c:v>
                </c:pt>
                <c:pt idx="32">
                  <c:v>2.772942</c:v>
                </c:pt>
                <c:pt idx="33">
                  <c:v>2.772942</c:v>
                </c:pt>
                <c:pt idx="34">
                  <c:v>2.772942</c:v>
                </c:pt>
                <c:pt idx="35">
                  <c:v>2.772942</c:v>
                </c:pt>
                <c:pt idx="36">
                  <c:v>2.772942</c:v>
                </c:pt>
                <c:pt idx="37">
                  <c:v>2.772942</c:v>
                </c:pt>
                <c:pt idx="38">
                  <c:v>2.772942</c:v>
                </c:pt>
                <c:pt idx="39">
                  <c:v>2.772942</c:v>
                </c:pt>
                <c:pt idx="40">
                  <c:v>2.772942</c:v>
                </c:pt>
                <c:pt idx="41">
                  <c:v>2.772942</c:v>
                </c:pt>
                <c:pt idx="42">
                  <c:v>2.772942</c:v>
                </c:pt>
                <c:pt idx="43">
                  <c:v>2.772942</c:v>
                </c:pt>
                <c:pt idx="44">
                  <c:v>2.772942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6-47F2-B0CA-9C48A3FC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238304"/>
        <c:axId val="1998232896"/>
      </c:lineChart>
      <c:catAx>
        <c:axId val="199823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2896"/>
        <c:crosses val="autoZero"/>
        <c:auto val="1"/>
        <c:lblAlgn val="ctr"/>
        <c:lblOffset val="100"/>
        <c:noMultiLvlLbl val="0"/>
      </c:catAx>
      <c:valAx>
        <c:axId val="19982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1241868</xdr:colOff>
      <xdr:row>52</xdr:row>
      <xdr:rowOff>60768</xdr:rowOff>
    </xdr:from>
    <xdr:to>
      <xdr:col>17</xdr:col>
      <xdr:colOff>540153</xdr:colOff>
      <xdr:row>67</xdr:row>
      <xdr:rowOff>54980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9646</xdr:colOff>
      <xdr:row>51</xdr:row>
      <xdr:rowOff>118639</xdr:rowOff>
    </xdr:from>
    <xdr:to>
      <xdr:col>7</xdr:col>
      <xdr:colOff>675190</xdr:colOff>
      <xdr:row>66</xdr:row>
      <xdr:rowOff>112851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1302152</xdr:colOff>
      <xdr:row>51</xdr:row>
      <xdr:rowOff>60767</xdr:rowOff>
    </xdr:from>
    <xdr:to>
      <xdr:col>17</xdr:col>
      <xdr:colOff>578735</xdr:colOff>
      <xdr:row>66</xdr:row>
      <xdr:rowOff>54979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347241</xdr:colOff>
      <xdr:row>58</xdr:row>
      <xdr:rowOff>2892</xdr:rowOff>
    </xdr:from>
    <xdr:to>
      <xdr:col>11</xdr:col>
      <xdr:colOff>1167114</xdr:colOff>
      <xdr:row>72</xdr:row>
      <xdr:rowOff>180370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0"/>
  <sheetViews>
    <sheetView zoomScaleNormal="100" workbookViewId="0">
      <selection activeCell="L29" sqref="L29"/>
    </sheetView>
  </sheetViews>
  <sheetFormatPr defaultColWidth="8.85546875" defaultRowHeight="15"/>
  <cols>
    <col min="1" max="1" width="10" customWidth="1"/>
    <col min="2" max="7" width="9.140625" style="1"/>
    <col min="8" max="8" width="12" bestFit="1" customWidth="1"/>
    <col min="12" max="12" width="8.5703125" customWidth="1"/>
    <col min="13" max="13" width="11.28515625" bestFit="1" customWidth="1"/>
  </cols>
  <sheetData>
    <row r="1" spans="1:14">
      <c r="A1" s="17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>
      <c r="A2" s="1" t="s">
        <v>5</v>
      </c>
    </row>
    <row r="3" spans="1:14">
      <c r="A3" t="s">
        <v>7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t="s">
        <v>14</v>
      </c>
      <c r="I3" t="s">
        <v>15</v>
      </c>
      <c r="J3" t="s">
        <v>16</v>
      </c>
      <c r="K3" t="s">
        <v>17</v>
      </c>
    </row>
    <row r="4" spans="1:14">
      <c r="A4" s="4">
        <v>43301</v>
      </c>
      <c r="B4" s="1">
        <v>2.7919999999999998</v>
      </c>
      <c r="C4" s="1">
        <v>2.81</v>
      </c>
      <c r="D4" s="1">
        <v>2.7770000000000001</v>
      </c>
      <c r="E4" s="1">
        <v>2.7989999999999999</v>
      </c>
      <c r="F4" s="1">
        <v>2.8029999999999999</v>
      </c>
      <c r="G4" s="1">
        <v>2.7879999999999998</v>
      </c>
      <c r="H4" s="1">
        <f>AVERAGE(B4:G4)</f>
        <v>2.7948333333333335</v>
      </c>
      <c r="I4" s="1">
        <f>MIN(B4:G4)</f>
        <v>2.7770000000000001</v>
      </c>
      <c r="J4" s="1">
        <f>MAX(B4:G4)</f>
        <v>2.81</v>
      </c>
      <c r="K4" s="1">
        <f>J4-I4</f>
        <v>3.2999999999999918E-2</v>
      </c>
      <c r="M4" t="str">
        <f>H15</f>
        <v>X-double bar</v>
      </c>
      <c r="N4" s="1">
        <f>H14</f>
        <v>2.8051499999999998</v>
      </c>
    </row>
    <row r="5" spans="1:14">
      <c r="A5" s="4">
        <v>43302</v>
      </c>
      <c r="B5" s="1">
        <v>2.774</v>
      </c>
      <c r="C5" s="1">
        <v>2.7829999999999999</v>
      </c>
      <c r="D5" s="1">
        <v>2.7989999999999999</v>
      </c>
      <c r="E5" s="1">
        <v>2.82</v>
      </c>
      <c r="F5" s="1">
        <v>2.8119999999999998</v>
      </c>
      <c r="G5" s="1">
        <v>2.8069999999999999</v>
      </c>
      <c r="H5" s="1">
        <f t="shared" ref="H5:H13" si="0">AVERAGE(B5:G5)</f>
        <v>2.7991666666666664</v>
      </c>
      <c r="I5" s="1">
        <f t="shared" ref="I5:I13" si="1">MIN(B5:G5)</f>
        <v>2.774</v>
      </c>
      <c r="J5" s="1">
        <f t="shared" ref="J5:J13" si="2">MAX(B5:G5)</f>
        <v>2.82</v>
      </c>
      <c r="K5" s="1">
        <f t="shared" ref="K5:K13" si="3">J5-I5</f>
        <v>4.5999999999999819E-2</v>
      </c>
      <c r="M5" t="s">
        <v>19</v>
      </c>
      <c r="N5" s="1">
        <f>K14</f>
        <v>6.7099999999999937E-2</v>
      </c>
    </row>
    <row r="6" spans="1:14">
      <c r="A6" s="4">
        <v>43303</v>
      </c>
      <c r="B6" s="1">
        <v>2.7970000000000002</v>
      </c>
      <c r="C6" s="1">
        <v>2.79</v>
      </c>
      <c r="D6" s="1">
        <v>2.7850000000000001</v>
      </c>
      <c r="E6" s="1">
        <v>2.7949999999999999</v>
      </c>
      <c r="F6" s="1">
        <v>2.8660000000000001</v>
      </c>
      <c r="G6" s="1">
        <v>2.8260000000000001</v>
      </c>
      <c r="H6" s="1">
        <f t="shared" si="0"/>
        <v>2.8098333333333332</v>
      </c>
      <c r="I6" s="1">
        <f t="shared" si="1"/>
        <v>2.7850000000000001</v>
      </c>
      <c r="J6" s="1">
        <f t="shared" si="2"/>
        <v>2.8660000000000001</v>
      </c>
      <c r="K6" s="1">
        <f t="shared" si="3"/>
        <v>8.0999999999999961E-2</v>
      </c>
      <c r="M6" t="s">
        <v>21</v>
      </c>
      <c r="N6">
        <v>45</v>
      </c>
    </row>
    <row r="7" spans="1:14">
      <c r="A7" s="4">
        <v>43304</v>
      </c>
      <c r="B7" s="1">
        <v>2.819</v>
      </c>
      <c r="C7" s="1">
        <v>2.7869999999999999</v>
      </c>
      <c r="D7" s="1">
        <v>2.8090000000000002</v>
      </c>
      <c r="E7" s="1">
        <v>2.8620000000000001</v>
      </c>
      <c r="F7" s="1">
        <v>2.823</v>
      </c>
      <c r="G7" s="1">
        <v>2.8159999999999998</v>
      </c>
      <c r="H7" s="1">
        <f t="shared" si="0"/>
        <v>2.8193333333333332</v>
      </c>
      <c r="I7" s="1">
        <f t="shared" si="1"/>
        <v>2.7869999999999999</v>
      </c>
      <c r="J7" s="1">
        <f t="shared" si="2"/>
        <v>2.8620000000000001</v>
      </c>
      <c r="K7" s="1">
        <f t="shared" si="3"/>
        <v>7.5000000000000178E-2</v>
      </c>
      <c r="M7" t="s">
        <v>22</v>
      </c>
      <c r="N7">
        <v>6</v>
      </c>
    </row>
    <row r="8" spans="1:14">
      <c r="A8" s="4">
        <v>43305</v>
      </c>
      <c r="B8" s="1">
        <v>2.754</v>
      </c>
      <c r="C8" s="1">
        <v>2.7930000000000001</v>
      </c>
      <c r="D8" s="1">
        <v>2.82</v>
      </c>
      <c r="E8" s="1">
        <v>2.8460000000000001</v>
      </c>
      <c r="F8" s="1">
        <v>2.823</v>
      </c>
      <c r="G8" s="1">
        <v>2.8069999999999999</v>
      </c>
      <c r="H8" s="1">
        <f t="shared" si="0"/>
        <v>2.8071666666666668</v>
      </c>
      <c r="I8" s="1">
        <f t="shared" si="1"/>
        <v>2.754</v>
      </c>
      <c r="J8" s="1">
        <f t="shared" si="2"/>
        <v>2.8460000000000001</v>
      </c>
      <c r="K8" s="1">
        <f t="shared" si="3"/>
        <v>9.2000000000000082E-2</v>
      </c>
      <c r="M8" t="s">
        <v>23</v>
      </c>
      <c r="N8">
        <v>0.48</v>
      </c>
    </row>
    <row r="9" spans="1:14">
      <c r="A9" s="4">
        <v>43308</v>
      </c>
      <c r="B9" s="1">
        <v>2.7839999999999998</v>
      </c>
      <c r="C9" s="1">
        <v>2.7810000000000001</v>
      </c>
      <c r="D9" s="1">
        <v>2.7330000000000001</v>
      </c>
      <c r="E9" s="1">
        <v>2.8010000000000002</v>
      </c>
      <c r="F9" s="1">
        <v>2.823</v>
      </c>
      <c r="G9" s="1">
        <v>2.8439999999999999</v>
      </c>
      <c r="H9" s="1">
        <f t="shared" si="0"/>
        <v>2.7943333333333338</v>
      </c>
      <c r="I9" s="1">
        <f t="shared" si="1"/>
        <v>2.7330000000000001</v>
      </c>
      <c r="J9" s="1">
        <f t="shared" si="2"/>
        <v>2.8439999999999999</v>
      </c>
      <c r="K9" s="1">
        <f t="shared" si="3"/>
        <v>0.11099999999999977</v>
      </c>
      <c r="M9" t="s">
        <v>24</v>
      </c>
      <c r="N9">
        <v>0</v>
      </c>
    </row>
    <row r="10" spans="1:14">
      <c r="A10" s="4">
        <v>43309</v>
      </c>
      <c r="B10" s="1">
        <v>2.8439999999999999</v>
      </c>
      <c r="C10" s="1">
        <v>2.7989999999999999</v>
      </c>
      <c r="D10" s="1">
        <v>2.7810000000000001</v>
      </c>
      <c r="E10" s="1">
        <v>2.802</v>
      </c>
      <c r="F10" s="1">
        <v>2.82</v>
      </c>
      <c r="G10" s="1">
        <v>2.8130000000000002</v>
      </c>
      <c r="H10" s="1">
        <f t="shared" si="0"/>
        <v>2.8098333333333332</v>
      </c>
      <c r="I10" s="1">
        <f t="shared" si="1"/>
        <v>2.7810000000000001</v>
      </c>
      <c r="J10" s="1">
        <f t="shared" si="2"/>
        <v>2.8439999999999999</v>
      </c>
      <c r="K10" s="1">
        <f t="shared" si="3"/>
        <v>6.2999999999999723E-2</v>
      </c>
      <c r="M10" t="s">
        <v>25</v>
      </c>
      <c r="N10">
        <v>2</v>
      </c>
    </row>
    <row r="11" spans="1:14">
      <c r="A11" s="4">
        <v>43310</v>
      </c>
      <c r="B11" s="1">
        <v>2.806</v>
      </c>
      <c r="C11" s="1">
        <v>2.786</v>
      </c>
      <c r="D11" s="1">
        <v>2.8359999999999999</v>
      </c>
      <c r="E11" s="1">
        <v>2.8149999999999999</v>
      </c>
      <c r="F11" s="1">
        <v>2.8359999999999999</v>
      </c>
      <c r="G11" s="1">
        <v>2.8079999999999998</v>
      </c>
      <c r="H11" s="1">
        <f t="shared" si="0"/>
        <v>2.8145000000000002</v>
      </c>
      <c r="I11" s="1">
        <f t="shared" si="1"/>
        <v>2.786</v>
      </c>
      <c r="J11" s="1">
        <f t="shared" si="2"/>
        <v>2.8359999999999999</v>
      </c>
      <c r="K11" s="1">
        <f t="shared" si="3"/>
        <v>4.9999999999999822E-2</v>
      </c>
      <c r="M11" t="s">
        <v>26</v>
      </c>
      <c r="N11" s="15">
        <f>N4+N8*N5</f>
        <v>2.8373579999999996</v>
      </c>
    </row>
    <row r="12" spans="1:14">
      <c r="A12" s="4">
        <v>43311</v>
      </c>
      <c r="B12" s="1">
        <v>2.843</v>
      </c>
      <c r="C12" s="1">
        <v>2.766</v>
      </c>
      <c r="D12" s="1">
        <v>2.7949999999999999</v>
      </c>
      <c r="E12" s="1">
        <v>2.778</v>
      </c>
      <c r="F12" s="1">
        <v>2.835</v>
      </c>
      <c r="G12" s="1">
        <v>2.7829999999999999</v>
      </c>
      <c r="H12" s="1">
        <f t="shared" si="0"/>
        <v>2.8000000000000003</v>
      </c>
      <c r="I12" s="1">
        <f t="shared" si="1"/>
        <v>2.766</v>
      </c>
      <c r="J12" s="1">
        <f t="shared" si="2"/>
        <v>2.843</v>
      </c>
      <c r="K12" s="1">
        <f t="shared" si="3"/>
        <v>7.6999999999999957E-2</v>
      </c>
      <c r="M12" t="s">
        <v>27</v>
      </c>
      <c r="N12" s="15">
        <f>N4-N8*N5</f>
        <v>2.772942</v>
      </c>
    </row>
    <row r="13" spans="1:14" ht="15.75" thickBot="1">
      <c r="A13" s="11">
        <v>43312</v>
      </c>
      <c r="B13" s="10">
        <v>2.8159999999999998</v>
      </c>
      <c r="C13" s="10">
        <v>2.79</v>
      </c>
      <c r="D13" s="10">
        <v>2.823</v>
      </c>
      <c r="E13" s="10">
        <v>2.802</v>
      </c>
      <c r="F13" s="10">
        <v>2.78</v>
      </c>
      <c r="G13" s="10">
        <v>2.8039999999999998</v>
      </c>
      <c r="H13" s="1">
        <f t="shared" si="0"/>
        <v>2.8024999999999998</v>
      </c>
      <c r="I13" s="1">
        <f t="shared" si="1"/>
        <v>2.78</v>
      </c>
      <c r="J13" s="1">
        <f t="shared" si="2"/>
        <v>2.823</v>
      </c>
      <c r="K13" s="1">
        <f t="shared" si="3"/>
        <v>4.3000000000000149E-2</v>
      </c>
      <c r="M13" t="s">
        <v>28</v>
      </c>
      <c r="N13" s="1">
        <f>N10*N5</f>
        <v>0.13419999999999987</v>
      </c>
    </row>
    <row r="14" spans="1:14">
      <c r="H14" s="16">
        <f>AVERAGE(H4:H13)</f>
        <v>2.8051499999999998</v>
      </c>
      <c r="I14" s="1"/>
      <c r="J14" s="1"/>
      <c r="K14" s="13">
        <f t="shared" ref="K14" si="4">AVERAGE(K4:K13)</f>
        <v>6.7099999999999937E-2</v>
      </c>
      <c r="M14" t="s">
        <v>29</v>
      </c>
      <c r="N14">
        <f>N9*N5</f>
        <v>0</v>
      </c>
    </row>
    <row r="15" spans="1:14">
      <c r="H15" s="12" t="s">
        <v>18</v>
      </c>
      <c r="K15" s="14" t="s">
        <v>19</v>
      </c>
    </row>
    <row r="19" spans="1:7">
      <c r="A19" s="2" t="s">
        <v>6</v>
      </c>
      <c r="B19"/>
      <c r="C19"/>
      <c r="D19"/>
      <c r="E19"/>
      <c r="F19"/>
      <c r="G19"/>
    </row>
    <row r="20" spans="1:7">
      <c r="A20" t="s">
        <v>8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</row>
    <row r="21" spans="1:7">
      <c r="A21" s="4">
        <v>43301</v>
      </c>
      <c r="B21" s="1">
        <v>2.0209999999999999</v>
      </c>
      <c r="C21" s="1">
        <v>2.1579999999999999</v>
      </c>
      <c r="D21" s="1">
        <v>2.0489999999999999</v>
      </c>
      <c r="E21" s="1">
        <v>1.9590000000000001</v>
      </c>
      <c r="F21" s="1">
        <v>2.1070000000000002</v>
      </c>
      <c r="G21" s="1">
        <v>1.875</v>
      </c>
    </row>
    <row r="22" spans="1:7">
      <c r="A22" s="4">
        <v>43302</v>
      </c>
      <c r="B22" s="1">
        <v>1.8360000000000001</v>
      </c>
      <c r="C22" s="1">
        <v>2.2559999999999998</v>
      </c>
      <c r="D22" s="1">
        <v>2.0990000000000002</v>
      </c>
      <c r="E22" s="1">
        <v>2.2690000000000001</v>
      </c>
      <c r="F22" s="1">
        <v>2.1930000000000001</v>
      </c>
      <c r="G22" s="1">
        <v>2.1930000000000001</v>
      </c>
    </row>
    <row r="23" spans="1:7">
      <c r="A23" s="4">
        <v>43303</v>
      </c>
      <c r="B23" s="1">
        <v>2.004</v>
      </c>
      <c r="C23" s="1">
        <v>2.1659999999999999</v>
      </c>
      <c r="D23" s="1">
        <v>1.9550000000000001</v>
      </c>
      <c r="E23" s="1">
        <v>2.125</v>
      </c>
      <c r="F23" s="1">
        <v>1.988</v>
      </c>
      <c r="G23" s="1">
        <v>2.0089999999999999</v>
      </c>
    </row>
    <row r="24" spans="1:7">
      <c r="A24" s="4">
        <v>43304</v>
      </c>
      <c r="B24" s="1">
        <v>2.177</v>
      </c>
      <c r="C24" s="1">
        <v>2.1709999999999998</v>
      </c>
      <c r="D24" s="1">
        <v>2.0680000000000001</v>
      </c>
      <c r="E24" s="1">
        <v>2.1429999999999998</v>
      </c>
      <c r="F24" s="1">
        <v>1.9790000000000001</v>
      </c>
      <c r="G24" s="1">
        <v>2.278</v>
      </c>
    </row>
    <row r="25" spans="1:7">
      <c r="A25" s="4">
        <v>43305</v>
      </c>
      <c r="B25" s="1">
        <v>2.1669999999999998</v>
      </c>
      <c r="C25" s="1">
        <v>2.032</v>
      </c>
      <c r="D25" s="1">
        <v>2.032</v>
      </c>
      <c r="E25" s="1">
        <v>1.9550000000000001</v>
      </c>
      <c r="F25" s="1">
        <v>2.0179999999999998</v>
      </c>
      <c r="G25" s="1">
        <v>2.0070000000000001</v>
      </c>
    </row>
    <row r="26" spans="1:7">
      <c r="A26" s="4">
        <v>43308</v>
      </c>
      <c r="B26" s="1">
        <v>2.016</v>
      </c>
      <c r="C26" s="1">
        <v>2.1080000000000001</v>
      </c>
      <c r="D26" s="1">
        <v>2.105</v>
      </c>
      <c r="E26" s="1">
        <v>2.0369999999999999</v>
      </c>
      <c r="F26" s="1">
        <v>1.9570000000000001</v>
      </c>
      <c r="G26" s="1">
        <v>1.881</v>
      </c>
    </row>
    <row r="27" spans="1:7">
      <c r="A27" s="4">
        <v>43309</v>
      </c>
      <c r="B27" s="1">
        <v>1.9390000000000001</v>
      </c>
      <c r="C27" s="1">
        <v>2.302</v>
      </c>
      <c r="D27" s="1">
        <v>2.0190000000000001</v>
      </c>
      <c r="E27" s="1">
        <v>2.1539999999999999</v>
      </c>
      <c r="F27" s="1">
        <v>2.1040000000000001</v>
      </c>
      <c r="G27" s="1">
        <v>1.83</v>
      </c>
    </row>
    <row r="28" spans="1:7">
      <c r="A28" s="4">
        <v>43310</v>
      </c>
      <c r="B28" s="1">
        <v>2.1789999999999998</v>
      </c>
      <c r="C28" s="1">
        <v>2.1890000000000001</v>
      </c>
      <c r="D28" s="1">
        <v>1.97</v>
      </c>
      <c r="E28" s="1">
        <v>2.0670000000000002</v>
      </c>
      <c r="F28" s="1">
        <v>2.0880000000000001</v>
      </c>
      <c r="G28" s="1">
        <v>1.903</v>
      </c>
    </row>
    <row r="29" spans="1:7">
      <c r="A29" s="4">
        <v>43311</v>
      </c>
      <c r="B29" s="1">
        <v>1.962</v>
      </c>
      <c r="C29" s="1">
        <v>2.1280000000000001</v>
      </c>
      <c r="D29" s="1">
        <v>1.976</v>
      </c>
      <c r="E29" s="1">
        <v>2.2280000000000002</v>
      </c>
      <c r="F29" s="1">
        <v>2.036</v>
      </c>
      <c r="G29" s="1">
        <v>1.9490000000000001</v>
      </c>
    </row>
    <row r="30" spans="1:7">
      <c r="A30" s="4">
        <v>43312</v>
      </c>
      <c r="B30" s="1">
        <v>2.2599999999999998</v>
      </c>
      <c r="C30" s="1">
        <v>1.99</v>
      </c>
      <c r="D30" s="1">
        <v>1.863</v>
      </c>
      <c r="E30" s="1">
        <v>2.1829999999999998</v>
      </c>
      <c r="F30" s="1">
        <v>2.02</v>
      </c>
      <c r="G30" s="1">
        <v>1.889</v>
      </c>
    </row>
  </sheetData>
  <mergeCells count="1">
    <mergeCell ref="A1:N1"/>
  </mergeCells>
  <pageMargins left="0.7" right="0.7" top="0.75" bottom="0.75" header="0.3" footer="0.3"/>
  <pageSetup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05"/>
  <sheetViews>
    <sheetView zoomScale="79" zoomScaleNormal="79" workbookViewId="0">
      <selection activeCell="I12" sqref="I12"/>
    </sheetView>
  </sheetViews>
  <sheetFormatPr defaultColWidth="11.42578125" defaultRowHeight="15"/>
  <cols>
    <col min="1" max="1" width="11.42578125" customWidth="1"/>
    <col min="2" max="2" width="7.42578125" style="6" customWidth="1"/>
    <col min="10" max="10" width="20.5703125" bestFit="1" customWidth="1"/>
    <col min="12" max="12" width="20.28515625" bestFit="1" customWidth="1"/>
    <col min="18" max="18" width="13.42578125" bestFit="1" customWidth="1"/>
    <col min="259" max="259" width="11.42578125" customWidth="1"/>
    <col min="260" max="260" width="7.42578125" customWidth="1"/>
    <col min="515" max="515" width="11.42578125" customWidth="1"/>
    <col min="516" max="516" width="7.42578125" customWidth="1"/>
    <col min="771" max="771" width="11.42578125" customWidth="1"/>
    <col min="772" max="772" width="7.42578125" customWidth="1"/>
    <col min="1027" max="1027" width="11.42578125" customWidth="1"/>
    <col min="1028" max="1028" width="7.42578125" customWidth="1"/>
    <col min="1283" max="1283" width="11.42578125" customWidth="1"/>
    <col min="1284" max="1284" width="7.42578125" customWidth="1"/>
    <col min="1539" max="1539" width="11.42578125" customWidth="1"/>
    <col min="1540" max="1540" width="7.42578125" customWidth="1"/>
    <col min="1795" max="1795" width="11.42578125" customWidth="1"/>
    <col min="1796" max="1796" width="7.42578125" customWidth="1"/>
    <col min="2051" max="2051" width="11.42578125" customWidth="1"/>
    <col min="2052" max="2052" width="7.42578125" customWidth="1"/>
    <col min="2307" max="2307" width="11.42578125" customWidth="1"/>
    <col min="2308" max="2308" width="7.42578125" customWidth="1"/>
    <col min="2563" max="2563" width="11.42578125" customWidth="1"/>
    <col min="2564" max="2564" width="7.42578125" customWidth="1"/>
    <col min="2819" max="2819" width="11.42578125" customWidth="1"/>
    <col min="2820" max="2820" width="7.42578125" customWidth="1"/>
    <col min="3075" max="3075" width="11.42578125" customWidth="1"/>
    <col min="3076" max="3076" width="7.42578125" customWidth="1"/>
    <col min="3331" max="3331" width="11.42578125" customWidth="1"/>
    <col min="3332" max="3332" width="7.42578125" customWidth="1"/>
    <col min="3587" max="3587" width="11.42578125" customWidth="1"/>
    <col min="3588" max="3588" width="7.42578125" customWidth="1"/>
    <col min="3843" max="3843" width="11.42578125" customWidth="1"/>
    <col min="3844" max="3844" width="7.42578125" customWidth="1"/>
    <col min="4099" max="4099" width="11.42578125" customWidth="1"/>
    <col min="4100" max="4100" width="7.42578125" customWidth="1"/>
    <col min="4355" max="4355" width="11.42578125" customWidth="1"/>
    <col min="4356" max="4356" width="7.42578125" customWidth="1"/>
    <col min="4611" max="4611" width="11.42578125" customWidth="1"/>
    <col min="4612" max="4612" width="7.42578125" customWidth="1"/>
    <col min="4867" max="4867" width="11.42578125" customWidth="1"/>
    <col min="4868" max="4868" width="7.42578125" customWidth="1"/>
    <col min="5123" max="5123" width="11.42578125" customWidth="1"/>
    <col min="5124" max="5124" width="7.42578125" customWidth="1"/>
    <col min="5379" max="5379" width="11.42578125" customWidth="1"/>
    <col min="5380" max="5380" width="7.42578125" customWidth="1"/>
    <col min="5635" max="5635" width="11.42578125" customWidth="1"/>
    <col min="5636" max="5636" width="7.42578125" customWidth="1"/>
    <col min="5891" max="5891" width="11.42578125" customWidth="1"/>
    <col min="5892" max="5892" width="7.42578125" customWidth="1"/>
    <col min="6147" max="6147" width="11.42578125" customWidth="1"/>
    <col min="6148" max="6148" width="7.42578125" customWidth="1"/>
    <col min="6403" max="6403" width="11.42578125" customWidth="1"/>
    <col min="6404" max="6404" width="7.42578125" customWidth="1"/>
    <col min="6659" max="6659" width="11.42578125" customWidth="1"/>
    <col min="6660" max="6660" width="7.42578125" customWidth="1"/>
    <col min="6915" max="6915" width="11.42578125" customWidth="1"/>
    <col min="6916" max="6916" width="7.42578125" customWidth="1"/>
    <col min="7171" max="7171" width="11.42578125" customWidth="1"/>
    <col min="7172" max="7172" width="7.42578125" customWidth="1"/>
    <col min="7427" max="7427" width="11.42578125" customWidth="1"/>
    <col min="7428" max="7428" width="7.42578125" customWidth="1"/>
    <col min="7683" max="7683" width="11.42578125" customWidth="1"/>
    <col min="7684" max="7684" width="7.42578125" customWidth="1"/>
    <col min="7939" max="7939" width="11.42578125" customWidth="1"/>
    <col min="7940" max="7940" width="7.42578125" customWidth="1"/>
    <col min="8195" max="8195" width="11.42578125" customWidth="1"/>
    <col min="8196" max="8196" width="7.42578125" customWidth="1"/>
    <col min="8451" max="8451" width="11.42578125" customWidth="1"/>
    <col min="8452" max="8452" width="7.42578125" customWidth="1"/>
    <col min="8707" max="8707" width="11.42578125" customWidth="1"/>
    <col min="8708" max="8708" width="7.42578125" customWidth="1"/>
    <col min="8963" max="8963" width="11.42578125" customWidth="1"/>
    <col min="8964" max="8964" width="7.42578125" customWidth="1"/>
    <col min="9219" max="9219" width="11.42578125" customWidth="1"/>
    <col min="9220" max="9220" width="7.42578125" customWidth="1"/>
    <col min="9475" max="9475" width="11.42578125" customWidth="1"/>
    <col min="9476" max="9476" width="7.42578125" customWidth="1"/>
    <col min="9731" max="9731" width="11.42578125" customWidth="1"/>
    <col min="9732" max="9732" width="7.42578125" customWidth="1"/>
    <col min="9987" max="9987" width="11.42578125" customWidth="1"/>
    <col min="9988" max="9988" width="7.42578125" customWidth="1"/>
    <col min="10243" max="10243" width="11.42578125" customWidth="1"/>
    <col min="10244" max="10244" width="7.42578125" customWidth="1"/>
    <col min="10499" max="10499" width="11.42578125" customWidth="1"/>
    <col min="10500" max="10500" width="7.42578125" customWidth="1"/>
    <col min="10755" max="10755" width="11.42578125" customWidth="1"/>
    <col min="10756" max="10756" width="7.42578125" customWidth="1"/>
    <col min="11011" max="11011" width="11.42578125" customWidth="1"/>
    <col min="11012" max="11012" width="7.42578125" customWidth="1"/>
    <col min="11267" max="11267" width="11.42578125" customWidth="1"/>
    <col min="11268" max="11268" width="7.42578125" customWidth="1"/>
    <col min="11523" max="11523" width="11.42578125" customWidth="1"/>
    <col min="11524" max="11524" width="7.42578125" customWidth="1"/>
    <col min="11779" max="11779" width="11.42578125" customWidth="1"/>
    <col min="11780" max="11780" width="7.42578125" customWidth="1"/>
    <col min="12035" max="12035" width="11.42578125" customWidth="1"/>
    <col min="12036" max="12036" width="7.42578125" customWidth="1"/>
    <col min="12291" max="12291" width="11.42578125" customWidth="1"/>
    <col min="12292" max="12292" width="7.42578125" customWidth="1"/>
    <col min="12547" max="12547" width="11.42578125" customWidth="1"/>
    <col min="12548" max="12548" width="7.42578125" customWidth="1"/>
    <col min="12803" max="12803" width="11.42578125" customWidth="1"/>
    <col min="12804" max="12804" width="7.42578125" customWidth="1"/>
    <col min="13059" max="13059" width="11.42578125" customWidth="1"/>
    <col min="13060" max="13060" width="7.42578125" customWidth="1"/>
    <col min="13315" max="13315" width="11.42578125" customWidth="1"/>
    <col min="13316" max="13316" width="7.42578125" customWidth="1"/>
    <col min="13571" max="13571" width="11.42578125" customWidth="1"/>
    <col min="13572" max="13572" width="7.42578125" customWidth="1"/>
    <col min="13827" max="13827" width="11.42578125" customWidth="1"/>
    <col min="13828" max="13828" width="7.42578125" customWidth="1"/>
    <col min="14083" max="14083" width="11.42578125" customWidth="1"/>
    <col min="14084" max="14084" width="7.42578125" customWidth="1"/>
    <col min="14339" max="14339" width="11.42578125" customWidth="1"/>
    <col min="14340" max="14340" width="7.42578125" customWidth="1"/>
    <col min="14595" max="14595" width="11.42578125" customWidth="1"/>
    <col min="14596" max="14596" width="7.42578125" customWidth="1"/>
    <col min="14851" max="14851" width="11.42578125" customWidth="1"/>
    <col min="14852" max="14852" width="7.42578125" customWidth="1"/>
    <col min="15107" max="15107" width="11.42578125" customWidth="1"/>
    <col min="15108" max="15108" width="7.42578125" customWidth="1"/>
    <col min="15363" max="15363" width="11.42578125" customWidth="1"/>
    <col min="15364" max="15364" width="7.42578125" customWidth="1"/>
    <col min="15619" max="15619" width="11.42578125" customWidth="1"/>
    <col min="15620" max="15620" width="7.42578125" customWidth="1"/>
    <col min="15875" max="15875" width="11.42578125" customWidth="1"/>
    <col min="15876" max="15876" width="7.42578125" customWidth="1"/>
    <col min="16131" max="16131" width="11.42578125" customWidth="1"/>
    <col min="16132" max="16132" width="7.42578125" customWidth="1"/>
  </cols>
  <sheetData>
    <row r="1" spans="1:18" ht="18">
      <c r="A1" s="5" t="s">
        <v>9</v>
      </c>
      <c r="J1" t="s">
        <v>20</v>
      </c>
    </row>
    <row r="2" spans="1:18">
      <c r="A2" s="7" t="s">
        <v>10</v>
      </c>
      <c r="J2" t="s">
        <v>13</v>
      </c>
      <c r="K2">
        <v>6</v>
      </c>
    </row>
    <row r="4" spans="1:18">
      <c r="A4" s="8" t="s">
        <v>11</v>
      </c>
    </row>
    <row r="6" spans="1:18" s="9" customFormat="1">
      <c r="A6" s="9" t="s">
        <v>4</v>
      </c>
      <c r="B6" s="9" t="s">
        <v>3</v>
      </c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J6" s="9" t="s">
        <v>14</v>
      </c>
      <c r="K6" t="s">
        <v>26</v>
      </c>
      <c r="L6" t="s">
        <v>31</v>
      </c>
      <c r="M6" t="s">
        <v>27</v>
      </c>
      <c r="N6"/>
      <c r="O6" s="9" t="s">
        <v>17</v>
      </c>
      <c r="P6" s="9" t="s">
        <v>28</v>
      </c>
      <c r="Q6" s="9" t="s">
        <v>29</v>
      </c>
    </row>
    <row r="7" spans="1:18">
      <c r="A7" s="4">
        <v>215</v>
      </c>
      <c r="B7" s="6" t="s">
        <v>0</v>
      </c>
      <c r="C7" s="1">
        <v>2.8</v>
      </c>
      <c r="D7" s="1">
        <v>2.7989999999999999</v>
      </c>
      <c r="E7" s="1">
        <v>2.76</v>
      </c>
      <c r="F7" s="1">
        <v>2.802</v>
      </c>
      <c r="G7" s="1">
        <v>2.8050000000000002</v>
      </c>
      <c r="H7" s="1">
        <v>2.8029999999999999</v>
      </c>
      <c r="J7" s="1">
        <f>AVERAGE(C7:H7)</f>
        <v>2.7948333333333331</v>
      </c>
      <c r="K7">
        <v>2.8373579999999996</v>
      </c>
      <c r="L7">
        <v>2.8051499999999998</v>
      </c>
      <c r="M7">
        <v>2.772942</v>
      </c>
      <c r="N7" t="str">
        <f>IF(AND(J7&lt;K7, J7&gt;M7), "in-control","out-of-control")</f>
        <v>in-control</v>
      </c>
      <c r="O7" s="1">
        <f>MAX(C7:H7)-MIN(C7:H7)</f>
        <v>4.5000000000000373E-2</v>
      </c>
      <c r="P7">
        <v>0.13419999999999987</v>
      </c>
      <c r="Q7">
        <v>0</v>
      </c>
      <c r="R7" t="str">
        <f>IF(AND(O7&lt;P7, O7&gt;Q7), "in-control","out-of-control")</f>
        <v>in-control</v>
      </c>
    </row>
    <row r="8" spans="1:18">
      <c r="A8" s="4"/>
      <c r="B8" s="6" t="s">
        <v>1</v>
      </c>
      <c r="C8" s="1">
        <v>2.75</v>
      </c>
      <c r="D8" s="1">
        <v>2.82</v>
      </c>
      <c r="E8" s="1">
        <v>2.85</v>
      </c>
      <c r="F8" s="1">
        <v>2.74</v>
      </c>
      <c r="G8" s="1">
        <v>2.85</v>
      </c>
      <c r="H8" s="1">
        <v>2.79</v>
      </c>
      <c r="J8" s="1">
        <f t="shared" ref="J8:J51" si="0">AVERAGE(C8:H8)</f>
        <v>2.8000000000000003</v>
      </c>
      <c r="K8">
        <v>2.8373579999999996</v>
      </c>
      <c r="L8">
        <v>2.8051499999999998</v>
      </c>
      <c r="M8">
        <v>2.772942</v>
      </c>
      <c r="N8" t="str">
        <f t="shared" ref="N8:N51" si="1">IF(AND(J8&lt;K8, J8&gt;M8), "in-control","out-of-control")</f>
        <v>in-control</v>
      </c>
      <c r="O8" s="1">
        <f t="shared" ref="O8:O51" si="2">MAX(C8:H8)-MIN(C8:H8)</f>
        <v>0.10999999999999988</v>
      </c>
      <c r="P8">
        <v>0.13419999999999987</v>
      </c>
      <c r="Q8">
        <v>0</v>
      </c>
      <c r="R8" t="str">
        <f t="shared" ref="R8:R51" si="3">IF(AND(O8&lt;P8, O8&gt;Q8), "in-control","out-of-control")</f>
        <v>in-control</v>
      </c>
    </row>
    <row r="9" spans="1:18">
      <c r="A9" s="4"/>
      <c r="B9" s="6" t="s">
        <v>2</v>
      </c>
      <c r="C9" s="1">
        <v>2.7679999999999998</v>
      </c>
      <c r="D9" s="1">
        <v>2.8069999999999999</v>
      </c>
      <c r="E9" s="1">
        <v>2.8069999999999999</v>
      </c>
      <c r="F9" s="1">
        <v>2.8039999999999998</v>
      </c>
      <c r="G9" s="1">
        <v>2.8039999999999998</v>
      </c>
      <c r="H9" s="1">
        <v>2.8029999999999999</v>
      </c>
      <c r="J9" s="1">
        <f t="shared" si="0"/>
        <v>2.7988333333333331</v>
      </c>
      <c r="K9">
        <v>2.8373579999999996</v>
      </c>
      <c r="L9">
        <v>2.8051499999999998</v>
      </c>
      <c r="M9">
        <v>2.772942</v>
      </c>
      <c r="N9" t="str">
        <f t="shared" si="1"/>
        <v>in-control</v>
      </c>
      <c r="O9" s="1">
        <f t="shared" si="2"/>
        <v>3.9000000000000146E-2</v>
      </c>
      <c r="P9">
        <v>0.13419999999999987</v>
      </c>
      <c r="Q9">
        <v>0</v>
      </c>
      <c r="R9" t="str">
        <f t="shared" si="3"/>
        <v>in-control</v>
      </c>
    </row>
    <row r="10" spans="1:18">
      <c r="A10" s="4">
        <v>216</v>
      </c>
      <c r="B10" s="6" t="s">
        <v>0</v>
      </c>
      <c r="C10" s="1">
        <v>2.8410000000000002</v>
      </c>
      <c r="D10" s="1">
        <v>2.802</v>
      </c>
      <c r="E10" s="1">
        <v>2.802</v>
      </c>
      <c r="F10" s="1">
        <v>2.806</v>
      </c>
      <c r="G10" s="1">
        <v>2.8069999999999999</v>
      </c>
      <c r="H10" s="1">
        <v>2.8069999999999999</v>
      </c>
      <c r="J10" s="1">
        <f t="shared" si="0"/>
        <v>2.8108333333333335</v>
      </c>
      <c r="K10">
        <v>2.8373579999999996</v>
      </c>
      <c r="L10">
        <v>2.8051499999999998</v>
      </c>
      <c r="M10">
        <v>2.772942</v>
      </c>
      <c r="N10" t="str">
        <f t="shared" si="1"/>
        <v>in-control</v>
      </c>
      <c r="O10" s="1">
        <f t="shared" si="2"/>
        <v>3.9000000000000146E-2</v>
      </c>
      <c r="P10">
        <v>0.13419999999999987</v>
      </c>
      <c r="Q10">
        <v>0</v>
      </c>
      <c r="R10" t="str">
        <f t="shared" si="3"/>
        <v>in-control</v>
      </c>
    </row>
    <row r="11" spans="1:18">
      <c r="A11" s="4"/>
      <c r="B11" s="6" t="s">
        <v>1</v>
      </c>
      <c r="C11" s="1">
        <v>2.8010000000000002</v>
      </c>
      <c r="D11" s="1">
        <v>2.77</v>
      </c>
      <c r="E11" s="1">
        <v>2.8330000000000002</v>
      </c>
      <c r="F11" s="1">
        <v>2.77</v>
      </c>
      <c r="G11" s="1">
        <v>2.84</v>
      </c>
      <c r="H11" s="1">
        <v>2.7410000000000001</v>
      </c>
      <c r="J11" s="1">
        <f t="shared" si="0"/>
        <v>2.7925</v>
      </c>
      <c r="K11">
        <v>2.8373579999999996</v>
      </c>
      <c r="L11">
        <v>2.8051499999999998</v>
      </c>
      <c r="M11">
        <v>2.772942</v>
      </c>
      <c r="N11" t="str">
        <f t="shared" si="1"/>
        <v>in-control</v>
      </c>
      <c r="O11" s="1">
        <f t="shared" si="2"/>
        <v>9.8999999999999755E-2</v>
      </c>
      <c r="P11">
        <v>0.13419999999999987</v>
      </c>
      <c r="Q11">
        <v>0</v>
      </c>
      <c r="R11" t="str">
        <f t="shared" si="3"/>
        <v>in-control</v>
      </c>
    </row>
    <row r="12" spans="1:18">
      <c r="A12" s="4"/>
      <c r="B12" s="6" t="s">
        <v>2</v>
      </c>
      <c r="C12" s="1">
        <v>2.778</v>
      </c>
      <c r="D12" s="1">
        <v>2.8069999999999999</v>
      </c>
      <c r="E12" s="1">
        <v>2.8039999999999998</v>
      </c>
      <c r="F12" s="1">
        <v>2.8039999999999998</v>
      </c>
      <c r="G12" s="1">
        <v>2.8029999999999999</v>
      </c>
      <c r="H12" s="1">
        <v>2.8039999999999998</v>
      </c>
      <c r="J12" s="1">
        <f t="shared" si="0"/>
        <v>2.7999999999999994</v>
      </c>
      <c r="K12">
        <v>2.8373579999999996</v>
      </c>
      <c r="L12">
        <v>2.8051499999999998</v>
      </c>
      <c r="M12">
        <v>2.772942</v>
      </c>
      <c r="N12" t="str">
        <f t="shared" si="1"/>
        <v>in-control</v>
      </c>
      <c r="O12" s="1">
        <f t="shared" si="2"/>
        <v>2.8999999999999915E-2</v>
      </c>
      <c r="P12">
        <v>0.13419999999999987</v>
      </c>
      <c r="Q12">
        <v>0</v>
      </c>
      <c r="R12" t="str">
        <f t="shared" si="3"/>
        <v>in-control</v>
      </c>
    </row>
    <row r="13" spans="1:18">
      <c r="A13" s="4">
        <v>217</v>
      </c>
      <c r="B13" s="6" t="s">
        <v>0</v>
      </c>
      <c r="C13" s="1">
        <v>2.76</v>
      </c>
      <c r="D13" s="1">
        <v>2.8039999999999998</v>
      </c>
      <c r="E13" s="1">
        <v>2.8039999999999998</v>
      </c>
      <c r="F13" s="1">
        <v>2.806</v>
      </c>
      <c r="G13" s="1">
        <v>2.8050000000000002</v>
      </c>
      <c r="H13" s="1">
        <v>2.806</v>
      </c>
      <c r="J13" s="1">
        <f t="shared" si="0"/>
        <v>2.7974999999999999</v>
      </c>
      <c r="K13">
        <v>2.8373579999999996</v>
      </c>
      <c r="L13">
        <v>2.8051499999999998</v>
      </c>
      <c r="M13">
        <v>2.772942</v>
      </c>
      <c r="N13" t="str">
        <f t="shared" si="1"/>
        <v>in-control</v>
      </c>
      <c r="O13" s="1">
        <f t="shared" si="2"/>
        <v>4.6000000000000263E-2</v>
      </c>
      <c r="P13">
        <v>0.13419999999999987</v>
      </c>
      <c r="Q13">
        <v>0</v>
      </c>
      <c r="R13" t="str">
        <f t="shared" si="3"/>
        <v>in-control</v>
      </c>
    </row>
    <row r="14" spans="1:18">
      <c r="A14" s="4"/>
      <c r="B14" s="6" t="s">
        <v>1</v>
      </c>
      <c r="C14" s="1">
        <v>2.8290000000000002</v>
      </c>
      <c r="D14" s="1">
        <v>2.8039999999999998</v>
      </c>
      <c r="E14" s="1">
        <v>2.8050000000000002</v>
      </c>
      <c r="F14" s="1">
        <v>2.806</v>
      </c>
      <c r="G14" s="1">
        <v>2.8069999999999999</v>
      </c>
      <c r="H14" s="1">
        <v>2.8069999999999999</v>
      </c>
      <c r="J14" s="1">
        <f t="shared" si="0"/>
        <v>2.8096666666666668</v>
      </c>
      <c r="K14">
        <v>2.8373579999999996</v>
      </c>
      <c r="L14">
        <v>2.8051499999999998</v>
      </c>
      <c r="M14">
        <v>2.772942</v>
      </c>
      <c r="N14" t="str">
        <f t="shared" si="1"/>
        <v>in-control</v>
      </c>
      <c r="O14" s="1">
        <f t="shared" si="2"/>
        <v>2.5000000000000355E-2</v>
      </c>
      <c r="P14">
        <v>0.13419999999999987</v>
      </c>
      <c r="Q14">
        <v>0</v>
      </c>
      <c r="R14" t="str">
        <f t="shared" si="3"/>
        <v>in-control</v>
      </c>
    </row>
    <row r="15" spans="1:18">
      <c r="A15" s="4"/>
      <c r="B15" s="6" t="s">
        <v>2</v>
      </c>
      <c r="C15" s="1">
        <v>2.7410000000000001</v>
      </c>
      <c r="D15" s="1">
        <v>2.85</v>
      </c>
      <c r="E15" s="1">
        <v>2.7440000000000002</v>
      </c>
      <c r="F15" s="1">
        <v>2.766</v>
      </c>
      <c r="G15" s="1">
        <v>2.7669999999999999</v>
      </c>
      <c r="H15" s="1">
        <v>2.8079999999999998</v>
      </c>
      <c r="J15" s="1">
        <f t="shared" si="0"/>
        <v>2.7793333333333337</v>
      </c>
      <c r="K15">
        <v>2.8373579999999996</v>
      </c>
      <c r="L15">
        <v>2.8051499999999998</v>
      </c>
      <c r="M15">
        <v>2.772942</v>
      </c>
      <c r="N15" t="str">
        <f t="shared" si="1"/>
        <v>in-control</v>
      </c>
      <c r="O15" s="1">
        <f t="shared" si="2"/>
        <v>0.10899999999999999</v>
      </c>
      <c r="P15">
        <v>0.13419999999999987</v>
      </c>
      <c r="Q15">
        <v>0</v>
      </c>
      <c r="R15" t="str">
        <f t="shared" si="3"/>
        <v>in-control</v>
      </c>
    </row>
    <row r="16" spans="1:18">
      <c r="A16" s="4">
        <v>218</v>
      </c>
      <c r="B16" s="6" t="s">
        <v>0</v>
      </c>
      <c r="C16" s="1">
        <v>2.8140000000000001</v>
      </c>
      <c r="D16" s="1">
        <v>2.8039999999999998</v>
      </c>
      <c r="E16" s="1">
        <v>2.8029999999999999</v>
      </c>
      <c r="F16" s="1">
        <v>2.8050000000000002</v>
      </c>
      <c r="G16" s="1">
        <v>2.8069999999999999</v>
      </c>
      <c r="H16" s="1">
        <v>2.8039999999999998</v>
      </c>
      <c r="J16" s="1">
        <f t="shared" si="0"/>
        <v>2.8061666666666665</v>
      </c>
      <c r="K16">
        <v>2.8373579999999996</v>
      </c>
      <c r="L16">
        <v>2.8051499999999998</v>
      </c>
      <c r="M16">
        <v>2.772942</v>
      </c>
      <c r="N16" t="str">
        <f t="shared" si="1"/>
        <v>in-control</v>
      </c>
      <c r="O16" s="1">
        <f t="shared" si="2"/>
        <v>1.1000000000000121E-2</v>
      </c>
      <c r="P16">
        <v>0.13419999999999987</v>
      </c>
      <c r="Q16">
        <v>0</v>
      </c>
      <c r="R16" t="str">
        <f t="shared" si="3"/>
        <v>in-control</v>
      </c>
    </row>
    <row r="17" spans="1:18">
      <c r="A17" s="4"/>
      <c r="B17" s="6" t="s">
        <v>1</v>
      </c>
      <c r="C17" s="1">
        <v>2.7869999999999999</v>
      </c>
      <c r="D17" s="1">
        <v>2.802</v>
      </c>
      <c r="E17" s="1">
        <v>2.8050000000000002</v>
      </c>
      <c r="F17" s="1">
        <v>2.8039999999999998</v>
      </c>
      <c r="G17" s="1">
        <v>2.8050000000000002</v>
      </c>
      <c r="H17" s="1">
        <v>2.8039999999999998</v>
      </c>
      <c r="J17" s="1">
        <f t="shared" si="0"/>
        <v>2.8011666666666666</v>
      </c>
      <c r="K17">
        <v>2.8373579999999996</v>
      </c>
      <c r="L17">
        <v>2.8051499999999998</v>
      </c>
      <c r="M17">
        <v>2.772942</v>
      </c>
      <c r="N17" t="str">
        <f t="shared" si="1"/>
        <v>in-control</v>
      </c>
      <c r="O17" s="1">
        <f t="shared" si="2"/>
        <v>1.8000000000000238E-2</v>
      </c>
      <c r="P17">
        <v>0.13419999999999987</v>
      </c>
      <c r="Q17">
        <v>0</v>
      </c>
      <c r="R17" t="str">
        <f t="shared" si="3"/>
        <v>in-control</v>
      </c>
    </row>
    <row r="18" spans="1:18">
      <c r="A18" s="4"/>
      <c r="B18" s="6" t="s">
        <v>2</v>
      </c>
      <c r="C18" s="1">
        <v>2.766</v>
      </c>
      <c r="D18" s="1">
        <v>2.8050000000000002</v>
      </c>
      <c r="E18" s="1">
        <v>2.8039999999999998</v>
      </c>
      <c r="F18" s="1">
        <v>2.802</v>
      </c>
      <c r="G18" s="1">
        <v>2.8039999999999998</v>
      </c>
      <c r="H18" s="1">
        <v>2.806</v>
      </c>
      <c r="J18" s="1">
        <f t="shared" si="0"/>
        <v>2.7978333333333332</v>
      </c>
      <c r="K18">
        <v>2.8373579999999996</v>
      </c>
      <c r="L18">
        <v>2.8051499999999998</v>
      </c>
      <c r="M18">
        <v>2.772942</v>
      </c>
      <c r="N18" t="str">
        <f t="shared" si="1"/>
        <v>in-control</v>
      </c>
      <c r="O18" s="1">
        <f t="shared" si="2"/>
        <v>4.0000000000000036E-2</v>
      </c>
      <c r="P18">
        <v>0.13419999999999987</v>
      </c>
      <c r="Q18">
        <v>0</v>
      </c>
      <c r="R18" t="str">
        <f t="shared" si="3"/>
        <v>in-control</v>
      </c>
    </row>
    <row r="19" spans="1:18">
      <c r="A19" s="4">
        <v>219</v>
      </c>
      <c r="B19" s="6" t="s">
        <v>0</v>
      </c>
      <c r="C19" s="1">
        <v>2.774</v>
      </c>
      <c r="D19" s="1">
        <v>2.8010000000000002</v>
      </c>
      <c r="E19" s="1">
        <v>2.8050000000000002</v>
      </c>
      <c r="F19" s="1">
        <v>2.8050000000000002</v>
      </c>
      <c r="G19" s="1">
        <v>2.8050000000000002</v>
      </c>
      <c r="H19" s="1">
        <v>2.8039999999999998</v>
      </c>
      <c r="J19" s="1">
        <f t="shared" si="0"/>
        <v>2.7989999999999999</v>
      </c>
      <c r="K19">
        <v>2.8373579999999996</v>
      </c>
      <c r="L19">
        <v>2.8051499999999998</v>
      </c>
      <c r="M19">
        <v>2.772942</v>
      </c>
      <c r="N19" t="str">
        <f t="shared" si="1"/>
        <v>in-control</v>
      </c>
      <c r="O19" s="1">
        <f t="shared" si="2"/>
        <v>3.1000000000000139E-2</v>
      </c>
      <c r="P19">
        <v>0.13419999999999987</v>
      </c>
      <c r="Q19">
        <v>0</v>
      </c>
      <c r="R19" t="str">
        <f t="shared" si="3"/>
        <v>in-control</v>
      </c>
    </row>
    <row r="20" spans="1:18">
      <c r="A20" s="4"/>
      <c r="B20" s="6" t="s">
        <v>1</v>
      </c>
      <c r="C20" s="1">
        <v>2.77</v>
      </c>
      <c r="D20" s="1">
        <v>2.8010000000000002</v>
      </c>
      <c r="E20" s="1">
        <v>2.8330000000000002</v>
      </c>
      <c r="F20" s="1">
        <v>2.77</v>
      </c>
      <c r="G20" s="1">
        <v>2.84</v>
      </c>
      <c r="H20" s="1">
        <v>2.7410000000000001</v>
      </c>
      <c r="J20" s="1">
        <f t="shared" si="0"/>
        <v>2.7925</v>
      </c>
      <c r="K20">
        <v>2.8373579999999996</v>
      </c>
      <c r="L20">
        <v>2.8051499999999998</v>
      </c>
      <c r="M20">
        <v>2.772942</v>
      </c>
      <c r="N20" t="str">
        <f t="shared" si="1"/>
        <v>in-control</v>
      </c>
      <c r="O20" s="1">
        <f t="shared" si="2"/>
        <v>9.8999999999999755E-2</v>
      </c>
      <c r="P20">
        <v>0.13419999999999987</v>
      </c>
      <c r="Q20">
        <v>0</v>
      </c>
      <c r="R20" t="str">
        <f t="shared" si="3"/>
        <v>in-control</v>
      </c>
    </row>
    <row r="21" spans="1:18">
      <c r="A21" s="4"/>
      <c r="B21" s="6" t="s">
        <v>2</v>
      </c>
      <c r="C21" s="1">
        <v>2.8319999999999999</v>
      </c>
      <c r="D21" s="1">
        <v>2.8359999999999999</v>
      </c>
      <c r="E21" s="1">
        <v>2.794</v>
      </c>
      <c r="F21" s="1">
        <v>2.843</v>
      </c>
      <c r="G21" s="1">
        <v>2.8130000000000002</v>
      </c>
      <c r="H21" s="1">
        <v>2.7429999999999999</v>
      </c>
      <c r="J21" s="1">
        <f t="shared" si="0"/>
        <v>2.8101666666666669</v>
      </c>
      <c r="K21">
        <v>2.8373579999999996</v>
      </c>
      <c r="L21">
        <v>2.8051499999999998</v>
      </c>
      <c r="M21">
        <v>2.772942</v>
      </c>
      <c r="N21" t="str">
        <f t="shared" si="1"/>
        <v>in-control</v>
      </c>
      <c r="O21" s="1">
        <f t="shared" si="2"/>
        <v>0.10000000000000009</v>
      </c>
      <c r="P21">
        <v>0.13419999999999987</v>
      </c>
      <c r="Q21">
        <v>0</v>
      </c>
      <c r="R21" t="str">
        <f t="shared" si="3"/>
        <v>in-control</v>
      </c>
    </row>
    <row r="22" spans="1:18">
      <c r="A22" s="4">
        <v>222</v>
      </c>
      <c r="B22" s="6" t="s">
        <v>0</v>
      </c>
      <c r="C22" s="1">
        <v>2.8290000000000002</v>
      </c>
      <c r="D22" s="1">
        <v>2.8460000000000001</v>
      </c>
      <c r="E22" s="1">
        <v>2.76</v>
      </c>
      <c r="F22" s="1">
        <v>2.8540000000000001</v>
      </c>
      <c r="G22" s="1">
        <v>2.8170000000000002</v>
      </c>
      <c r="H22" s="1">
        <v>2.8050000000000002</v>
      </c>
      <c r="J22" s="1">
        <f t="shared" si="0"/>
        <v>2.8185000000000002</v>
      </c>
      <c r="K22">
        <v>2.8373579999999996</v>
      </c>
      <c r="L22">
        <v>2.8051499999999998</v>
      </c>
      <c r="M22">
        <v>2.772942</v>
      </c>
      <c r="N22" t="str">
        <f t="shared" si="1"/>
        <v>in-control</v>
      </c>
      <c r="O22" s="1">
        <f t="shared" si="2"/>
        <v>9.4000000000000306E-2</v>
      </c>
      <c r="P22">
        <v>0.13419999999999987</v>
      </c>
      <c r="Q22">
        <v>0</v>
      </c>
      <c r="R22" t="str">
        <f t="shared" si="3"/>
        <v>in-control</v>
      </c>
    </row>
    <row r="23" spans="1:18">
      <c r="A23" s="4"/>
      <c r="B23" s="6" t="s">
        <v>1</v>
      </c>
      <c r="C23" s="1">
        <v>2.85</v>
      </c>
      <c r="D23" s="1">
        <v>2.8039999999999998</v>
      </c>
      <c r="E23" s="1">
        <v>2.8050000000000002</v>
      </c>
      <c r="F23" s="1">
        <v>2.806</v>
      </c>
      <c r="G23" s="1">
        <v>2.8069999999999999</v>
      </c>
      <c r="H23" s="1">
        <v>2.8069999999999999</v>
      </c>
      <c r="J23" s="1">
        <f t="shared" si="0"/>
        <v>2.813166666666667</v>
      </c>
      <c r="K23">
        <v>2.8373579999999996</v>
      </c>
      <c r="L23">
        <v>2.8051499999999998</v>
      </c>
      <c r="M23">
        <v>2.772942</v>
      </c>
      <c r="N23" t="str">
        <f t="shared" si="1"/>
        <v>in-control</v>
      </c>
      <c r="O23" s="1">
        <f t="shared" si="2"/>
        <v>4.6000000000000263E-2</v>
      </c>
      <c r="P23">
        <v>0.13419999999999987</v>
      </c>
      <c r="Q23">
        <v>0</v>
      </c>
      <c r="R23" t="str">
        <f t="shared" si="3"/>
        <v>in-control</v>
      </c>
    </row>
    <row r="24" spans="1:18">
      <c r="A24" s="4"/>
      <c r="B24" s="6" t="s">
        <v>2</v>
      </c>
      <c r="C24" s="1">
        <v>2.8029999999999999</v>
      </c>
      <c r="D24" s="1">
        <v>2.8029999999999999</v>
      </c>
      <c r="E24" s="1">
        <v>2.7730000000000001</v>
      </c>
      <c r="F24" s="1">
        <v>2.8370000000000002</v>
      </c>
      <c r="G24" s="1">
        <v>2.8079999999999998</v>
      </c>
      <c r="H24" s="1">
        <v>2.8079999999999998</v>
      </c>
      <c r="J24" s="1">
        <f t="shared" si="0"/>
        <v>2.8053333333333335</v>
      </c>
      <c r="K24">
        <v>2.8373579999999996</v>
      </c>
      <c r="L24">
        <v>2.8051499999999998</v>
      </c>
      <c r="M24">
        <v>2.772942</v>
      </c>
      <c r="N24" t="str">
        <f t="shared" si="1"/>
        <v>in-control</v>
      </c>
      <c r="O24" s="1">
        <f t="shared" si="2"/>
        <v>6.4000000000000057E-2</v>
      </c>
      <c r="P24">
        <v>0.13419999999999987</v>
      </c>
      <c r="Q24">
        <v>0</v>
      </c>
      <c r="R24" t="str">
        <f t="shared" si="3"/>
        <v>in-control</v>
      </c>
    </row>
    <row r="25" spans="1:18">
      <c r="A25" s="4">
        <v>223</v>
      </c>
      <c r="B25" s="6" t="s">
        <v>0</v>
      </c>
      <c r="C25" s="1">
        <v>2.8149999999999999</v>
      </c>
      <c r="D25" s="1">
        <v>2.8039999999999998</v>
      </c>
      <c r="E25" s="1">
        <v>2.8029999999999999</v>
      </c>
      <c r="F25" s="1">
        <v>2.8039999999999998</v>
      </c>
      <c r="G25" s="1">
        <v>2.8029999999999999</v>
      </c>
      <c r="H25" s="1">
        <v>2.802</v>
      </c>
      <c r="J25" s="1">
        <f t="shared" si="0"/>
        <v>2.8051666666666666</v>
      </c>
      <c r="K25">
        <v>2.8373579999999996</v>
      </c>
      <c r="L25">
        <v>2.8051499999999998</v>
      </c>
      <c r="M25">
        <v>2.772942</v>
      </c>
      <c r="N25" t="str">
        <f t="shared" si="1"/>
        <v>in-control</v>
      </c>
      <c r="O25" s="1">
        <f t="shared" si="2"/>
        <v>1.2999999999999901E-2</v>
      </c>
      <c r="P25">
        <v>0.13419999999999987</v>
      </c>
      <c r="Q25">
        <v>0</v>
      </c>
      <c r="R25" t="str">
        <f t="shared" si="3"/>
        <v>in-control</v>
      </c>
    </row>
    <row r="26" spans="1:18">
      <c r="A26" s="4"/>
      <c r="B26" s="6" t="s">
        <v>1</v>
      </c>
      <c r="C26" s="1">
        <v>2.782</v>
      </c>
      <c r="D26" s="1">
        <v>2.806</v>
      </c>
      <c r="E26" s="1">
        <v>2.806</v>
      </c>
      <c r="F26" s="1">
        <v>2.8039999999999998</v>
      </c>
      <c r="G26" s="1">
        <v>2.8029999999999999</v>
      </c>
      <c r="H26" s="1">
        <v>2.802</v>
      </c>
      <c r="J26" s="1">
        <f t="shared" si="0"/>
        <v>2.8005</v>
      </c>
      <c r="K26">
        <v>2.8373579999999996</v>
      </c>
      <c r="L26">
        <v>2.8051499999999998</v>
      </c>
      <c r="M26">
        <v>2.772942</v>
      </c>
      <c r="N26" t="str">
        <f t="shared" si="1"/>
        <v>in-control</v>
      </c>
      <c r="O26" s="1">
        <f t="shared" si="2"/>
        <v>2.4000000000000021E-2</v>
      </c>
      <c r="P26">
        <v>0.13419999999999987</v>
      </c>
      <c r="Q26">
        <v>0</v>
      </c>
      <c r="R26" t="str">
        <f t="shared" si="3"/>
        <v>in-control</v>
      </c>
    </row>
    <row r="27" spans="1:18">
      <c r="A27" s="4"/>
      <c r="B27" s="6" t="s">
        <v>2</v>
      </c>
      <c r="C27" s="1">
        <v>2.7789999999999999</v>
      </c>
      <c r="D27" s="1">
        <v>2.8069999999999999</v>
      </c>
      <c r="E27" s="1">
        <v>2.8079999999999998</v>
      </c>
      <c r="F27" s="1">
        <v>2.8029999999999999</v>
      </c>
      <c r="G27" s="1">
        <v>2.8029999999999999</v>
      </c>
      <c r="H27" s="1">
        <v>2.8029999999999999</v>
      </c>
      <c r="J27" s="1">
        <f t="shared" si="0"/>
        <v>2.8005</v>
      </c>
      <c r="K27">
        <v>2.8373579999999996</v>
      </c>
      <c r="L27">
        <v>2.8051499999999998</v>
      </c>
      <c r="M27">
        <v>2.772942</v>
      </c>
      <c r="N27" t="str">
        <f t="shared" si="1"/>
        <v>in-control</v>
      </c>
      <c r="O27" s="1">
        <f t="shared" si="2"/>
        <v>2.8999999999999915E-2</v>
      </c>
      <c r="P27">
        <v>0.13419999999999987</v>
      </c>
      <c r="Q27">
        <v>0</v>
      </c>
      <c r="R27" t="str">
        <f t="shared" si="3"/>
        <v>in-control</v>
      </c>
    </row>
    <row r="28" spans="1:18">
      <c r="A28" s="4">
        <v>224</v>
      </c>
      <c r="B28" s="6" t="s">
        <v>0</v>
      </c>
      <c r="C28" s="1">
        <v>2.8149999999999999</v>
      </c>
      <c r="D28" s="1">
        <v>2.8149999999999999</v>
      </c>
      <c r="E28" s="1">
        <v>2.8029999999999999</v>
      </c>
      <c r="F28" s="1">
        <v>2.8639999999999999</v>
      </c>
      <c r="G28" s="1">
        <v>2.8340000000000001</v>
      </c>
      <c r="H28" s="1">
        <v>2.8029999999999999</v>
      </c>
      <c r="J28" s="1">
        <f t="shared" si="0"/>
        <v>2.8223333333333334</v>
      </c>
      <c r="K28">
        <v>2.8373579999999996</v>
      </c>
      <c r="L28">
        <v>2.8051499999999998</v>
      </c>
      <c r="M28">
        <v>2.772942</v>
      </c>
      <c r="N28" t="str">
        <f t="shared" si="1"/>
        <v>in-control</v>
      </c>
      <c r="O28" s="1">
        <f t="shared" si="2"/>
        <v>6.0999999999999943E-2</v>
      </c>
      <c r="P28">
        <v>0.13419999999999987</v>
      </c>
      <c r="Q28">
        <v>0</v>
      </c>
      <c r="R28" t="str">
        <f t="shared" si="3"/>
        <v>in-control</v>
      </c>
    </row>
    <row r="29" spans="1:18">
      <c r="A29" s="4"/>
      <c r="B29" s="6" t="s">
        <v>1</v>
      </c>
      <c r="C29" s="1">
        <v>2.8460000000000001</v>
      </c>
      <c r="D29" s="1">
        <v>2.8540000000000001</v>
      </c>
      <c r="E29" s="1">
        <v>2.76</v>
      </c>
      <c r="F29" s="1">
        <v>2.8290000000000002</v>
      </c>
      <c r="G29" s="1">
        <v>2.8170000000000002</v>
      </c>
      <c r="H29" s="1">
        <v>2.8050000000000002</v>
      </c>
      <c r="J29" s="1">
        <f t="shared" si="0"/>
        <v>2.8185000000000002</v>
      </c>
      <c r="K29">
        <v>2.8373579999999996</v>
      </c>
      <c r="L29">
        <v>2.8051499999999998</v>
      </c>
      <c r="M29">
        <v>2.772942</v>
      </c>
      <c r="N29" t="str">
        <f t="shared" si="1"/>
        <v>in-control</v>
      </c>
      <c r="O29" s="1">
        <f t="shared" si="2"/>
        <v>9.4000000000000306E-2</v>
      </c>
      <c r="P29">
        <v>0.13419999999999987</v>
      </c>
      <c r="Q29">
        <v>0</v>
      </c>
      <c r="R29" t="str">
        <f t="shared" si="3"/>
        <v>in-control</v>
      </c>
    </row>
    <row r="30" spans="1:18">
      <c r="A30" s="4"/>
      <c r="B30" s="6" t="s">
        <v>2</v>
      </c>
      <c r="C30" s="1">
        <v>2.7669999999999999</v>
      </c>
      <c r="D30" s="1">
        <v>2.8039999999999998</v>
      </c>
      <c r="E30" s="1">
        <v>2.8340000000000001</v>
      </c>
      <c r="F30" s="1">
        <v>2.8029999999999999</v>
      </c>
      <c r="G30" s="1">
        <v>2.8029999999999999</v>
      </c>
      <c r="H30" s="1">
        <v>2.8029999999999999</v>
      </c>
      <c r="J30" s="1">
        <f t="shared" si="0"/>
        <v>2.8023333333333333</v>
      </c>
      <c r="K30">
        <v>2.8373579999999996</v>
      </c>
      <c r="L30">
        <v>2.8051499999999998</v>
      </c>
      <c r="M30">
        <v>2.772942</v>
      </c>
      <c r="N30" t="str">
        <f t="shared" si="1"/>
        <v>in-control</v>
      </c>
      <c r="O30" s="1">
        <f t="shared" si="2"/>
        <v>6.7000000000000171E-2</v>
      </c>
      <c r="P30">
        <v>0.13419999999999987</v>
      </c>
      <c r="Q30">
        <v>0</v>
      </c>
      <c r="R30" t="str">
        <f t="shared" si="3"/>
        <v>in-control</v>
      </c>
    </row>
    <row r="31" spans="1:18">
      <c r="A31" s="4">
        <v>225</v>
      </c>
      <c r="B31" s="6" t="s">
        <v>0</v>
      </c>
      <c r="C31" s="1">
        <v>2.85</v>
      </c>
      <c r="D31" s="1">
        <v>2.8039999999999998</v>
      </c>
      <c r="E31" s="1">
        <v>2.8039999999999998</v>
      </c>
      <c r="F31" s="1">
        <v>2.8039999999999998</v>
      </c>
      <c r="G31" s="1">
        <v>2.8039999999999998</v>
      </c>
      <c r="H31" s="1">
        <v>2.8039999999999998</v>
      </c>
      <c r="J31" s="1">
        <f t="shared" si="0"/>
        <v>2.811666666666667</v>
      </c>
      <c r="K31">
        <v>2.8373579999999996</v>
      </c>
      <c r="L31">
        <v>2.8051499999999998</v>
      </c>
      <c r="M31">
        <v>2.772942</v>
      </c>
      <c r="N31" t="str">
        <f t="shared" si="1"/>
        <v>in-control</v>
      </c>
      <c r="O31" s="1">
        <f t="shared" si="2"/>
        <v>4.6000000000000263E-2</v>
      </c>
      <c r="P31">
        <v>0.13419999999999987</v>
      </c>
      <c r="Q31">
        <v>0</v>
      </c>
      <c r="R31" t="str">
        <f t="shared" si="3"/>
        <v>in-control</v>
      </c>
    </row>
    <row r="32" spans="1:18">
      <c r="A32" s="4"/>
      <c r="B32" s="6" t="s">
        <v>1</v>
      </c>
      <c r="C32" s="1">
        <v>2.81</v>
      </c>
      <c r="D32" s="1">
        <v>2.82</v>
      </c>
      <c r="E32" s="1">
        <v>2.8140000000000001</v>
      </c>
      <c r="F32" s="1">
        <v>2.794</v>
      </c>
      <c r="G32" s="1">
        <v>2.798</v>
      </c>
      <c r="H32" s="1">
        <v>2.7869999999999999</v>
      </c>
      <c r="J32" s="1">
        <f t="shared" si="0"/>
        <v>2.8038333333333334</v>
      </c>
      <c r="K32">
        <v>2.8373579999999996</v>
      </c>
      <c r="L32">
        <v>2.8051499999999998</v>
      </c>
      <c r="M32">
        <v>2.772942</v>
      </c>
      <c r="N32" t="str">
        <f t="shared" si="1"/>
        <v>in-control</v>
      </c>
      <c r="O32" s="1">
        <f t="shared" si="2"/>
        <v>3.2999999999999918E-2</v>
      </c>
      <c r="P32">
        <v>0.13419999999999987</v>
      </c>
      <c r="Q32">
        <v>0</v>
      </c>
      <c r="R32" t="str">
        <f t="shared" si="3"/>
        <v>in-control</v>
      </c>
    </row>
    <row r="33" spans="1:18">
      <c r="A33" s="4"/>
      <c r="B33" s="6" t="s">
        <v>2</v>
      </c>
      <c r="C33" s="1">
        <v>2.85</v>
      </c>
      <c r="D33" s="1">
        <v>2.82</v>
      </c>
      <c r="E33" s="1">
        <v>2.75</v>
      </c>
      <c r="F33" s="1">
        <v>2.74</v>
      </c>
      <c r="G33" s="1">
        <v>2.85</v>
      </c>
      <c r="H33" s="1">
        <v>2.79</v>
      </c>
      <c r="J33" s="1">
        <f t="shared" si="0"/>
        <v>2.8000000000000003</v>
      </c>
      <c r="K33">
        <v>2.8373579999999996</v>
      </c>
      <c r="L33">
        <v>2.8051499999999998</v>
      </c>
      <c r="M33">
        <v>2.772942</v>
      </c>
      <c r="N33" t="str">
        <f t="shared" si="1"/>
        <v>in-control</v>
      </c>
      <c r="O33" s="1">
        <f t="shared" si="2"/>
        <v>0.10999999999999988</v>
      </c>
      <c r="P33">
        <v>0.13419999999999987</v>
      </c>
      <c r="Q33">
        <v>0</v>
      </c>
      <c r="R33" t="str">
        <f t="shared" si="3"/>
        <v>in-control</v>
      </c>
    </row>
    <row r="34" spans="1:18">
      <c r="A34" s="4">
        <v>226</v>
      </c>
      <c r="B34" s="6" t="s">
        <v>0</v>
      </c>
      <c r="C34" s="1">
        <v>2.75</v>
      </c>
      <c r="D34" s="1">
        <v>2.7650000000000001</v>
      </c>
      <c r="E34" s="1">
        <v>2.85</v>
      </c>
      <c r="F34" s="1">
        <v>2.76</v>
      </c>
      <c r="G34" s="1">
        <v>2.79</v>
      </c>
      <c r="H34" s="1">
        <v>2.84</v>
      </c>
      <c r="J34" s="1">
        <f t="shared" si="0"/>
        <v>2.7925</v>
      </c>
      <c r="K34">
        <v>2.8373579999999996</v>
      </c>
      <c r="L34">
        <v>2.8051499999999998</v>
      </c>
      <c r="M34">
        <v>2.772942</v>
      </c>
      <c r="N34" t="str">
        <f t="shared" si="1"/>
        <v>in-control</v>
      </c>
      <c r="O34" s="1">
        <f t="shared" si="2"/>
        <v>0.10000000000000009</v>
      </c>
      <c r="P34">
        <v>0.13419999999999987</v>
      </c>
      <c r="Q34">
        <v>0</v>
      </c>
      <c r="R34" t="str">
        <f t="shared" si="3"/>
        <v>in-control</v>
      </c>
    </row>
    <row r="35" spans="1:18">
      <c r="A35" s="4"/>
      <c r="B35" s="6" t="s">
        <v>1</v>
      </c>
      <c r="C35" s="1">
        <v>2.83</v>
      </c>
      <c r="D35" s="1">
        <v>2.77</v>
      </c>
      <c r="E35" s="1">
        <v>2.8479999999999999</v>
      </c>
      <c r="F35" s="1">
        <v>2.76</v>
      </c>
      <c r="G35" s="1">
        <v>2.75</v>
      </c>
      <c r="H35" s="1">
        <v>2.83</v>
      </c>
      <c r="J35" s="1">
        <f t="shared" si="0"/>
        <v>2.798</v>
      </c>
      <c r="K35">
        <v>2.8373579999999996</v>
      </c>
      <c r="L35">
        <v>2.8051499999999998</v>
      </c>
      <c r="M35">
        <v>2.772942</v>
      </c>
      <c r="N35" t="str">
        <f t="shared" si="1"/>
        <v>in-control</v>
      </c>
      <c r="O35" s="1">
        <f t="shared" si="2"/>
        <v>9.7999999999999865E-2</v>
      </c>
      <c r="P35">
        <v>0.13419999999999987</v>
      </c>
      <c r="Q35">
        <v>0</v>
      </c>
      <c r="R35" t="str">
        <f t="shared" si="3"/>
        <v>in-control</v>
      </c>
    </row>
    <row r="36" spans="1:18">
      <c r="A36" s="4"/>
      <c r="B36" s="6" t="s">
        <v>2</v>
      </c>
      <c r="C36" s="1">
        <v>2.74</v>
      </c>
      <c r="D36" s="1">
        <v>2.77</v>
      </c>
      <c r="E36" s="1">
        <v>2.8330000000000002</v>
      </c>
      <c r="F36" s="1">
        <v>2.77</v>
      </c>
      <c r="G36" s="1">
        <v>2.84</v>
      </c>
      <c r="H36" s="1">
        <v>2.8</v>
      </c>
      <c r="J36" s="1">
        <f t="shared" si="0"/>
        <v>2.7921666666666667</v>
      </c>
      <c r="K36">
        <v>2.8373579999999996</v>
      </c>
      <c r="L36">
        <v>2.8051499999999998</v>
      </c>
      <c r="M36">
        <v>2.772942</v>
      </c>
      <c r="N36" t="str">
        <f t="shared" si="1"/>
        <v>in-control</v>
      </c>
      <c r="O36" s="1">
        <f t="shared" si="2"/>
        <v>9.9999999999999645E-2</v>
      </c>
      <c r="P36">
        <v>0.13419999999999987</v>
      </c>
      <c r="Q36">
        <v>0</v>
      </c>
      <c r="R36" t="str">
        <f t="shared" si="3"/>
        <v>in-control</v>
      </c>
    </row>
    <row r="37" spans="1:18">
      <c r="A37" s="4">
        <v>229</v>
      </c>
      <c r="B37" s="6" t="s">
        <v>0</v>
      </c>
      <c r="C37" s="1">
        <v>2.7530000000000001</v>
      </c>
      <c r="D37" s="1">
        <v>2.8069999999999999</v>
      </c>
      <c r="E37" s="1">
        <v>2.8050000000000002</v>
      </c>
      <c r="F37" s="1">
        <v>2.8039999999999998</v>
      </c>
      <c r="G37" s="1">
        <v>2.802</v>
      </c>
      <c r="H37" s="1">
        <v>2.8039999999999998</v>
      </c>
      <c r="J37" s="1">
        <f t="shared" si="0"/>
        <v>2.7958333333333329</v>
      </c>
      <c r="K37">
        <v>2.8373579999999996</v>
      </c>
      <c r="L37">
        <v>2.8051499999999998</v>
      </c>
      <c r="M37">
        <v>2.772942</v>
      </c>
      <c r="N37" t="str">
        <f t="shared" si="1"/>
        <v>in-control</v>
      </c>
      <c r="O37" s="1">
        <f t="shared" si="2"/>
        <v>5.3999999999999826E-2</v>
      </c>
      <c r="P37">
        <v>0.13419999999999987</v>
      </c>
      <c r="Q37">
        <v>0</v>
      </c>
      <c r="R37" t="str">
        <f t="shared" si="3"/>
        <v>in-control</v>
      </c>
    </row>
    <row r="38" spans="1:18">
      <c r="A38" s="4"/>
      <c r="B38" s="6" t="s">
        <v>1</v>
      </c>
      <c r="C38" s="1">
        <v>2.851</v>
      </c>
      <c r="D38" s="1">
        <v>2.7509999999999999</v>
      </c>
      <c r="E38" s="1">
        <v>2.7519999999999998</v>
      </c>
      <c r="F38" s="1">
        <v>2.7730000000000001</v>
      </c>
      <c r="G38" s="1">
        <v>2.8490000000000002</v>
      </c>
      <c r="H38" s="1">
        <v>2.806</v>
      </c>
      <c r="J38" s="1">
        <f t="shared" si="0"/>
        <v>2.7970000000000002</v>
      </c>
      <c r="K38">
        <v>2.8373579999999996</v>
      </c>
      <c r="L38">
        <v>2.8051499999999998</v>
      </c>
      <c r="M38">
        <v>2.772942</v>
      </c>
      <c r="N38" t="str">
        <f t="shared" si="1"/>
        <v>in-control</v>
      </c>
      <c r="O38" s="1">
        <f t="shared" si="2"/>
        <v>0.10000000000000009</v>
      </c>
      <c r="P38">
        <v>0.13419999999999987</v>
      </c>
      <c r="Q38">
        <v>0</v>
      </c>
      <c r="R38" t="str">
        <f t="shared" si="3"/>
        <v>in-control</v>
      </c>
    </row>
    <row r="39" spans="1:18">
      <c r="A39" s="4"/>
      <c r="B39" s="6" t="s">
        <v>2</v>
      </c>
      <c r="C39" s="1">
        <v>2.8450000000000002</v>
      </c>
      <c r="D39" s="1">
        <v>2.8039999999999998</v>
      </c>
      <c r="E39" s="1">
        <v>2.8029999999999999</v>
      </c>
      <c r="F39" s="1">
        <v>2.806</v>
      </c>
      <c r="G39" s="1">
        <v>2.8050000000000002</v>
      </c>
      <c r="H39" s="1">
        <v>2.806</v>
      </c>
      <c r="J39" s="1">
        <f t="shared" si="0"/>
        <v>2.8115000000000001</v>
      </c>
      <c r="K39">
        <v>2.8373579999999996</v>
      </c>
      <c r="L39">
        <v>2.8051499999999998</v>
      </c>
      <c r="M39">
        <v>2.772942</v>
      </c>
      <c r="N39" t="str">
        <f t="shared" si="1"/>
        <v>in-control</v>
      </c>
      <c r="O39" s="1">
        <f t="shared" si="2"/>
        <v>4.2000000000000259E-2</v>
      </c>
      <c r="P39">
        <v>0.13419999999999987</v>
      </c>
      <c r="Q39">
        <v>0</v>
      </c>
      <c r="R39" t="str">
        <f t="shared" si="3"/>
        <v>in-control</v>
      </c>
    </row>
    <row r="40" spans="1:18">
      <c r="A40" s="4">
        <v>230</v>
      </c>
      <c r="B40" s="6" t="s">
        <v>0</v>
      </c>
      <c r="C40" s="1">
        <v>2.8439999999999999</v>
      </c>
      <c r="D40" s="1">
        <v>2.7770000000000001</v>
      </c>
      <c r="E40" s="1">
        <v>2.754</v>
      </c>
      <c r="F40" s="1">
        <v>2.7909999999999999</v>
      </c>
      <c r="G40">
        <v>2.8330000000000002</v>
      </c>
      <c r="H40" s="1">
        <v>2.8109999999999999</v>
      </c>
      <c r="J40" s="1">
        <f t="shared" si="0"/>
        <v>2.8016666666666672</v>
      </c>
      <c r="K40">
        <v>2.8373579999999996</v>
      </c>
      <c r="L40">
        <v>2.8051499999999998</v>
      </c>
      <c r="M40">
        <v>2.772942</v>
      </c>
      <c r="N40" t="str">
        <f t="shared" si="1"/>
        <v>in-control</v>
      </c>
      <c r="O40" s="1">
        <f t="shared" si="2"/>
        <v>8.9999999999999858E-2</v>
      </c>
      <c r="P40">
        <v>0.13419999999999987</v>
      </c>
      <c r="Q40">
        <v>0</v>
      </c>
      <c r="R40" t="str">
        <f t="shared" si="3"/>
        <v>in-control</v>
      </c>
    </row>
    <row r="41" spans="1:18">
      <c r="A41" s="4"/>
      <c r="B41" s="6" t="s">
        <v>1</v>
      </c>
      <c r="C41" s="1">
        <v>2.806</v>
      </c>
      <c r="D41" s="1">
        <v>2.839</v>
      </c>
      <c r="E41" s="1">
        <v>2.8050000000000002</v>
      </c>
      <c r="F41" s="1">
        <v>2.8039999999999998</v>
      </c>
      <c r="G41" s="1">
        <v>2.85</v>
      </c>
      <c r="H41" s="1">
        <v>2.74</v>
      </c>
      <c r="J41" s="1">
        <f t="shared" si="0"/>
        <v>2.8073333333333337</v>
      </c>
      <c r="K41">
        <v>2.8373579999999996</v>
      </c>
      <c r="L41">
        <v>2.8051499999999998</v>
      </c>
      <c r="M41">
        <v>2.772942</v>
      </c>
      <c r="N41" t="str">
        <f t="shared" si="1"/>
        <v>in-control</v>
      </c>
      <c r="O41" s="1">
        <f t="shared" si="2"/>
        <v>0.10999999999999988</v>
      </c>
      <c r="P41">
        <v>0.13419999999999987</v>
      </c>
      <c r="Q41">
        <v>0</v>
      </c>
      <c r="R41" t="str">
        <f t="shared" si="3"/>
        <v>in-control</v>
      </c>
    </row>
    <row r="42" spans="1:18">
      <c r="A42" s="4"/>
      <c r="B42" s="6" t="s">
        <v>2</v>
      </c>
      <c r="C42" s="1">
        <v>2.8490000000000002</v>
      </c>
      <c r="D42" s="1">
        <v>2.8010000000000002</v>
      </c>
      <c r="E42" s="1">
        <v>2.8039999999999998</v>
      </c>
      <c r="F42" s="1">
        <v>2.762</v>
      </c>
      <c r="G42" s="1">
        <v>2.8140000000000001</v>
      </c>
      <c r="H42" s="1">
        <v>2.7909999999999999</v>
      </c>
      <c r="J42" s="1">
        <f t="shared" si="0"/>
        <v>2.8035000000000001</v>
      </c>
      <c r="K42">
        <v>2.8373579999999996</v>
      </c>
      <c r="L42">
        <v>2.8051499999999998</v>
      </c>
      <c r="M42">
        <v>2.772942</v>
      </c>
      <c r="N42" t="str">
        <f t="shared" si="1"/>
        <v>in-control</v>
      </c>
      <c r="O42" s="1">
        <f t="shared" si="2"/>
        <v>8.7000000000000188E-2</v>
      </c>
      <c r="P42">
        <v>0.13419999999999987</v>
      </c>
      <c r="Q42">
        <v>0</v>
      </c>
      <c r="R42" t="str">
        <f t="shared" si="3"/>
        <v>in-control</v>
      </c>
    </row>
    <row r="43" spans="1:18">
      <c r="A43" s="4">
        <v>231</v>
      </c>
      <c r="B43" s="6" t="s">
        <v>0</v>
      </c>
      <c r="C43" s="1">
        <v>2.82</v>
      </c>
      <c r="D43" s="1">
        <v>2.7930000000000001</v>
      </c>
      <c r="E43" s="1">
        <v>2.8119999999999998</v>
      </c>
      <c r="F43" s="1">
        <v>2.8330000000000002</v>
      </c>
      <c r="G43" s="1">
        <v>2.8530000000000002</v>
      </c>
      <c r="H43" s="1">
        <v>2.8119999999999998</v>
      </c>
      <c r="J43" s="1">
        <f t="shared" si="0"/>
        <v>2.8204999999999996</v>
      </c>
      <c r="K43">
        <v>2.8373579999999996</v>
      </c>
      <c r="L43">
        <v>2.8051499999999998</v>
      </c>
      <c r="M43">
        <v>2.772942</v>
      </c>
      <c r="N43" t="str">
        <f t="shared" si="1"/>
        <v>in-control</v>
      </c>
      <c r="O43" s="1">
        <f t="shared" si="2"/>
        <v>6.0000000000000053E-2</v>
      </c>
      <c r="P43">
        <v>0.13419999999999987</v>
      </c>
      <c r="Q43">
        <v>0</v>
      </c>
      <c r="R43" t="str">
        <f t="shared" si="3"/>
        <v>in-control</v>
      </c>
    </row>
    <row r="44" spans="1:18">
      <c r="A44" s="4"/>
      <c r="B44" s="6" t="s">
        <v>1</v>
      </c>
      <c r="C44" s="1">
        <v>2.79</v>
      </c>
      <c r="D44" s="1">
        <v>2.78</v>
      </c>
      <c r="E44" s="1">
        <v>2.7639999999999998</v>
      </c>
      <c r="F44" s="1">
        <v>2.843</v>
      </c>
      <c r="G44" s="1">
        <v>2.843</v>
      </c>
      <c r="H44" s="1">
        <v>2.8180000000000001</v>
      </c>
      <c r="J44" s="1">
        <f t="shared" si="0"/>
        <v>2.8063333333333333</v>
      </c>
      <c r="K44">
        <v>2.8373579999999996</v>
      </c>
      <c r="L44">
        <v>2.8051499999999998</v>
      </c>
      <c r="M44">
        <v>2.772942</v>
      </c>
      <c r="N44" t="str">
        <f t="shared" si="1"/>
        <v>in-control</v>
      </c>
      <c r="O44" s="1">
        <f t="shared" si="2"/>
        <v>7.9000000000000181E-2</v>
      </c>
      <c r="P44">
        <v>0.13419999999999987</v>
      </c>
      <c r="Q44">
        <v>0</v>
      </c>
      <c r="R44" t="str">
        <f t="shared" si="3"/>
        <v>in-control</v>
      </c>
    </row>
    <row r="45" spans="1:18">
      <c r="A45" s="4"/>
      <c r="B45" s="6" t="s">
        <v>2</v>
      </c>
      <c r="C45" s="1">
        <v>2.85</v>
      </c>
      <c r="D45" s="1">
        <v>2.806</v>
      </c>
      <c r="E45" s="1">
        <v>2.8050000000000002</v>
      </c>
      <c r="F45" s="1">
        <v>2.8140000000000001</v>
      </c>
      <c r="G45" s="1">
        <v>2.8069999999999999</v>
      </c>
      <c r="H45" s="1">
        <v>2.8069999999999999</v>
      </c>
      <c r="J45" s="1">
        <f t="shared" si="0"/>
        <v>2.8148333333333331</v>
      </c>
      <c r="K45">
        <v>2.8373579999999996</v>
      </c>
      <c r="L45">
        <v>2.8051499999999998</v>
      </c>
      <c r="M45">
        <v>2.772942</v>
      </c>
      <c r="N45" t="str">
        <f t="shared" si="1"/>
        <v>in-control</v>
      </c>
      <c r="O45" s="1">
        <f t="shared" si="2"/>
        <v>4.4999999999999929E-2</v>
      </c>
      <c r="P45">
        <v>0.13419999999999987</v>
      </c>
      <c r="Q45">
        <v>0</v>
      </c>
      <c r="R45" t="str">
        <f t="shared" si="3"/>
        <v>in-control</v>
      </c>
    </row>
    <row r="46" spans="1:18">
      <c r="A46" s="4">
        <v>232</v>
      </c>
      <c r="B46" s="6" t="s">
        <v>0</v>
      </c>
      <c r="C46" s="1">
        <v>2.7669999999999999</v>
      </c>
      <c r="D46" s="1">
        <v>2.831</v>
      </c>
      <c r="E46" s="1">
        <v>2.8079999999999998</v>
      </c>
      <c r="F46" s="1">
        <v>2.7930000000000001</v>
      </c>
      <c r="G46" s="1">
        <v>2.8359999999999999</v>
      </c>
      <c r="H46" s="1">
        <v>2.8109999999999999</v>
      </c>
      <c r="J46" s="1">
        <f t="shared" si="0"/>
        <v>2.8076666666666661</v>
      </c>
      <c r="K46">
        <v>2.8373579999999996</v>
      </c>
      <c r="L46">
        <v>2.8051499999999998</v>
      </c>
      <c r="M46">
        <v>2.772942</v>
      </c>
      <c r="N46" t="str">
        <f t="shared" si="1"/>
        <v>in-control</v>
      </c>
      <c r="O46" s="1">
        <f t="shared" si="2"/>
        <v>6.899999999999995E-2</v>
      </c>
      <c r="P46">
        <v>0.13419999999999987</v>
      </c>
      <c r="Q46">
        <v>0</v>
      </c>
      <c r="R46" t="str">
        <f t="shared" si="3"/>
        <v>in-control</v>
      </c>
    </row>
    <row r="47" spans="1:18">
      <c r="A47" s="4"/>
      <c r="B47" s="6" t="s">
        <v>1</v>
      </c>
      <c r="C47" s="1">
        <v>2.8330000000000002</v>
      </c>
      <c r="D47" s="1">
        <v>2.8250000000000002</v>
      </c>
      <c r="E47" s="1">
        <v>2.7930000000000001</v>
      </c>
      <c r="F47" s="1">
        <v>2.8130000000000002</v>
      </c>
      <c r="G47">
        <v>2.823</v>
      </c>
      <c r="H47" s="1">
        <v>2.766</v>
      </c>
      <c r="J47" s="1">
        <f t="shared" si="0"/>
        <v>2.8088333333333337</v>
      </c>
      <c r="K47">
        <v>2.8373579999999996</v>
      </c>
      <c r="L47">
        <v>2.8051499999999998</v>
      </c>
      <c r="M47">
        <v>2.772942</v>
      </c>
      <c r="N47" t="str">
        <f t="shared" si="1"/>
        <v>in-control</v>
      </c>
      <c r="O47" s="1">
        <f t="shared" si="2"/>
        <v>6.7000000000000171E-2</v>
      </c>
      <c r="P47">
        <v>0.13419999999999987</v>
      </c>
      <c r="Q47">
        <v>0</v>
      </c>
      <c r="R47" t="str">
        <f t="shared" si="3"/>
        <v>in-control</v>
      </c>
    </row>
    <row r="48" spans="1:18">
      <c r="A48" s="4"/>
      <c r="B48" s="6" t="s">
        <v>2</v>
      </c>
      <c r="C48" s="1">
        <v>2.8239999999999998</v>
      </c>
      <c r="D48" s="1">
        <v>2.7989999999999999</v>
      </c>
      <c r="E48" s="1">
        <v>2.79</v>
      </c>
      <c r="F48" s="1">
        <v>2.7639999999999998</v>
      </c>
      <c r="G48" s="1">
        <v>2.8170000000000002</v>
      </c>
      <c r="H48" s="1">
        <v>2.8050000000000002</v>
      </c>
      <c r="J48" s="1">
        <f t="shared" si="0"/>
        <v>2.7998333333333334</v>
      </c>
      <c r="K48">
        <v>2.8373579999999996</v>
      </c>
      <c r="L48">
        <v>2.8051499999999998</v>
      </c>
      <c r="M48">
        <v>2.772942</v>
      </c>
      <c r="N48" t="str">
        <f t="shared" si="1"/>
        <v>in-control</v>
      </c>
      <c r="O48" s="1">
        <f t="shared" si="2"/>
        <v>6.0000000000000053E-2</v>
      </c>
      <c r="P48">
        <v>0.13419999999999987</v>
      </c>
      <c r="Q48">
        <v>0</v>
      </c>
      <c r="R48" t="str">
        <f t="shared" si="3"/>
        <v>in-control</v>
      </c>
    </row>
    <row r="49" spans="1:18">
      <c r="A49" s="4">
        <v>233</v>
      </c>
      <c r="B49" s="6" t="s">
        <v>0</v>
      </c>
      <c r="C49" s="1">
        <v>2.778</v>
      </c>
      <c r="D49" s="1">
        <v>2.7749999999999999</v>
      </c>
      <c r="E49" s="1">
        <v>2.7989999999999999</v>
      </c>
      <c r="F49" s="1">
        <v>2.8050000000000002</v>
      </c>
      <c r="G49" s="1">
        <v>2.8330000000000002</v>
      </c>
      <c r="H49" s="1">
        <v>2.7719999999999998</v>
      </c>
      <c r="J49" s="1">
        <f t="shared" si="0"/>
        <v>2.7936666666666667</v>
      </c>
      <c r="K49">
        <v>2.8373579999999996</v>
      </c>
      <c r="L49">
        <v>2.8051499999999998</v>
      </c>
      <c r="M49">
        <v>2.772942</v>
      </c>
      <c r="N49" t="str">
        <f t="shared" si="1"/>
        <v>in-control</v>
      </c>
      <c r="O49" s="1">
        <f t="shared" si="2"/>
        <v>6.1000000000000387E-2</v>
      </c>
      <c r="P49">
        <v>0.13419999999999987</v>
      </c>
      <c r="Q49">
        <v>0</v>
      </c>
      <c r="R49" t="str">
        <f t="shared" si="3"/>
        <v>in-control</v>
      </c>
    </row>
    <row r="50" spans="1:18">
      <c r="B50" s="6" t="s">
        <v>1</v>
      </c>
      <c r="C50" s="1">
        <v>2.8010000000000002</v>
      </c>
      <c r="D50" s="1">
        <v>2.8319999999999999</v>
      </c>
      <c r="E50" s="1">
        <v>2.758</v>
      </c>
      <c r="F50" s="1">
        <v>2.7589999999999999</v>
      </c>
      <c r="G50" s="1">
        <v>2.7730000000000001</v>
      </c>
      <c r="H50" s="1">
        <v>2.8140000000000001</v>
      </c>
      <c r="J50" s="1">
        <f t="shared" si="0"/>
        <v>2.7895000000000003</v>
      </c>
      <c r="K50">
        <v>2.8373579999999996</v>
      </c>
      <c r="L50">
        <v>2.8051499999999998</v>
      </c>
      <c r="M50">
        <v>2.772942</v>
      </c>
      <c r="N50" t="str">
        <f t="shared" si="1"/>
        <v>in-control</v>
      </c>
      <c r="O50" s="1">
        <f t="shared" si="2"/>
        <v>7.3999999999999844E-2</v>
      </c>
      <c r="P50">
        <v>0.13419999999999987</v>
      </c>
      <c r="Q50">
        <v>0</v>
      </c>
      <c r="R50" t="str">
        <f t="shared" si="3"/>
        <v>in-control</v>
      </c>
    </row>
    <row r="51" spans="1:18">
      <c r="B51" s="6" t="s">
        <v>2</v>
      </c>
      <c r="C51" s="1">
        <v>2.77</v>
      </c>
      <c r="D51" s="1">
        <v>2.7869999999999999</v>
      </c>
      <c r="E51" s="1">
        <v>2.7440000000000002</v>
      </c>
      <c r="F51" s="1">
        <v>2.766</v>
      </c>
      <c r="G51" s="1">
        <v>2.8069999999999999</v>
      </c>
      <c r="H51" s="1">
        <v>2.8029999999999999</v>
      </c>
      <c r="J51" s="1">
        <f t="shared" si="0"/>
        <v>2.7795000000000001</v>
      </c>
      <c r="K51">
        <v>2.8373579999999996</v>
      </c>
      <c r="L51">
        <v>2.8051499999999998</v>
      </c>
      <c r="M51">
        <v>2.772942</v>
      </c>
      <c r="N51" t="str">
        <f t="shared" si="1"/>
        <v>in-control</v>
      </c>
      <c r="O51" s="1">
        <f t="shared" si="2"/>
        <v>6.2999999999999723E-2</v>
      </c>
      <c r="P51">
        <v>0.13419999999999987</v>
      </c>
      <c r="Q51">
        <v>0</v>
      </c>
      <c r="R51" t="str">
        <f t="shared" si="3"/>
        <v>in-control</v>
      </c>
    </row>
    <row r="58" spans="1:18">
      <c r="A58" s="8"/>
    </row>
    <row r="60" spans="1:18">
      <c r="A60" s="9"/>
      <c r="B60" s="9"/>
      <c r="C60" s="9"/>
      <c r="D60" s="9"/>
      <c r="E60" s="9"/>
      <c r="F60" s="9"/>
      <c r="G60" s="9"/>
      <c r="H60" s="9"/>
    </row>
    <row r="61" spans="1:18">
      <c r="A61" s="4"/>
      <c r="C61" s="2"/>
      <c r="D61" s="2"/>
      <c r="E61" s="2"/>
      <c r="F61" s="2"/>
      <c r="G61" s="2"/>
      <c r="H61" s="2"/>
    </row>
    <row r="62" spans="1:18">
      <c r="A62" s="4"/>
      <c r="C62" s="2"/>
      <c r="D62" s="2"/>
      <c r="E62" s="2"/>
      <c r="F62" s="2"/>
      <c r="G62" s="2"/>
      <c r="H62" s="2"/>
    </row>
    <row r="63" spans="1:18">
      <c r="A63" s="4"/>
      <c r="C63" s="2"/>
      <c r="D63" s="2"/>
      <c r="E63" s="2"/>
      <c r="F63" s="2"/>
      <c r="G63" s="2"/>
      <c r="H63" s="2"/>
    </row>
    <row r="64" spans="1:18">
      <c r="A64" s="4"/>
      <c r="C64" s="2"/>
      <c r="D64" s="2"/>
      <c r="E64" s="2"/>
      <c r="F64" s="2"/>
      <c r="G64" s="2"/>
      <c r="H64" s="2"/>
    </row>
    <row r="65" spans="1:8">
      <c r="A65" s="4"/>
      <c r="C65" s="2"/>
      <c r="D65" s="2"/>
      <c r="E65" s="2"/>
      <c r="F65" s="2"/>
      <c r="G65" s="2"/>
      <c r="H65" s="2"/>
    </row>
    <row r="66" spans="1:8">
      <c r="A66" s="4"/>
      <c r="C66" s="2"/>
      <c r="D66" s="2"/>
      <c r="E66" s="2"/>
      <c r="F66" s="2"/>
      <c r="G66" s="2"/>
      <c r="H66" s="2"/>
    </row>
    <row r="67" spans="1:8">
      <c r="A67" s="4"/>
      <c r="C67" s="2"/>
      <c r="D67" s="2"/>
      <c r="E67" s="2"/>
      <c r="F67" s="2"/>
      <c r="G67" s="2"/>
      <c r="H67" s="2"/>
    </row>
    <row r="68" spans="1:8">
      <c r="A68" s="4"/>
      <c r="C68" s="2"/>
      <c r="D68" s="2"/>
      <c r="E68" s="2"/>
      <c r="F68" s="2"/>
      <c r="G68" s="2"/>
      <c r="H68" s="2"/>
    </row>
    <row r="69" spans="1:8">
      <c r="A69" s="4"/>
      <c r="C69" s="2"/>
      <c r="D69" s="2"/>
      <c r="E69" s="2"/>
      <c r="F69" s="2"/>
      <c r="G69" s="2"/>
      <c r="H69" s="2"/>
    </row>
    <row r="70" spans="1:8">
      <c r="A70" s="4"/>
      <c r="C70" s="2"/>
      <c r="D70" s="2"/>
      <c r="E70" s="2"/>
      <c r="F70" s="2"/>
      <c r="G70" s="2"/>
      <c r="H70" s="2"/>
    </row>
    <row r="71" spans="1:8">
      <c r="A71" s="4"/>
      <c r="C71" s="2"/>
      <c r="D71" s="2"/>
      <c r="E71" s="2"/>
      <c r="F71" s="2"/>
      <c r="G71" s="2"/>
      <c r="H71" s="2"/>
    </row>
    <row r="72" spans="1:8">
      <c r="A72" s="4"/>
      <c r="C72" s="2"/>
      <c r="D72" s="2"/>
      <c r="E72" s="2"/>
      <c r="F72" s="2"/>
      <c r="G72" s="2"/>
      <c r="H72" s="2"/>
    </row>
    <row r="73" spans="1:8">
      <c r="A73" s="4"/>
      <c r="C73" s="2"/>
      <c r="D73" s="2"/>
      <c r="E73" s="2"/>
      <c r="F73" s="2"/>
      <c r="G73" s="2"/>
      <c r="H73" s="2"/>
    </row>
    <row r="74" spans="1:8">
      <c r="A74" s="4"/>
      <c r="C74" s="2"/>
      <c r="D74" s="2"/>
      <c r="E74" s="2"/>
      <c r="F74" s="2"/>
      <c r="G74" s="2"/>
      <c r="H74" s="2"/>
    </row>
    <row r="75" spans="1:8">
      <c r="A75" s="4"/>
      <c r="C75" s="2"/>
      <c r="D75" s="2"/>
      <c r="E75" s="2"/>
      <c r="F75" s="2"/>
      <c r="G75" s="2"/>
      <c r="H75" s="2"/>
    </row>
    <row r="76" spans="1:8">
      <c r="A76" s="4"/>
      <c r="C76" s="2"/>
      <c r="D76" s="2"/>
      <c r="E76" s="2"/>
      <c r="F76" s="2"/>
      <c r="G76" s="2"/>
      <c r="H76" s="2"/>
    </row>
    <row r="77" spans="1:8">
      <c r="A77" s="4"/>
      <c r="C77" s="2"/>
      <c r="D77" s="2"/>
      <c r="E77" s="2"/>
      <c r="F77" s="2"/>
      <c r="G77" s="2"/>
      <c r="H77" s="2"/>
    </row>
    <row r="78" spans="1:8">
      <c r="A78" s="4"/>
      <c r="C78" s="2"/>
      <c r="D78" s="2"/>
      <c r="E78" s="2"/>
      <c r="F78" s="2"/>
      <c r="G78" s="2"/>
      <c r="H78" s="2"/>
    </row>
    <row r="79" spans="1:8">
      <c r="A79" s="4"/>
      <c r="C79" s="2"/>
      <c r="D79" s="2"/>
      <c r="E79" s="2"/>
      <c r="F79" s="2"/>
      <c r="G79" s="2"/>
      <c r="H79" s="2"/>
    </row>
    <row r="80" spans="1:8">
      <c r="A80" s="4"/>
      <c r="C80" s="2"/>
      <c r="D80" s="2"/>
      <c r="E80" s="2"/>
      <c r="F80" s="2"/>
      <c r="G80" s="2"/>
      <c r="H80" s="2"/>
    </row>
    <row r="81" spans="1:8">
      <c r="A81" s="4"/>
      <c r="C81" s="2"/>
      <c r="D81" s="2"/>
      <c r="E81" s="2"/>
      <c r="F81" s="2"/>
      <c r="G81" s="2"/>
      <c r="H81" s="2"/>
    </row>
    <row r="82" spans="1:8">
      <c r="A82" s="4"/>
      <c r="C82" s="2"/>
      <c r="D82" s="2"/>
      <c r="E82" s="2"/>
      <c r="F82" s="2"/>
      <c r="G82" s="2"/>
      <c r="H82" s="2"/>
    </row>
    <row r="83" spans="1:8">
      <c r="A83" s="4"/>
      <c r="C83" s="2"/>
      <c r="D83" s="2"/>
      <c r="E83" s="2"/>
      <c r="F83" s="2"/>
      <c r="G83" s="2"/>
      <c r="H83" s="2"/>
    </row>
    <row r="84" spans="1:8">
      <c r="A84" s="4"/>
      <c r="C84" s="2"/>
      <c r="D84" s="2"/>
      <c r="E84" s="2"/>
      <c r="F84" s="2"/>
      <c r="G84" s="2"/>
      <c r="H84" s="2"/>
    </row>
    <row r="85" spans="1:8">
      <c r="A85" s="4"/>
      <c r="C85" s="2"/>
      <c r="D85" s="2"/>
      <c r="E85" s="2"/>
      <c r="F85" s="2"/>
      <c r="G85" s="2"/>
      <c r="H85" s="2"/>
    </row>
    <row r="86" spans="1:8">
      <c r="A86" s="4"/>
      <c r="C86" s="2"/>
      <c r="D86" s="2"/>
      <c r="E86" s="2"/>
      <c r="F86" s="2"/>
      <c r="G86" s="2"/>
      <c r="H86" s="2"/>
    </row>
    <row r="87" spans="1:8">
      <c r="A87" s="4"/>
      <c r="C87" s="2"/>
      <c r="D87" s="2"/>
      <c r="E87" s="2"/>
      <c r="F87" s="2"/>
      <c r="G87" s="2"/>
      <c r="H87" s="2"/>
    </row>
    <row r="88" spans="1:8">
      <c r="A88" s="4"/>
      <c r="C88" s="2"/>
      <c r="D88" s="2"/>
      <c r="E88" s="2"/>
      <c r="F88" s="2"/>
      <c r="G88" s="2"/>
      <c r="H88" s="2"/>
    </row>
    <row r="89" spans="1:8">
      <c r="A89" s="4"/>
      <c r="C89" s="2"/>
      <c r="D89" s="2"/>
      <c r="E89" s="2"/>
      <c r="F89" s="2"/>
      <c r="G89" s="2"/>
      <c r="H89" s="2"/>
    </row>
    <row r="90" spans="1:8">
      <c r="A90" s="4"/>
      <c r="C90" s="2"/>
      <c r="D90" s="2"/>
      <c r="E90" s="2"/>
      <c r="F90" s="2"/>
      <c r="G90" s="2"/>
      <c r="H90" s="2"/>
    </row>
    <row r="91" spans="1:8">
      <c r="A91" s="4"/>
      <c r="C91" s="2"/>
      <c r="D91" s="2"/>
      <c r="E91" s="2"/>
      <c r="F91" s="2"/>
      <c r="G91" s="2"/>
      <c r="H91" s="2"/>
    </row>
    <row r="92" spans="1:8">
      <c r="A92" s="4"/>
      <c r="C92" s="2"/>
      <c r="D92" s="2"/>
      <c r="E92" s="2"/>
      <c r="F92" s="2"/>
      <c r="G92" s="2"/>
      <c r="H92" s="2"/>
    </row>
    <row r="93" spans="1:8">
      <c r="A93" s="4"/>
      <c r="C93" s="2"/>
      <c r="D93" s="2"/>
      <c r="E93" s="2"/>
      <c r="F93" s="2"/>
      <c r="G93" s="2"/>
      <c r="H93" s="2"/>
    </row>
    <row r="94" spans="1:8">
      <c r="A94" s="4"/>
      <c r="C94" s="2"/>
      <c r="D94" s="2"/>
      <c r="E94" s="2"/>
      <c r="F94" s="2"/>
      <c r="G94" s="2"/>
      <c r="H94" s="2"/>
    </row>
    <row r="95" spans="1:8">
      <c r="A95" s="4"/>
      <c r="C95" s="2"/>
      <c r="D95" s="2"/>
      <c r="E95" s="2"/>
      <c r="F95" s="2"/>
      <c r="G95" s="2"/>
      <c r="H95" s="2"/>
    </row>
    <row r="96" spans="1:8">
      <c r="A96" s="4"/>
      <c r="C96" s="2"/>
      <c r="D96" s="2"/>
      <c r="E96" s="2"/>
      <c r="F96" s="2"/>
      <c r="G96" s="2"/>
      <c r="H96" s="2"/>
    </row>
    <row r="97" spans="1:8">
      <c r="A97" s="4"/>
      <c r="C97" s="2"/>
      <c r="D97" s="2"/>
      <c r="E97" s="2"/>
      <c r="F97" s="2"/>
      <c r="G97" s="2"/>
      <c r="H97" s="2"/>
    </row>
    <row r="98" spans="1:8">
      <c r="A98" s="4"/>
      <c r="C98" s="2"/>
      <c r="D98" s="2"/>
      <c r="E98" s="2"/>
      <c r="F98" s="2"/>
      <c r="G98" s="2"/>
      <c r="H98" s="2"/>
    </row>
    <row r="99" spans="1:8">
      <c r="A99" s="4"/>
      <c r="C99" s="2"/>
      <c r="D99" s="2"/>
      <c r="E99" s="2"/>
      <c r="F99" s="2"/>
      <c r="G99" s="2"/>
      <c r="H99" s="2"/>
    </row>
    <row r="100" spans="1:8">
      <c r="A100" s="4"/>
      <c r="C100" s="2"/>
      <c r="D100" s="2"/>
      <c r="E100" s="2"/>
      <c r="F100" s="2"/>
      <c r="G100" s="2"/>
      <c r="H100" s="2"/>
    </row>
    <row r="101" spans="1:8">
      <c r="A101" s="4"/>
      <c r="C101" s="2"/>
      <c r="D101" s="2"/>
      <c r="E101" s="2"/>
      <c r="F101" s="2"/>
      <c r="G101" s="2"/>
      <c r="H101" s="2"/>
    </row>
    <row r="102" spans="1:8">
      <c r="A102" s="4"/>
      <c r="C102" s="2"/>
      <c r="D102" s="2"/>
      <c r="E102" s="2"/>
      <c r="F102" s="2"/>
      <c r="G102" s="2"/>
      <c r="H102" s="2"/>
    </row>
    <row r="103" spans="1:8">
      <c r="A103" s="4"/>
      <c r="C103" s="2"/>
      <c r="D103" s="2"/>
      <c r="E103" s="2"/>
      <c r="F103" s="2"/>
      <c r="G103" s="2"/>
      <c r="H103" s="2"/>
    </row>
    <row r="104" spans="1:8">
      <c r="C104" s="2"/>
      <c r="D104" s="2"/>
      <c r="E104" s="2"/>
      <c r="F104" s="2"/>
      <c r="G104" s="2"/>
      <c r="H104" s="2"/>
    </row>
    <row r="105" spans="1:8">
      <c r="C105" s="2"/>
      <c r="D105" s="2"/>
      <c r="E105" s="2"/>
      <c r="F105" s="2"/>
      <c r="G105" s="2"/>
      <c r="H105" s="2"/>
    </row>
  </sheetData>
  <pageMargins left="0.7" right="0.7" top="0.75" bottom="0.75" header="0.3" footer="0.3"/>
  <pageSetup scale="5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8"/>
  <sheetViews>
    <sheetView tabSelected="1" topLeftCell="A45" zoomScale="79" zoomScaleNormal="79" workbookViewId="0">
      <selection activeCell="I52" sqref="I52"/>
    </sheetView>
  </sheetViews>
  <sheetFormatPr defaultColWidth="11.42578125" defaultRowHeight="15"/>
  <cols>
    <col min="1" max="1" width="11.42578125" customWidth="1"/>
    <col min="2" max="2" width="7.42578125" style="6" customWidth="1"/>
    <col min="10" max="10" width="20.5703125" bestFit="1" customWidth="1"/>
    <col min="12" max="12" width="20.28515625" bestFit="1" customWidth="1"/>
    <col min="18" max="18" width="13.42578125" bestFit="1" customWidth="1"/>
    <col min="259" max="259" width="11.42578125" customWidth="1"/>
    <col min="260" max="260" width="7.42578125" customWidth="1"/>
    <col min="515" max="515" width="11.42578125" customWidth="1"/>
    <col min="516" max="516" width="7.42578125" customWidth="1"/>
    <col min="771" max="771" width="11.42578125" customWidth="1"/>
    <col min="772" max="772" width="7.42578125" customWidth="1"/>
    <col min="1027" max="1027" width="11.42578125" customWidth="1"/>
    <col min="1028" max="1028" width="7.42578125" customWidth="1"/>
    <col min="1283" max="1283" width="11.42578125" customWidth="1"/>
    <col min="1284" max="1284" width="7.42578125" customWidth="1"/>
    <col min="1539" max="1539" width="11.42578125" customWidth="1"/>
    <col min="1540" max="1540" width="7.42578125" customWidth="1"/>
    <col min="1795" max="1795" width="11.42578125" customWidth="1"/>
    <col min="1796" max="1796" width="7.42578125" customWidth="1"/>
    <col min="2051" max="2051" width="11.42578125" customWidth="1"/>
    <col min="2052" max="2052" width="7.42578125" customWidth="1"/>
    <col min="2307" max="2307" width="11.42578125" customWidth="1"/>
    <col min="2308" max="2308" width="7.42578125" customWidth="1"/>
    <col min="2563" max="2563" width="11.42578125" customWidth="1"/>
    <col min="2564" max="2564" width="7.42578125" customWidth="1"/>
    <col min="2819" max="2819" width="11.42578125" customWidth="1"/>
    <col min="2820" max="2820" width="7.42578125" customWidth="1"/>
    <col min="3075" max="3075" width="11.42578125" customWidth="1"/>
    <col min="3076" max="3076" width="7.42578125" customWidth="1"/>
    <col min="3331" max="3331" width="11.42578125" customWidth="1"/>
    <col min="3332" max="3332" width="7.42578125" customWidth="1"/>
    <col min="3587" max="3587" width="11.42578125" customWidth="1"/>
    <col min="3588" max="3588" width="7.42578125" customWidth="1"/>
    <col min="3843" max="3843" width="11.42578125" customWidth="1"/>
    <col min="3844" max="3844" width="7.42578125" customWidth="1"/>
    <col min="4099" max="4099" width="11.42578125" customWidth="1"/>
    <col min="4100" max="4100" width="7.42578125" customWidth="1"/>
    <col min="4355" max="4355" width="11.42578125" customWidth="1"/>
    <col min="4356" max="4356" width="7.42578125" customWidth="1"/>
    <col min="4611" max="4611" width="11.42578125" customWidth="1"/>
    <col min="4612" max="4612" width="7.42578125" customWidth="1"/>
    <col min="4867" max="4867" width="11.42578125" customWidth="1"/>
    <col min="4868" max="4868" width="7.42578125" customWidth="1"/>
    <col min="5123" max="5123" width="11.42578125" customWidth="1"/>
    <col min="5124" max="5124" width="7.42578125" customWidth="1"/>
    <col min="5379" max="5379" width="11.42578125" customWidth="1"/>
    <col min="5380" max="5380" width="7.42578125" customWidth="1"/>
    <col min="5635" max="5635" width="11.42578125" customWidth="1"/>
    <col min="5636" max="5636" width="7.42578125" customWidth="1"/>
    <col min="5891" max="5891" width="11.42578125" customWidth="1"/>
    <col min="5892" max="5892" width="7.42578125" customWidth="1"/>
    <col min="6147" max="6147" width="11.42578125" customWidth="1"/>
    <col min="6148" max="6148" width="7.42578125" customWidth="1"/>
    <col min="6403" max="6403" width="11.42578125" customWidth="1"/>
    <col min="6404" max="6404" width="7.42578125" customWidth="1"/>
    <col min="6659" max="6659" width="11.42578125" customWidth="1"/>
    <col min="6660" max="6660" width="7.42578125" customWidth="1"/>
    <col min="6915" max="6915" width="11.42578125" customWidth="1"/>
    <col min="6916" max="6916" width="7.42578125" customWidth="1"/>
    <col min="7171" max="7171" width="11.42578125" customWidth="1"/>
    <col min="7172" max="7172" width="7.42578125" customWidth="1"/>
    <col min="7427" max="7427" width="11.42578125" customWidth="1"/>
    <col min="7428" max="7428" width="7.42578125" customWidth="1"/>
    <col min="7683" max="7683" width="11.42578125" customWidth="1"/>
    <col min="7684" max="7684" width="7.42578125" customWidth="1"/>
    <col min="7939" max="7939" width="11.42578125" customWidth="1"/>
    <col min="7940" max="7940" width="7.42578125" customWidth="1"/>
    <col min="8195" max="8195" width="11.42578125" customWidth="1"/>
    <col min="8196" max="8196" width="7.42578125" customWidth="1"/>
    <col min="8451" max="8451" width="11.42578125" customWidth="1"/>
    <col min="8452" max="8452" width="7.42578125" customWidth="1"/>
    <col min="8707" max="8707" width="11.42578125" customWidth="1"/>
    <col min="8708" max="8708" width="7.42578125" customWidth="1"/>
    <col min="8963" max="8963" width="11.42578125" customWidth="1"/>
    <col min="8964" max="8964" width="7.42578125" customWidth="1"/>
    <col min="9219" max="9219" width="11.42578125" customWidth="1"/>
    <col min="9220" max="9220" width="7.42578125" customWidth="1"/>
    <col min="9475" max="9475" width="11.42578125" customWidth="1"/>
    <col min="9476" max="9476" width="7.42578125" customWidth="1"/>
    <col min="9731" max="9731" width="11.42578125" customWidth="1"/>
    <col min="9732" max="9732" width="7.42578125" customWidth="1"/>
    <col min="9987" max="9987" width="11.42578125" customWidth="1"/>
    <col min="9988" max="9988" width="7.42578125" customWidth="1"/>
    <col min="10243" max="10243" width="11.42578125" customWidth="1"/>
    <col min="10244" max="10244" width="7.42578125" customWidth="1"/>
    <col min="10499" max="10499" width="11.42578125" customWidth="1"/>
    <col min="10500" max="10500" width="7.42578125" customWidth="1"/>
    <col min="10755" max="10755" width="11.42578125" customWidth="1"/>
    <col min="10756" max="10756" width="7.42578125" customWidth="1"/>
    <col min="11011" max="11011" width="11.42578125" customWidth="1"/>
    <col min="11012" max="11012" width="7.42578125" customWidth="1"/>
    <col min="11267" max="11267" width="11.42578125" customWidth="1"/>
    <col min="11268" max="11268" width="7.42578125" customWidth="1"/>
    <col min="11523" max="11523" width="11.42578125" customWidth="1"/>
    <col min="11524" max="11524" width="7.42578125" customWidth="1"/>
    <col min="11779" max="11779" width="11.42578125" customWidth="1"/>
    <col min="11780" max="11780" width="7.42578125" customWidth="1"/>
    <col min="12035" max="12035" width="11.42578125" customWidth="1"/>
    <col min="12036" max="12036" width="7.42578125" customWidth="1"/>
    <col min="12291" max="12291" width="11.42578125" customWidth="1"/>
    <col min="12292" max="12292" width="7.42578125" customWidth="1"/>
    <col min="12547" max="12547" width="11.42578125" customWidth="1"/>
    <col min="12548" max="12548" width="7.42578125" customWidth="1"/>
    <col min="12803" max="12803" width="11.42578125" customWidth="1"/>
    <col min="12804" max="12804" width="7.42578125" customWidth="1"/>
    <col min="13059" max="13059" width="11.42578125" customWidth="1"/>
    <col min="13060" max="13060" width="7.42578125" customWidth="1"/>
    <col min="13315" max="13315" width="11.42578125" customWidth="1"/>
    <col min="13316" max="13316" width="7.42578125" customWidth="1"/>
    <col min="13571" max="13571" width="11.42578125" customWidth="1"/>
    <col min="13572" max="13572" width="7.42578125" customWidth="1"/>
    <col min="13827" max="13827" width="11.42578125" customWidth="1"/>
    <col min="13828" max="13828" width="7.42578125" customWidth="1"/>
    <col min="14083" max="14083" width="11.42578125" customWidth="1"/>
    <col min="14084" max="14084" width="7.42578125" customWidth="1"/>
    <col min="14339" max="14339" width="11.42578125" customWidth="1"/>
    <col min="14340" max="14340" width="7.42578125" customWidth="1"/>
    <col min="14595" max="14595" width="11.42578125" customWidth="1"/>
    <col min="14596" max="14596" width="7.42578125" customWidth="1"/>
    <col min="14851" max="14851" width="11.42578125" customWidth="1"/>
    <col min="14852" max="14852" width="7.42578125" customWidth="1"/>
    <col min="15107" max="15107" width="11.42578125" customWidth="1"/>
    <col min="15108" max="15108" width="7.42578125" customWidth="1"/>
    <col min="15363" max="15363" width="11.42578125" customWidth="1"/>
    <col min="15364" max="15364" width="7.42578125" customWidth="1"/>
    <col min="15619" max="15619" width="11.42578125" customWidth="1"/>
    <col min="15620" max="15620" width="7.42578125" customWidth="1"/>
    <col min="15875" max="15875" width="11.42578125" customWidth="1"/>
    <col min="15876" max="15876" width="7.42578125" customWidth="1"/>
    <col min="16131" max="16131" width="11.42578125" customWidth="1"/>
    <col min="16132" max="16132" width="7.42578125" customWidth="1"/>
  </cols>
  <sheetData>
    <row r="1" spans="1:18" ht="18">
      <c r="A1" s="5" t="s">
        <v>9</v>
      </c>
      <c r="J1" t="s">
        <v>20</v>
      </c>
    </row>
    <row r="2" spans="1:18">
      <c r="A2" s="7" t="s">
        <v>10</v>
      </c>
      <c r="J2" t="s">
        <v>13</v>
      </c>
      <c r="K2">
        <v>6</v>
      </c>
    </row>
    <row r="4" spans="1:18">
      <c r="A4" s="8" t="s">
        <v>11</v>
      </c>
    </row>
    <row r="6" spans="1:18" s="9" customFormat="1">
      <c r="A6" s="9" t="s">
        <v>4</v>
      </c>
      <c r="B6" s="9" t="s">
        <v>3</v>
      </c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J6" s="9" t="s">
        <v>14</v>
      </c>
      <c r="K6" t="s">
        <v>26</v>
      </c>
      <c r="L6" t="s">
        <v>31</v>
      </c>
      <c r="M6" t="s">
        <v>27</v>
      </c>
      <c r="N6"/>
      <c r="O6" s="9" t="s">
        <v>17</v>
      </c>
      <c r="P6" s="9" t="s">
        <v>28</v>
      </c>
      <c r="Q6" s="9" t="s">
        <v>29</v>
      </c>
    </row>
    <row r="7" spans="1:18">
      <c r="A7" s="4">
        <v>215</v>
      </c>
      <c r="B7" s="6" t="s">
        <v>0</v>
      </c>
      <c r="C7" s="1">
        <v>2.8</v>
      </c>
      <c r="D7" s="1">
        <v>2.7989999999999999</v>
      </c>
      <c r="E7" s="1">
        <v>2.76</v>
      </c>
      <c r="F7" s="1">
        <v>2.802</v>
      </c>
      <c r="G7" s="1">
        <v>2.8050000000000002</v>
      </c>
      <c r="H7" s="1">
        <v>2.8029999999999999</v>
      </c>
      <c r="J7" s="1">
        <f>AVERAGE(C7:H7)</f>
        <v>2.7948333333333331</v>
      </c>
      <c r="K7">
        <v>2.8373579999999996</v>
      </c>
      <c r="L7">
        <v>2.8051499999999998</v>
      </c>
      <c r="M7">
        <v>2.772942</v>
      </c>
      <c r="N7" t="str">
        <f>IF(AND(J7&lt;K7, J7&gt;M7), "in-control","out-of-control")</f>
        <v>in-control</v>
      </c>
      <c r="O7" s="1">
        <f>MAX(C7:H7)-MIN(C7:H7)</f>
        <v>4.5000000000000373E-2</v>
      </c>
      <c r="P7">
        <v>0.13419999999999987</v>
      </c>
      <c r="Q7">
        <v>0</v>
      </c>
      <c r="R7" t="str">
        <f>IF(AND(O7&lt;P7, O7&gt;Q7), "in-control","out-of-control")</f>
        <v>in-control</v>
      </c>
    </row>
    <row r="8" spans="1:18">
      <c r="A8" s="4"/>
      <c r="B8" s="6" t="s">
        <v>1</v>
      </c>
      <c r="C8" s="1">
        <v>2.75</v>
      </c>
      <c r="D8" s="1">
        <v>2.82</v>
      </c>
      <c r="E8" s="1">
        <v>2.85</v>
      </c>
      <c r="F8" s="1">
        <v>2.74</v>
      </c>
      <c r="G8" s="1">
        <v>2.85</v>
      </c>
      <c r="H8" s="1">
        <v>2.79</v>
      </c>
      <c r="J8" s="1">
        <f t="shared" ref="J8:J51" si="0">AVERAGE(C8:H8)</f>
        <v>2.8000000000000003</v>
      </c>
      <c r="K8">
        <v>2.8373579999999996</v>
      </c>
      <c r="L8">
        <v>2.8051499999999998</v>
      </c>
      <c r="M8">
        <v>2.772942</v>
      </c>
      <c r="N8" t="str">
        <f t="shared" ref="N8:N51" si="1">IF(AND(J8&lt;K8, J8&gt;M8), "in-control","out-of-control")</f>
        <v>in-control</v>
      </c>
      <c r="O8" s="1">
        <f t="shared" ref="O8:O51" si="2">MAX(C8:H8)-MIN(C8:H8)</f>
        <v>0.10999999999999988</v>
      </c>
      <c r="P8">
        <v>0.13419999999999987</v>
      </c>
      <c r="Q8">
        <v>0</v>
      </c>
      <c r="R8" t="str">
        <f t="shared" ref="R8:R51" si="3">IF(AND(O8&lt;P8, O8&gt;Q8), "in-control","out-of-control")</f>
        <v>in-control</v>
      </c>
    </row>
    <row r="9" spans="1:18">
      <c r="A9" s="4"/>
      <c r="B9" s="6" t="s">
        <v>2</v>
      </c>
      <c r="C9" s="1">
        <v>2.7679999999999998</v>
      </c>
      <c r="D9" s="1">
        <v>2.8069999999999999</v>
      </c>
      <c r="E9" s="1">
        <v>2.8069999999999999</v>
      </c>
      <c r="F9" s="1">
        <v>2.8039999999999998</v>
      </c>
      <c r="G9" s="1">
        <v>2.8039999999999998</v>
      </c>
      <c r="H9" s="1">
        <v>2.8029999999999999</v>
      </c>
      <c r="J9" s="1">
        <f t="shared" si="0"/>
        <v>2.7988333333333331</v>
      </c>
      <c r="K9">
        <v>2.8373579999999996</v>
      </c>
      <c r="L9">
        <v>2.8051499999999998</v>
      </c>
      <c r="M9">
        <v>2.772942</v>
      </c>
      <c r="N9" t="str">
        <f t="shared" si="1"/>
        <v>in-control</v>
      </c>
      <c r="O9" s="1">
        <f t="shared" si="2"/>
        <v>3.9000000000000146E-2</v>
      </c>
      <c r="P9">
        <v>0.13419999999999987</v>
      </c>
      <c r="Q9">
        <v>0</v>
      </c>
      <c r="R9" t="str">
        <f t="shared" si="3"/>
        <v>in-control</v>
      </c>
    </row>
    <row r="10" spans="1:18">
      <c r="A10" s="4">
        <v>216</v>
      </c>
      <c r="B10" s="6" t="s">
        <v>0</v>
      </c>
      <c r="C10" s="1">
        <v>2.8410000000000002</v>
      </c>
      <c r="D10" s="1">
        <v>2.802</v>
      </c>
      <c r="E10" s="1">
        <v>2.802</v>
      </c>
      <c r="F10" s="1">
        <v>2.806</v>
      </c>
      <c r="G10" s="1">
        <v>2.8069999999999999</v>
      </c>
      <c r="H10" s="1">
        <v>2.8069999999999999</v>
      </c>
      <c r="J10" s="1">
        <f t="shared" si="0"/>
        <v>2.8108333333333335</v>
      </c>
      <c r="K10">
        <v>2.8373579999999996</v>
      </c>
      <c r="L10">
        <v>2.8051499999999998</v>
      </c>
      <c r="M10">
        <v>2.772942</v>
      </c>
      <c r="N10" t="str">
        <f t="shared" si="1"/>
        <v>in-control</v>
      </c>
      <c r="O10" s="1">
        <f t="shared" si="2"/>
        <v>3.9000000000000146E-2</v>
      </c>
      <c r="P10">
        <v>0.13419999999999987</v>
      </c>
      <c r="Q10">
        <v>0</v>
      </c>
      <c r="R10" t="str">
        <f t="shared" si="3"/>
        <v>in-control</v>
      </c>
    </row>
    <row r="11" spans="1:18">
      <c r="A11" s="4"/>
      <c r="B11" s="6" t="s">
        <v>1</v>
      </c>
      <c r="C11" s="1">
        <v>2.8010000000000002</v>
      </c>
      <c r="D11" s="1">
        <v>2.77</v>
      </c>
      <c r="E11" s="1">
        <v>2.8330000000000002</v>
      </c>
      <c r="F11" s="1">
        <v>2.77</v>
      </c>
      <c r="G11" s="1">
        <v>2.84</v>
      </c>
      <c r="H11" s="1">
        <v>2.7410000000000001</v>
      </c>
      <c r="J11" s="1">
        <f t="shared" si="0"/>
        <v>2.7925</v>
      </c>
      <c r="K11">
        <v>2.8373579999999996</v>
      </c>
      <c r="L11">
        <v>2.8051499999999998</v>
      </c>
      <c r="M11">
        <v>2.772942</v>
      </c>
      <c r="N11" t="str">
        <f t="shared" si="1"/>
        <v>in-control</v>
      </c>
      <c r="O11" s="1">
        <f t="shared" si="2"/>
        <v>9.8999999999999755E-2</v>
      </c>
      <c r="P11">
        <v>0.13419999999999987</v>
      </c>
      <c r="Q11">
        <v>0</v>
      </c>
      <c r="R11" t="str">
        <f t="shared" si="3"/>
        <v>in-control</v>
      </c>
    </row>
    <row r="12" spans="1:18">
      <c r="A12" s="4"/>
      <c r="B12" s="6" t="s">
        <v>2</v>
      </c>
      <c r="C12" s="1">
        <v>2.778</v>
      </c>
      <c r="D12" s="1">
        <v>2.8069999999999999</v>
      </c>
      <c r="E12" s="1">
        <v>2.8039999999999998</v>
      </c>
      <c r="F12" s="1">
        <v>2.8039999999999998</v>
      </c>
      <c r="G12" s="1">
        <v>2.8029999999999999</v>
      </c>
      <c r="H12" s="1">
        <v>2.8039999999999998</v>
      </c>
      <c r="J12" s="1">
        <f t="shared" si="0"/>
        <v>2.7999999999999994</v>
      </c>
      <c r="K12">
        <v>2.8373579999999996</v>
      </c>
      <c r="L12">
        <v>2.8051499999999998</v>
      </c>
      <c r="M12">
        <v>2.772942</v>
      </c>
      <c r="N12" t="str">
        <f t="shared" si="1"/>
        <v>in-control</v>
      </c>
      <c r="O12" s="1">
        <f t="shared" si="2"/>
        <v>2.8999999999999915E-2</v>
      </c>
      <c r="P12">
        <v>0.13419999999999987</v>
      </c>
      <c r="Q12">
        <v>0</v>
      </c>
      <c r="R12" t="str">
        <f t="shared" si="3"/>
        <v>in-control</v>
      </c>
    </row>
    <row r="13" spans="1:18">
      <c r="A13" s="4">
        <v>217</v>
      </c>
      <c r="B13" s="6" t="s">
        <v>0</v>
      </c>
      <c r="C13" s="1">
        <v>2.76</v>
      </c>
      <c r="D13" s="1">
        <v>2.8039999999999998</v>
      </c>
      <c r="E13" s="1">
        <v>2.8039999999999998</v>
      </c>
      <c r="F13" s="1">
        <v>2.806</v>
      </c>
      <c r="G13" s="1">
        <v>2.8050000000000002</v>
      </c>
      <c r="H13" s="1">
        <v>2.806</v>
      </c>
      <c r="J13" s="1">
        <f t="shared" si="0"/>
        <v>2.7974999999999999</v>
      </c>
      <c r="K13">
        <v>2.8373579999999996</v>
      </c>
      <c r="L13">
        <v>2.8051499999999998</v>
      </c>
      <c r="M13">
        <v>2.772942</v>
      </c>
      <c r="N13" t="str">
        <f t="shared" si="1"/>
        <v>in-control</v>
      </c>
      <c r="O13" s="1">
        <f t="shared" si="2"/>
        <v>4.6000000000000263E-2</v>
      </c>
      <c r="P13">
        <v>0.13419999999999987</v>
      </c>
      <c r="Q13">
        <v>0</v>
      </c>
      <c r="R13" t="str">
        <f t="shared" si="3"/>
        <v>in-control</v>
      </c>
    </row>
    <row r="14" spans="1:18">
      <c r="A14" s="4"/>
      <c r="B14" s="6" t="s">
        <v>1</v>
      </c>
      <c r="C14" s="1">
        <v>2.8290000000000002</v>
      </c>
      <c r="D14" s="1">
        <v>2.8039999999999998</v>
      </c>
      <c r="E14" s="1">
        <v>2.8050000000000002</v>
      </c>
      <c r="F14" s="1">
        <v>2.806</v>
      </c>
      <c r="G14" s="1">
        <v>2.8069999999999999</v>
      </c>
      <c r="H14" s="1">
        <v>2.8069999999999999</v>
      </c>
      <c r="J14" s="1">
        <f t="shared" si="0"/>
        <v>2.8096666666666668</v>
      </c>
      <c r="K14">
        <v>2.8373579999999996</v>
      </c>
      <c r="L14">
        <v>2.8051499999999998</v>
      </c>
      <c r="M14">
        <v>2.772942</v>
      </c>
      <c r="N14" t="str">
        <f t="shared" si="1"/>
        <v>in-control</v>
      </c>
      <c r="O14" s="1">
        <f t="shared" si="2"/>
        <v>2.5000000000000355E-2</v>
      </c>
      <c r="P14">
        <v>0.13419999999999987</v>
      </c>
      <c r="Q14">
        <v>0</v>
      </c>
      <c r="R14" t="str">
        <f t="shared" si="3"/>
        <v>in-control</v>
      </c>
    </row>
    <row r="15" spans="1:18">
      <c r="A15" s="4"/>
      <c r="B15" s="6" t="s">
        <v>2</v>
      </c>
      <c r="C15" s="1">
        <v>2.7410000000000001</v>
      </c>
      <c r="D15" s="1">
        <v>2.85</v>
      </c>
      <c r="E15" s="1">
        <v>2.7440000000000002</v>
      </c>
      <c r="F15" s="1">
        <v>2.766</v>
      </c>
      <c r="G15" s="1">
        <v>2.7669999999999999</v>
      </c>
      <c r="H15" s="1">
        <v>2.8079999999999998</v>
      </c>
      <c r="J15" s="1">
        <f t="shared" si="0"/>
        <v>2.7793333333333337</v>
      </c>
      <c r="K15">
        <v>2.8373579999999996</v>
      </c>
      <c r="L15">
        <v>2.8051499999999998</v>
      </c>
      <c r="M15">
        <v>2.772942</v>
      </c>
      <c r="N15" t="str">
        <f t="shared" si="1"/>
        <v>in-control</v>
      </c>
      <c r="O15" s="1">
        <f t="shared" si="2"/>
        <v>0.10899999999999999</v>
      </c>
      <c r="P15">
        <v>0.13419999999999987</v>
      </c>
      <c r="Q15">
        <v>0</v>
      </c>
      <c r="R15" t="str">
        <f t="shared" si="3"/>
        <v>in-control</v>
      </c>
    </row>
    <row r="16" spans="1:18">
      <c r="A16" s="4">
        <v>218</v>
      </c>
      <c r="B16" s="6" t="s">
        <v>0</v>
      </c>
      <c r="C16" s="1">
        <v>2.8140000000000001</v>
      </c>
      <c r="D16" s="1">
        <v>2.8039999999999998</v>
      </c>
      <c r="E16" s="1">
        <v>2.8029999999999999</v>
      </c>
      <c r="F16" s="1">
        <v>2.8050000000000002</v>
      </c>
      <c r="G16" s="1">
        <v>2.8069999999999999</v>
      </c>
      <c r="H16" s="1">
        <v>2.8039999999999998</v>
      </c>
      <c r="J16" s="1">
        <f t="shared" si="0"/>
        <v>2.8061666666666665</v>
      </c>
      <c r="K16">
        <v>2.8373579999999996</v>
      </c>
      <c r="L16">
        <v>2.8051499999999998</v>
      </c>
      <c r="M16">
        <v>2.772942</v>
      </c>
      <c r="N16" t="str">
        <f t="shared" si="1"/>
        <v>in-control</v>
      </c>
      <c r="O16" s="1">
        <f t="shared" si="2"/>
        <v>1.1000000000000121E-2</v>
      </c>
      <c r="P16">
        <v>0.13419999999999987</v>
      </c>
      <c r="Q16">
        <v>0</v>
      </c>
      <c r="R16" t="str">
        <f t="shared" si="3"/>
        <v>in-control</v>
      </c>
    </row>
    <row r="17" spans="1:18">
      <c r="A17" s="4"/>
      <c r="B17" s="6" t="s">
        <v>1</v>
      </c>
      <c r="C17" s="1">
        <v>2.7869999999999999</v>
      </c>
      <c r="D17" s="1">
        <v>2.802</v>
      </c>
      <c r="E17" s="1">
        <v>2.8050000000000002</v>
      </c>
      <c r="F17" s="1">
        <v>2.8039999999999998</v>
      </c>
      <c r="G17" s="1">
        <v>2.8050000000000002</v>
      </c>
      <c r="H17" s="1">
        <v>2.8039999999999998</v>
      </c>
      <c r="J17" s="1">
        <f t="shared" si="0"/>
        <v>2.8011666666666666</v>
      </c>
      <c r="K17">
        <v>2.8373579999999996</v>
      </c>
      <c r="L17">
        <v>2.8051499999999998</v>
      </c>
      <c r="M17">
        <v>2.772942</v>
      </c>
      <c r="N17" t="str">
        <f t="shared" si="1"/>
        <v>in-control</v>
      </c>
      <c r="O17" s="1">
        <f t="shared" si="2"/>
        <v>1.8000000000000238E-2</v>
      </c>
      <c r="P17">
        <v>0.13419999999999987</v>
      </c>
      <c r="Q17">
        <v>0</v>
      </c>
      <c r="R17" t="str">
        <f t="shared" si="3"/>
        <v>in-control</v>
      </c>
    </row>
    <row r="18" spans="1:18">
      <c r="A18" s="4"/>
      <c r="B18" s="6" t="s">
        <v>2</v>
      </c>
      <c r="C18" s="1">
        <v>2.766</v>
      </c>
      <c r="D18" s="1">
        <v>2.8050000000000002</v>
      </c>
      <c r="E18" s="1">
        <v>2.8039999999999998</v>
      </c>
      <c r="F18" s="1">
        <v>2.802</v>
      </c>
      <c r="G18" s="1">
        <v>2.8039999999999998</v>
      </c>
      <c r="H18" s="1">
        <v>2.806</v>
      </c>
      <c r="J18" s="1">
        <f t="shared" si="0"/>
        <v>2.7978333333333332</v>
      </c>
      <c r="K18">
        <v>2.8373579999999996</v>
      </c>
      <c r="L18">
        <v>2.8051499999999998</v>
      </c>
      <c r="M18">
        <v>2.772942</v>
      </c>
      <c r="N18" t="str">
        <f t="shared" si="1"/>
        <v>in-control</v>
      </c>
      <c r="O18" s="1">
        <f t="shared" si="2"/>
        <v>4.0000000000000036E-2</v>
      </c>
      <c r="P18">
        <v>0.13419999999999987</v>
      </c>
      <c r="Q18">
        <v>0</v>
      </c>
      <c r="R18" t="str">
        <f t="shared" si="3"/>
        <v>in-control</v>
      </c>
    </row>
    <row r="19" spans="1:18">
      <c r="A19" s="4">
        <v>219</v>
      </c>
      <c r="B19" s="6" t="s">
        <v>0</v>
      </c>
      <c r="C19" s="1">
        <v>2.774</v>
      </c>
      <c r="D19" s="1">
        <v>2.8010000000000002</v>
      </c>
      <c r="E19" s="1">
        <v>2.8050000000000002</v>
      </c>
      <c r="F19" s="1">
        <v>2.8050000000000002</v>
      </c>
      <c r="G19" s="1">
        <v>2.8050000000000002</v>
      </c>
      <c r="H19" s="1">
        <v>2.8039999999999998</v>
      </c>
      <c r="J19" s="1">
        <f t="shared" si="0"/>
        <v>2.7989999999999999</v>
      </c>
      <c r="K19">
        <v>2.8373579999999996</v>
      </c>
      <c r="L19">
        <v>2.8051499999999998</v>
      </c>
      <c r="M19">
        <v>2.772942</v>
      </c>
      <c r="N19" t="str">
        <f t="shared" si="1"/>
        <v>in-control</v>
      </c>
      <c r="O19" s="1">
        <f t="shared" si="2"/>
        <v>3.1000000000000139E-2</v>
      </c>
      <c r="P19">
        <v>0.13419999999999987</v>
      </c>
      <c r="Q19">
        <v>0</v>
      </c>
      <c r="R19" t="str">
        <f t="shared" si="3"/>
        <v>in-control</v>
      </c>
    </row>
    <row r="20" spans="1:18">
      <c r="A20" s="4"/>
      <c r="B20" s="6" t="s">
        <v>1</v>
      </c>
      <c r="C20" s="1">
        <v>2.77</v>
      </c>
      <c r="D20" s="1">
        <v>2.8010000000000002</v>
      </c>
      <c r="E20" s="1">
        <v>2.8330000000000002</v>
      </c>
      <c r="F20" s="1">
        <v>2.77</v>
      </c>
      <c r="G20" s="1">
        <v>2.84</v>
      </c>
      <c r="H20" s="1">
        <v>2.7410000000000001</v>
      </c>
      <c r="J20" s="1">
        <f t="shared" si="0"/>
        <v>2.7925</v>
      </c>
      <c r="K20">
        <v>2.8373579999999996</v>
      </c>
      <c r="L20">
        <v>2.8051499999999998</v>
      </c>
      <c r="M20">
        <v>2.772942</v>
      </c>
      <c r="N20" t="str">
        <f t="shared" si="1"/>
        <v>in-control</v>
      </c>
      <c r="O20" s="1">
        <f t="shared" si="2"/>
        <v>9.8999999999999755E-2</v>
      </c>
      <c r="P20">
        <v>0.13419999999999987</v>
      </c>
      <c r="Q20">
        <v>0</v>
      </c>
      <c r="R20" t="str">
        <f t="shared" si="3"/>
        <v>in-control</v>
      </c>
    </row>
    <row r="21" spans="1:18">
      <c r="A21" s="4"/>
      <c r="B21" s="6" t="s">
        <v>2</v>
      </c>
      <c r="C21" s="1">
        <v>2.8319999999999999</v>
      </c>
      <c r="D21" s="1">
        <v>2.8359999999999999</v>
      </c>
      <c r="E21" s="1">
        <v>2.794</v>
      </c>
      <c r="F21" s="1">
        <v>2.843</v>
      </c>
      <c r="G21" s="1">
        <v>2.8130000000000002</v>
      </c>
      <c r="H21" s="1">
        <v>2.7429999999999999</v>
      </c>
      <c r="J21" s="1">
        <f t="shared" si="0"/>
        <v>2.8101666666666669</v>
      </c>
      <c r="K21">
        <v>2.8373579999999996</v>
      </c>
      <c r="L21">
        <v>2.8051499999999998</v>
      </c>
      <c r="M21">
        <v>2.772942</v>
      </c>
      <c r="N21" t="str">
        <f t="shared" si="1"/>
        <v>in-control</v>
      </c>
      <c r="O21" s="1">
        <f t="shared" si="2"/>
        <v>0.10000000000000009</v>
      </c>
      <c r="P21">
        <v>0.13419999999999987</v>
      </c>
      <c r="Q21">
        <v>0</v>
      </c>
      <c r="R21" t="str">
        <f t="shared" si="3"/>
        <v>in-control</v>
      </c>
    </row>
    <row r="22" spans="1:18">
      <c r="A22" s="4">
        <v>222</v>
      </c>
      <c r="B22" s="6" t="s">
        <v>0</v>
      </c>
      <c r="C22" s="1">
        <v>2.8290000000000002</v>
      </c>
      <c r="D22" s="1">
        <v>2.8460000000000001</v>
      </c>
      <c r="E22" s="1">
        <v>2.76</v>
      </c>
      <c r="F22" s="1">
        <v>2.8540000000000001</v>
      </c>
      <c r="G22" s="1">
        <v>2.8170000000000002</v>
      </c>
      <c r="H22" s="1">
        <v>2.8050000000000002</v>
      </c>
      <c r="J22" s="1">
        <f t="shared" si="0"/>
        <v>2.8185000000000002</v>
      </c>
      <c r="K22">
        <v>2.8373579999999996</v>
      </c>
      <c r="L22">
        <v>2.8051499999999998</v>
      </c>
      <c r="M22">
        <v>2.772942</v>
      </c>
      <c r="N22" t="str">
        <f t="shared" si="1"/>
        <v>in-control</v>
      </c>
      <c r="O22" s="1">
        <f t="shared" si="2"/>
        <v>9.4000000000000306E-2</v>
      </c>
      <c r="P22">
        <v>0.13419999999999987</v>
      </c>
      <c r="Q22">
        <v>0</v>
      </c>
      <c r="R22" t="str">
        <f t="shared" si="3"/>
        <v>in-control</v>
      </c>
    </row>
    <row r="23" spans="1:18">
      <c r="A23" s="4"/>
      <c r="B23" s="6" t="s">
        <v>1</v>
      </c>
      <c r="C23" s="1">
        <v>2.85</v>
      </c>
      <c r="D23" s="1">
        <v>2.8039999999999998</v>
      </c>
      <c r="E23" s="1">
        <v>2.8050000000000002</v>
      </c>
      <c r="F23" s="1">
        <v>2.806</v>
      </c>
      <c r="G23" s="1">
        <v>2.8069999999999999</v>
      </c>
      <c r="H23" s="1">
        <v>2.8069999999999999</v>
      </c>
      <c r="J23" s="1">
        <f t="shared" si="0"/>
        <v>2.813166666666667</v>
      </c>
      <c r="K23">
        <v>2.8373579999999996</v>
      </c>
      <c r="L23">
        <v>2.8051499999999998</v>
      </c>
      <c r="M23">
        <v>2.772942</v>
      </c>
      <c r="N23" t="str">
        <f t="shared" si="1"/>
        <v>in-control</v>
      </c>
      <c r="O23" s="1">
        <f t="shared" si="2"/>
        <v>4.6000000000000263E-2</v>
      </c>
      <c r="P23">
        <v>0.13419999999999987</v>
      </c>
      <c r="Q23">
        <v>0</v>
      </c>
      <c r="R23" t="str">
        <f t="shared" si="3"/>
        <v>in-control</v>
      </c>
    </row>
    <row r="24" spans="1:18">
      <c r="A24" s="4"/>
      <c r="B24" s="6" t="s">
        <v>2</v>
      </c>
      <c r="C24" s="1">
        <v>2.8029999999999999</v>
      </c>
      <c r="D24" s="1">
        <v>2.8029999999999999</v>
      </c>
      <c r="E24" s="1">
        <v>2.7730000000000001</v>
      </c>
      <c r="F24" s="1">
        <v>2.8370000000000002</v>
      </c>
      <c r="G24" s="1">
        <v>2.8079999999999998</v>
      </c>
      <c r="H24" s="1">
        <v>2.8079999999999998</v>
      </c>
      <c r="J24" s="1">
        <f t="shared" si="0"/>
        <v>2.8053333333333335</v>
      </c>
      <c r="K24">
        <v>2.8373579999999996</v>
      </c>
      <c r="L24">
        <v>2.8051499999999998</v>
      </c>
      <c r="M24">
        <v>2.772942</v>
      </c>
      <c r="N24" t="str">
        <f t="shared" si="1"/>
        <v>in-control</v>
      </c>
      <c r="O24" s="1">
        <f t="shared" si="2"/>
        <v>6.4000000000000057E-2</v>
      </c>
      <c r="P24">
        <v>0.13419999999999987</v>
      </c>
      <c r="Q24">
        <v>0</v>
      </c>
      <c r="R24" t="str">
        <f t="shared" si="3"/>
        <v>in-control</v>
      </c>
    </row>
    <row r="25" spans="1:18">
      <c r="A25" s="4">
        <v>223</v>
      </c>
      <c r="B25" s="6" t="s">
        <v>0</v>
      </c>
      <c r="C25" s="1">
        <v>2.8149999999999999</v>
      </c>
      <c r="D25" s="1">
        <v>2.8039999999999998</v>
      </c>
      <c r="E25" s="1">
        <v>2.8029999999999999</v>
      </c>
      <c r="F25" s="1">
        <v>2.8039999999999998</v>
      </c>
      <c r="G25" s="1">
        <v>2.8029999999999999</v>
      </c>
      <c r="H25" s="1">
        <v>2.802</v>
      </c>
      <c r="J25" s="1">
        <f t="shared" si="0"/>
        <v>2.8051666666666666</v>
      </c>
      <c r="K25">
        <v>2.8373579999999996</v>
      </c>
      <c r="L25">
        <v>2.8051499999999998</v>
      </c>
      <c r="M25">
        <v>2.772942</v>
      </c>
      <c r="N25" t="str">
        <f t="shared" si="1"/>
        <v>in-control</v>
      </c>
      <c r="O25" s="1">
        <f t="shared" si="2"/>
        <v>1.2999999999999901E-2</v>
      </c>
      <c r="P25">
        <v>0.13419999999999987</v>
      </c>
      <c r="Q25">
        <v>0</v>
      </c>
      <c r="R25" t="str">
        <f t="shared" si="3"/>
        <v>in-control</v>
      </c>
    </row>
    <row r="26" spans="1:18">
      <c r="A26" s="4"/>
      <c r="B26" s="6" t="s">
        <v>1</v>
      </c>
      <c r="C26" s="1">
        <v>2.782</v>
      </c>
      <c r="D26" s="1">
        <v>2.806</v>
      </c>
      <c r="E26" s="1">
        <v>2.806</v>
      </c>
      <c r="F26" s="1">
        <v>2.8039999999999998</v>
      </c>
      <c r="G26" s="1">
        <v>2.8029999999999999</v>
      </c>
      <c r="H26" s="1">
        <v>2.802</v>
      </c>
      <c r="J26" s="1">
        <f t="shared" si="0"/>
        <v>2.8005</v>
      </c>
      <c r="K26">
        <v>2.8373579999999996</v>
      </c>
      <c r="L26">
        <v>2.8051499999999998</v>
      </c>
      <c r="M26">
        <v>2.772942</v>
      </c>
      <c r="N26" t="str">
        <f t="shared" si="1"/>
        <v>in-control</v>
      </c>
      <c r="O26" s="1">
        <f t="shared" si="2"/>
        <v>2.4000000000000021E-2</v>
      </c>
      <c r="P26">
        <v>0.13419999999999987</v>
      </c>
      <c r="Q26">
        <v>0</v>
      </c>
      <c r="R26" t="str">
        <f t="shared" si="3"/>
        <v>in-control</v>
      </c>
    </row>
    <row r="27" spans="1:18">
      <c r="A27" s="4"/>
      <c r="B27" s="6" t="s">
        <v>2</v>
      </c>
      <c r="C27" s="1">
        <v>2.7789999999999999</v>
      </c>
      <c r="D27" s="1">
        <v>2.8069999999999999</v>
      </c>
      <c r="E27" s="1">
        <v>2.8079999999999998</v>
      </c>
      <c r="F27" s="1">
        <v>2.8029999999999999</v>
      </c>
      <c r="G27" s="1">
        <v>2.8029999999999999</v>
      </c>
      <c r="H27" s="1">
        <v>2.8029999999999999</v>
      </c>
      <c r="J27" s="1">
        <f t="shared" si="0"/>
        <v>2.8005</v>
      </c>
      <c r="K27">
        <v>2.8373579999999996</v>
      </c>
      <c r="L27">
        <v>2.8051499999999998</v>
      </c>
      <c r="M27">
        <v>2.772942</v>
      </c>
      <c r="N27" t="str">
        <f t="shared" si="1"/>
        <v>in-control</v>
      </c>
      <c r="O27" s="1">
        <f t="shared" si="2"/>
        <v>2.8999999999999915E-2</v>
      </c>
      <c r="P27">
        <v>0.13419999999999987</v>
      </c>
      <c r="Q27">
        <v>0</v>
      </c>
      <c r="R27" t="str">
        <f t="shared" si="3"/>
        <v>in-control</v>
      </c>
    </row>
    <row r="28" spans="1:18">
      <c r="A28" s="4">
        <v>224</v>
      </c>
      <c r="B28" s="6" t="s">
        <v>0</v>
      </c>
      <c r="C28" s="1">
        <v>2.8149999999999999</v>
      </c>
      <c r="D28" s="1">
        <v>2.8149999999999999</v>
      </c>
      <c r="E28" s="1">
        <v>2.8029999999999999</v>
      </c>
      <c r="F28" s="1">
        <v>2.8639999999999999</v>
      </c>
      <c r="G28" s="1">
        <v>2.8340000000000001</v>
      </c>
      <c r="H28" s="1">
        <v>2.8029999999999999</v>
      </c>
      <c r="J28" s="1">
        <f t="shared" si="0"/>
        <v>2.8223333333333334</v>
      </c>
      <c r="K28">
        <v>2.8373579999999996</v>
      </c>
      <c r="L28">
        <v>2.8051499999999998</v>
      </c>
      <c r="M28">
        <v>2.772942</v>
      </c>
      <c r="N28" t="str">
        <f t="shared" si="1"/>
        <v>in-control</v>
      </c>
      <c r="O28" s="1">
        <f t="shared" si="2"/>
        <v>6.0999999999999943E-2</v>
      </c>
      <c r="P28">
        <v>0.13419999999999987</v>
      </c>
      <c r="Q28">
        <v>0</v>
      </c>
      <c r="R28" t="str">
        <f t="shared" si="3"/>
        <v>in-control</v>
      </c>
    </row>
    <row r="29" spans="1:18">
      <c r="A29" s="4"/>
      <c r="B29" s="6" t="s">
        <v>1</v>
      </c>
      <c r="C29" s="1">
        <v>2.8460000000000001</v>
      </c>
      <c r="D29" s="1">
        <v>2.8540000000000001</v>
      </c>
      <c r="E29" s="1">
        <v>2.76</v>
      </c>
      <c r="F29" s="1">
        <v>2.8290000000000002</v>
      </c>
      <c r="G29" s="1">
        <v>2.8170000000000002</v>
      </c>
      <c r="H29" s="1">
        <v>2.8050000000000002</v>
      </c>
      <c r="J29" s="1">
        <f t="shared" si="0"/>
        <v>2.8185000000000002</v>
      </c>
      <c r="K29">
        <v>2.8373579999999996</v>
      </c>
      <c r="L29">
        <v>2.8051499999999998</v>
      </c>
      <c r="M29">
        <v>2.772942</v>
      </c>
      <c r="N29" t="str">
        <f t="shared" si="1"/>
        <v>in-control</v>
      </c>
      <c r="O29" s="1">
        <f t="shared" si="2"/>
        <v>9.4000000000000306E-2</v>
      </c>
      <c r="P29">
        <v>0.13419999999999987</v>
      </c>
      <c r="Q29">
        <v>0</v>
      </c>
      <c r="R29" t="str">
        <f t="shared" si="3"/>
        <v>in-control</v>
      </c>
    </row>
    <row r="30" spans="1:18">
      <c r="A30" s="4"/>
      <c r="B30" s="6" t="s">
        <v>2</v>
      </c>
      <c r="C30" s="1">
        <v>2.7669999999999999</v>
      </c>
      <c r="D30" s="1">
        <v>2.8039999999999998</v>
      </c>
      <c r="E30" s="1">
        <v>2.8340000000000001</v>
      </c>
      <c r="F30" s="1">
        <v>2.8029999999999999</v>
      </c>
      <c r="G30" s="1">
        <v>2.8029999999999999</v>
      </c>
      <c r="H30" s="1">
        <v>2.8029999999999999</v>
      </c>
      <c r="J30" s="1">
        <f t="shared" si="0"/>
        <v>2.8023333333333333</v>
      </c>
      <c r="K30">
        <v>2.8373579999999996</v>
      </c>
      <c r="L30">
        <v>2.8051499999999998</v>
      </c>
      <c r="M30">
        <v>2.772942</v>
      </c>
      <c r="N30" t="str">
        <f t="shared" si="1"/>
        <v>in-control</v>
      </c>
      <c r="O30" s="1">
        <f t="shared" si="2"/>
        <v>6.7000000000000171E-2</v>
      </c>
      <c r="P30">
        <v>0.13419999999999987</v>
      </c>
      <c r="Q30">
        <v>0</v>
      </c>
      <c r="R30" t="str">
        <f t="shared" si="3"/>
        <v>in-control</v>
      </c>
    </row>
    <row r="31" spans="1:18">
      <c r="A31" s="4">
        <v>225</v>
      </c>
      <c r="B31" s="6" t="s">
        <v>0</v>
      </c>
      <c r="C31" s="1">
        <v>2.85</v>
      </c>
      <c r="D31" s="1">
        <v>2.8039999999999998</v>
      </c>
      <c r="E31" s="1">
        <v>2.8039999999999998</v>
      </c>
      <c r="F31" s="1">
        <v>2.8039999999999998</v>
      </c>
      <c r="G31" s="1">
        <v>2.8039999999999998</v>
      </c>
      <c r="H31" s="1">
        <v>2.8039999999999998</v>
      </c>
      <c r="J31" s="1">
        <f t="shared" si="0"/>
        <v>2.811666666666667</v>
      </c>
      <c r="K31">
        <v>2.8373579999999996</v>
      </c>
      <c r="L31">
        <v>2.8051499999999998</v>
      </c>
      <c r="M31">
        <v>2.772942</v>
      </c>
      <c r="N31" t="str">
        <f t="shared" si="1"/>
        <v>in-control</v>
      </c>
      <c r="O31" s="1">
        <f t="shared" si="2"/>
        <v>4.6000000000000263E-2</v>
      </c>
      <c r="P31">
        <v>0.13419999999999987</v>
      </c>
      <c r="Q31">
        <v>0</v>
      </c>
      <c r="R31" t="str">
        <f t="shared" si="3"/>
        <v>in-control</v>
      </c>
    </row>
    <row r="32" spans="1:18">
      <c r="A32" s="4"/>
      <c r="B32" s="6" t="s">
        <v>1</v>
      </c>
      <c r="C32" s="1">
        <v>2.81</v>
      </c>
      <c r="D32" s="1">
        <v>2.82</v>
      </c>
      <c r="E32" s="1">
        <v>2.8140000000000001</v>
      </c>
      <c r="F32" s="1">
        <v>2.794</v>
      </c>
      <c r="G32" s="1">
        <v>2.798</v>
      </c>
      <c r="H32" s="1">
        <v>2.7869999999999999</v>
      </c>
      <c r="J32" s="1">
        <f t="shared" si="0"/>
        <v>2.8038333333333334</v>
      </c>
      <c r="K32">
        <v>2.8373579999999996</v>
      </c>
      <c r="L32">
        <v>2.8051499999999998</v>
      </c>
      <c r="M32">
        <v>2.772942</v>
      </c>
      <c r="N32" t="str">
        <f t="shared" si="1"/>
        <v>in-control</v>
      </c>
      <c r="O32" s="1">
        <f t="shared" si="2"/>
        <v>3.2999999999999918E-2</v>
      </c>
      <c r="P32">
        <v>0.13419999999999987</v>
      </c>
      <c r="Q32">
        <v>0</v>
      </c>
      <c r="R32" t="str">
        <f t="shared" si="3"/>
        <v>in-control</v>
      </c>
    </row>
    <row r="33" spans="1:18">
      <c r="A33" s="4"/>
      <c r="B33" s="6" t="s">
        <v>2</v>
      </c>
      <c r="C33" s="1">
        <v>2.85</v>
      </c>
      <c r="D33" s="1">
        <v>2.82</v>
      </c>
      <c r="E33" s="1">
        <v>2.75</v>
      </c>
      <c r="F33" s="1">
        <v>2.74</v>
      </c>
      <c r="G33" s="1">
        <v>2.85</v>
      </c>
      <c r="H33" s="1">
        <v>2.79</v>
      </c>
      <c r="J33" s="1">
        <f t="shared" si="0"/>
        <v>2.8000000000000003</v>
      </c>
      <c r="K33">
        <v>2.8373579999999996</v>
      </c>
      <c r="L33">
        <v>2.8051499999999998</v>
      </c>
      <c r="M33">
        <v>2.772942</v>
      </c>
      <c r="N33" t="str">
        <f t="shared" si="1"/>
        <v>in-control</v>
      </c>
      <c r="O33" s="1">
        <f t="shared" si="2"/>
        <v>0.10999999999999988</v>
      </c>
      <c r="P33">
        <v>0.13419999999999987</v>
      </c>
      <c r="Q33">
        <v>0</v>
      </c>
      <c r="R33" t="str">
        <f t="shared" si="3"/>
        <v>in-control</v>
      </c>
    </row>
    <row r="34" spans="1:18">
      <c r="A34" s="4">
        <v>226</v>
      </c>
      <c r="B34" s="6" t="s">
        <v>0</v>
      </c>
      <c r="C34" s="1">
        <v>2.75</v>
      </c>
      <c r="D34" s="1">
        <v>2.7650000000000001</v>
      </c>
      <c r="E34" s="1">
        <v>2.85</v>
      </c>
      <c r="F34" s="1">
        <v>2.76</v>
      </c>
      <c r="G34" s="1">
        <v>2.79</v>
      </c>
      <c r="H34" s="1">
        <v>2.84</v>
      </c>
      <c r="J34" s="1">
        <f t="shared" si="0"/>
        <v>2.7925</v>
      </c>
      <c r="K34">
        <v>2.8373579999999996</v>
      </c>
      <c r="L34">
        <v>2.8051499999999998</v>
      </c>
      <c r="M34">
        <v>2.772942</v>
      </c>
      <c r="N34" t="str">
        <f t="shared" si="1"/>
        <v>in-control</v>
      </c>
      <c r="O34" s="1">
        <f t="shared" si="2"/>
        <v>0.10000000000000009</v>
      </c>
      <c r="P34">
        <v>0.13419999999999987</v>
      </c>
      <c r="Q34">
        <v>0</v>
      </c>
      <c r="R34" t="str">
        <f t="shared" si="3"/>
        <v>in-control</v>
      </c>
    </row>
    <row r="35" spans="1:18">
      <c r="A35" s="4"/>
      <c r="B35" s="6" t="s">
        <v>1</v>
      </c>
      <c r="C35" s="1">
        <v>2.83</v>
      </c>
      <c r="D35" s="1">
        <v>2.77</v>
      </c>
      <c r="E35" s="1">
        <v>2.8479999999999999</v>
      </c>
      <c r="F35" s="1">
        <v>2.76</v>
      </c>
      <c r="G35" s="1">
        <v>2.75</v>
      </c>
      <c r="H35" s="1">
        <v>2.83</v>
      </c>
      <c r="J35" s="1">
        <f t="shared" si="0"/>
        <v>2.798</v>
      </c>
      <c r="K35">
        <v>2.8373579999999996</v>
      </c>
      <c r="L35">
        <v>2.8051499999999998</v>
      </c>
      <c r="M35">
        <v>2.772942</v>
      </c>
      <c r="N35" t="str">
        <f t="shared" si="1"/>
        <v>in-control</v>
      </c>
      <c r="O35" s="1">
        <f t="shared" si="2"/>
        <v>9.7999999999999865E-2</v>
      </c>
      <c r="P35">
        <v>0.13419999999999987</v>
      </c>
      <c r="Q35">
        <v>0</v>
      </c>
      <c r="R35" t="str">
        <f t="shared" si="3"/>
        <v>in-control</v>
      </c>
    </row>
    <row r="36" spans="1:18">
      <c r="A36" s="4"/>
      <c r="B36" s="6" t="s">
        <v>2</v>
      </c>
      <c r="C36" s="1">
        <v>2.74</v>
      </c>
      <c r="D36" s="1">
        <v>2.77</v>
      </c>
      <c r="E36" s="1">
        <v>2.8330000000000002</v>
      </c>
      <c r="F36" s="1">
        <v>2.77</v>
      </c>
      <c r="G36" s="1">
        <v>2.84</v>
      </c>
      <c r="H36" s="1">
        <v>2.8</v>
      </c>
      <c r="J36" s="1">
        <f t="shared" si="0"/>
        <v>2.7921666666666667</v>
      </c>
      <c r="K36">
        <v>2.8373579999999996</v>
      </c>
      <c r="L36">
        <v>2.8051499999999998</v>
      </c>
      <c r="M36">
        <v>2.772942</v>
      </c>
      <c r="N36" t="str">
        <f t="shared" si="1"/>
        <v>in-control</v>
      </c>
      <c r="O36" s="1">
        <f t="shared" si="2"/>
        <v>9.9999999999999645E-2</v>
      </c>
      <c r="P36">
        <v>0.13419999999999987</v>
      </c>
      <c r="Q36">
        <v>0</v>
      </c>
      <c r="R36" t="str">
        <f t="shared" si="3"/>
        <v>in-control</v>
      </c>
    </row>
    <row r="37" spans="1:18">
      <c r="A37" s="4">
        <v>229</v>
      </c>
      <c r="B37" s="6" t="s">
        <v>0</v>
      </c>
      <c r="C37" s="1">
        <v>2.7530000000000001</v>
      </c>
      <c r="D37" s="1">
        <v>2.8069999999999999</v>
      </c>
      <c r="E37" s="1">
        <v>2.8050000000000002</v>
      </c>
      <c r="F37" s="1">
        <v>2.8039999999999998</v>
      </c>
      <c r="G37" s="1">
        <v>2.802</v>
      </c>
      <c r="H37" s="1">
        <v>2.8039999999999998</v>
      </c>
      <c r="J37" s="1">
        <f t="shared" si="0"/>
        <v>2.7958333333333329</v>
      </c>
      <c r="K37">
        <v>2.8373579999999996</v>
      </c>
      <c r="L37">
        <v>2.8051499999999998</v>
      </c>
      <c r="M37">
        <v>2.772942</v>
      </c>
      <c r="N37" t="str">
        <f t="shared" si="1"/>
        <v>in-control</v>
      </c>
      <c r="O37" s="1">
        <f t="shared" si="2"/>
        <v>5.3999999999999826E-2</v>
      </c>
      <c r="P37">
        <v>0.13419999999999987</v>
      </c>
      <c r="Q37">
        <v>0</v>
      </c>
      <c r="R37" t="str">
        <f t="shared" si="3"/>
        <v>in-control</v>
      </c>
    </row>
    <row r="38" spans="1:18">
      <c r="A38" s="4"/>
      <c r="B38" s="6" t="s">
        <v>1</v>
      </c>
      <c r="C38" s="1">
        <v>2.851</v>
      </c>
      <c r="D38" s="1">
        <v>2.7509999999999999</v>
      </c>
      <c r="E38" s="1">
        <v>2.7519999999999998</v>
      </c>
      <c r="F38" s="1">
        <v>2.7730000000000001</v>
      </c>
      <c r="G38" s="1">
        <v>2.8490000000000002</v>
      </c>
      <c r="H38" s="1">
        <v>2.806</v>
      </c>
      <c r="J38" s="1">
        <f t="shared" si="0"/>
        <v>2.7970000000000002</v>
      </c>
      <c r="K38">
        <v>2.8373579999999996</v>
      </c>
      <c r="L38">
        <v>2.8051499999999998</v>
      </c>
      <c r="M38">
        <v>2.772942</v>
      </c>
      <c r="N38" t="str">
        <f t="shared" si="1"/>
        <v>in-control</v>
      </c>
      <c r="O38" s="1">
        <f t="shared" si="2"/>
        <v>0.10000000000000009</v>
      </c>
      <c r="P38">
        <v>0.13419999999999987</v>
      </c>
      <c r="Q38">
        <v>0</v>
      </c>
      <c r="R38" t="str">
        <f t="shared" si="3"/>
        <v>in-control</v>
      </c>
    </row>
    <row r="39" spans="1:18">
      <c r="A39" s="4"/>
      <c r="B39" s="6" t="s">
        <v>2</v>
      </c>
      <c r="C39" s="1">
        <v>2.8450000000000002</v>
      </c>
      <c r="D39" s="1">
        <v>2.8039999999999998</v>
      </c>
      <c r="E39" s="1">
        <v>2.8029999999999999</v>
      </c>
      <c r="F39" s="1">
        <v>2.806</v>
      </c>
      <c r="G39" s="1">
        <v>2.8050000000000002</v>
      </c>
      <c r="H39" s="1">
        <v>2.806</v>
      </c>
      <c r="J39" s="1">
        <f t="shared" si="0"/>
        <v>2.8115000000000001</v>
      </c>
      <c r="K39">
        <v>2.8373579999999996</v>
      </c>
      <c r="L39">
        <v>2.8051499999999998</v>
      </c>
      <c r="M39">
        <v>2.772942</v>
      </c>
      <c r="N39" t="str">
        <f t="shared" si="1"/>
        <v>in-control</v>
      </c>
      <c r="O39" s="1">
        <f t="shared" si="2"/>
        <v>4.2000000000000259E-2</v>
      </c>
      <c r="P39">
        <v>0.13419999999999987</v>
      </c>
      <c r="Q39">
        <v>0</v>
      </c>
      <c r="R39" t="str">
        <f t="shared" si="3"/>
        <v>in-control</v>
      </c>
    </row>
    <row r="40" spans="1:18">
      <c r="A40" s="4">
        <v>230</v>
      </c>
      <c r="B40" s="6" t="s">
        <v>0</v>
      </c>
      <c r="C40" s="1">
        <v>2.8439999999999999</v>
      </c>
      <c r="D40" s="1">
        <v>2.7770000000000001</v>
      </c>
      <c r="E40" s="1">
        <v>2.754</v>
      </c>
      <c r="F40" s="1">
        <v>2.7909999999999999</v>
      </c>
      <c r="G40">
        <v>2.8330000000000002</v>
      </c>
      <c r="H40" s="1">
        <v>2.8109999999999999</v>
      </c>
      <c r="J40" s="1">
        <f t="shared" si="0"/>
        <v>2.8016666666666672</v>
      </c>
      <c r="K40">
        <v>2.8373579999999996</v>
      </c>
      <c r="L40">
        <v>2.8051499999999998</v>
      </c>
      <c r="M40">
        <v>2.772942</v>
      </c>
      <c r="N40" t="str">
        <f t="shared" si="1"/>
        <v>in-control</v>
      </c>
      <c r="O40" s="1">
        <f t="shared" si="2"/>
        <v>8.9999999999999858E-2</v>
      </c>
      <c r="P40">
        <v>0.13419999999999987</v>
      </c>
      <c r="Q40">
        <v>0</v>
      </c>
      <c r="R40" t="str">
        <f t="shared" si="3"/>
        <v>in-control</v>
      </c>
    </row>
    <row r="41" spans="1:18">
      <c r="A41" s="4"/>
      <c r="B41" s="6" t="s">
        <v>1</v>
      </c>
      <c r="C41" s="1">
        <v>2.806</v>
      </c>
      <c r="D41" s="1">
        <v>2.839</v>
      </c>
      <c r="E41" s="1">
        <v>2.8050000000000002</v>
      </c>
      <c r="F41" s="1">
        <v>2.8039999999999998</v>
      </c>
      <c r="G41" s="1">
        <v>2.85</v>
      </c>
      <c r="H41" s="1">
        <v>2.74</v>
      </c>
      <c r="J41" s="1">
        <f t="shared" si="0"/>
        <v>2.8073333333333337</v>
      </c>
      <c r="K41">
        <v>2.8373579999999996</v>
      </c>
      <c r="L41">
        <v>2.8051499999999998</v>
      </c>
      <c r="M41">
        <v>2.772942</v>
      </c>
      <c r="N41" t="str">
        <f t="shared" si="1"/>
        <v>in-control</v>
      </c>
      <c r="O41" s="1">
        <f t="shared" si="2"/>
        <v>0.10999999999999988</v>
      </c>
      <c r="P41">
        <v>0.13419999999999987</v>
      </c>
      <c r="Q41">
        <v>0</v>
      </c>
      <c r="R41" t="str">
        <f t="shared" si="3"/>
        <v>in-control</v>
      </c>
    </row>
    <row r="42" spans="1:18">
      <c r="A42" s="4"/>
      <c r="B42" s="6" t="s">
        <v>2</v>
      </c>
      <c r="C42" s="1">
        <v>2.8490000000000002</v>
      </c>
      <c r="D42" s="1">
        <v>2.8010000000000002</v>
      </c>
      <c r="E42" s="1">
        <v>2.8039999999999998</v>
      </c>
      <c r="F42" s="1">
        <v>2.762</v>
      </c>
      <c r="G42" s="1">
        <v>2.8140000000000001</v>
      </c>
      <c r="H42" s="1">
        <v>2.7909999999999999</v>
      </c>
      <c r="J42" s="1">
        <f t="shared" si="0"/>
        <v>2.8035000000000001</v>
      </c>
      <c r="K42">
        <v>2.8373579999999996</v>
      </c>
      <c r="L42">
        <v>2.8051499999999998</v>
      </c>
      <c r="M42">
        <v>2.772942</v>
      </c>
      <c r="N42" t="str">
        <f t="shared" si="1"/>
        <v>in-control</v>
      </c>
      <c r="O42" s="1">
        <f t="shared" si="2"/>
        <v>8.7000000000000188E-2</v>
      </c>
      <c r="P42">
        <v>0.13419999999999987</v>
      </c>
      <c r="Q42">
        <v>0</v>
      </c>
      <c r="R42" t="str">
        <f t="shared" si="3"/>
        <v>in-control</v>
      </c>
    </row>
    <row r="43" spans="1:18">
      <c r="A43" s="4">
        <v>231</v>
      </c>
      <c r="B43" s="6" t="s">
        <v>0</v>
      </c>
      <c r="C43" s="1">
        <v>2.82</v>
      </c>
      <c r="D43" s="1">
        <v>2.7930000000000001</v>
      </c>
      <c r="E43" s="1">
        <v>2.8119999999999998</v>
      </c>
      <c r="F43" s="1">
        <v>2.8330000000000002</v>
      </c>
      <c r="G43" s="1">
        <v>2.8530000000000002</v>
      </c>
      <c r="H43" s="1">
        <v>2.8119999999999998</v>
      </c>
      <c r="J43" s="1">
        <f t="shared" si="0"/>
        <v>2.8204999999999996</v>
      </c>
      <c r="K43">
        <v>2.8373579999999996</v>
      </c>
      <c r="L43">
        <v>2.8051499999999998</v>
      </c>
      <c r="M43">
        <v>2.772942</v>
      </c>
      <c r="N43" t="str">
        <f t="shared" si="1"/>
        <v>in-control</v>
      </c>
      <c r="O43" s="1">
        <f t="shared" si="2"/>
        <v>6.0000000000000053E-2</v>
      </c>
      <c r="P43">
        <v>0.13419999999999987</v>
      </c>
      <c r="Q43">
        <v>0</v>
      </c>
      <c r="R43" t="str">
        <f t="shared" si="3"/>
        <v>in-control</v>
      </c>
    </row>
    <row r="44" spans="1:18">
      <c r="A44" s="4"/>
      <c r="B44" s="6" t="s">
        <v>1</v>
      </c>
      <c r="C44" s="1">
        <v>2.79</v>
      </c>
      <c r="D44" s="1">
        <v>2.78</v>
      </c>
      <c r="E44" s="1">
        <v>2.7639999999999998</v>
      </c>
      <c r="F44" s="1">
        <v>2.843</v>
      </c>
      <c r="G44" s="1">
        <v>2.843</v>
      </c>
      <c r="H44" s="1">
        <v>2.8180000000000001</v>
      </c>
      <c r="J44" s="1">
        <f t="shared" si="0"/>
        <v>2.8063333333333333</v>
      </c>
      <c r="K44">
        <v>2.8373579999999996</v>
      </c>
      <c r="L44">
        <v>2.8051499999999998</v>
      </c>
      <c r="M44">
        <v>2.772942</v>
      </c>
      <c r="N44" t="str">
        <f t="shared" si="1"/>
        <v>in-control</v>
      </c>
      <c r="O44" s="1">
        <f t="shared" si="2"/>
        <v>7.9000000000000181E-2</v>
      </c>
      <c r="P44">
        <v>0.13419999999999987</v>
      </c>
      <c r="Q44">
        <v>0</v>
      </c>
      <c r="R44" t="str">
        <f t="shared" si="3"/>
        <v>in-control</v>
      </c>
    </row>
    <row r="45" spans="1:18">
      <c r="A45" s="4"/>
      <c r="B45" s="6" t="s">
        <v>2</v>
      </c>
      <c r="C45" s="1">
        <v>2.85</v>
      </c>
      <c r="D45" s="1">
        <v>2.806</v>
      </c>
      <c r="E45" s="1">
        <v>2.8050000000000002</v>
      </c>
      <c r="F45" s="1">
        <v>2.8140000000000001</v>
      </c>
      <c r="G45" s="1">
        <v>2.8069999999999999</v>
      </c>
      <c r="H45" s="1">
        <v>2.8069999999999999</v>
      </c>
      <c r="J45" s="1">
        <f t="shared" si="0"/>
        <v>2.8148333333333331</v>
      </c>
      <c r="K45">
        <v>2.8373579999999996</v>
      </c>
      <c r="L45">
        <v>2.8051499999999998</v>
      </c>
      <c r="M45">
        <v>2.772942</v>
      </c>
      <c r="N45" t="str">
        <f t="shared" si="1"/>
        <v>in-control</v>
      </c>
      <c r="O45" s="1">
        <f t="shared" si="2"/>
        <v>4.4999999999999929E-2</v>
      </c>
      <c r="P45">
        <v>0.13419999999999987</v>
      </c>
      <c r="Q45">
        <v>0</v>
      </c>
      <c r="R45" t="str">
        <f t="shared" si="3"/>
        <v>in-control</v>
      </c>
    </row>
    <row r="46" spans="1:18">
      <c r="A46" s="4">
        <v>232</v>
      </c>
      <c r="B46" s="6" t="s">
        <v>0</v>
      </c>
      <c r="C46" s="1">
        <v>2.7669999999999999</v>
      </c>
      <c r="D46" s="1">
        <v>2.831</v>
      </c>
      <c r="E46" s="1">
        <v>2.8079999999999998</v>
      </c>
      <c r="F46" s="1">
        <v>2.7930000000000001</v>
      </c>
      <c r="G46" s="1">
        <v>2.8359999999999999</v>
      </c>
      <c r="H46" s="1">
        <v>2.8109999999999999</v>
      </c>
      <c r="J46" s="1">
        <f t="shared" si="0"/>
        <v>2.8076666666666661</v>
      </c>
      <c r="K46">
        <v>2.8373579999999996</v>
      </c>
      <c r="L46">
        <v>2.8051499999999998</v>
      </c>
      <c r="M46">
        <v>2.772942</v>
      </c>
      <c r="N46" t="str">
        <f t="shared" si="1"/>
        <v>in-control</v>
      </c>
      <c r="O46" s="1">
        <f t="shared" si="2"/>
        <v>6.899999999999995E-2</v>
      </c>
      <c r="P46">
        <v>0.13419999999999987</v>
      </c>
      <c r="Q46">
        <v>0</v>
      </c>
      <c r="R46" t="str">
        <f t="shared" si="3"/>
        <v>in-control</v>
      </c>
    </row>
    <row r="47" spans="1:18">
      <c r="A47" s="4"/>
      <c r="B47" s="6" t="s">
        <v>1</v>
      </c>
      <c r="C47" s="1">
        <v>2.8330000000000002</v>
      </c>
      <c r="D47" s="1">
        <v>2.8250000000000002</v>
      </c>
      <c r="E47" s="1">
        <v>2.7930000000000001</v>
      </c>
      <c r="F47" s="1">
        <v>2.8130000000000002</v>
      </c>
      <c r="G47">
        <v>2.823</v>
      </c>
      <c r="H47" s="1">
        <v>2.766</v>
      </c>
      <c r="J47" s="1">
        <f t="shared" si="0"/>
        <v>2.8088333333333337</v>
      </c>
      <c r="K47">
        <v>2.8373579999999996</v>
      </c>
      <c r="L47">
        <v>2.8051499999999998</v>
      </c>
      <c r="M47">
        <v>2.772942</v>
      </c>
      <c r="N47" t="str">
        <f t="shared" si="1"/>
        <v>in-control</v>
      </c>
      <c r="O47" s="1">
        <f t="shared" si="2"/>
        <v>6.7000000000000171E-2</v>
      </c>
      <c r="P47">
        <v>0.13419999999999987</v>
      </c>
      <c r="Q47">
        <v>0</v>
      </c>
      <c r="R47" t="str">
        <f t="shared" si="3"/>
        <v>in-control</v>
      </c>
    </row>
    <row r="48" spans="1:18">
      <c r="A48" s="4"/>
      <c r="B48" s="6" t="s">
        <v>2</v>
      </c>
      <c r="C48" s="1">
        <v>2.8239999999999998</v>
      </c>
      <c r="D48" s="1">
        <v>2.7989999999999999</v>
      </c>
      <c r="E48" s="1">
        <v>2.79</v>
      </c>
      <c r="F48" s="1">
        <v>2.7639999999999998</v>
      </c>
      <c r="G48" s="1">
        <v>2.8170000000000002</v>
      </c>
      <c r="H48" s="1">
        <v>2.8050000000000002</v>
      </c>
      <c r="J48" s="1">
        <f t="shared" si="0"/>
        <v>2.7998333333333334</v>
      </c>
      <c r="K48">
        <v>2.8373579999999996</v>
      </c>
      <c r="L48">
        <v>2.8051499999999998</v>
      </c>
      <c r="M48">
        <v>2.772942</v>
      </c>
      <c r="N48" t="str">
        <f t="shared" si="1"/>
        <v>in-control</v>
      </c>
      <c r="O48" s="1">
        <f t="shared" si="2"/>
        <v>6.0000000000000053E-2</v>
      </c>
      <c r="P48">
        <v>0.13419999999999987</v>
      </c>
      <c r="Q48">
        <v>0</v>
      </c>
      <c r="R48" t="str">
        <f t="shared" si="3"/>
        <v>in-control</v>
      </c>
    </row>
    <row r="49" spans="1:18">
      <c r="A49" s="4">
        <v>233</v>
      </c>
      <c r="B49" s="6" t="s">
        <v>0</v>
      </c>
      <c r="C49" s="1">
        <v>2.778</v>
      </c>
      <c r="D49" s="1">
        <v>2.7749999999999999</v>
      </c>
      <c r="E49" s="1">
        <v>2.7989999999999999</v>
      </c>
      <c r="F49" s="1">
        <v>2.8050000000000002</v>
      </c>
      <c r="G49" s="1">
        <v>2.8330000000000002</v>
      </c>
      <c r="H49" s="1">
        <v>2.7719999999999998</v>
      </c>
      <c r="J49" s="1">
        <f t="shared" si="0"/>
        <v>2.7936666666666667</v>
      </c>
      <c r="K49">
        <v>2.8373579999999996</v>
      </c>
      <c r="L49">
        <v>2.8051499999999998</v>
      </c>
      <c r="M49">
        <v>2.772942</v>
      </c>
      <c r="N49" t="str">
        <f t="shared" si="1"/>
        <v>in-control</v>
      </c>
      <c r="O49" s="1">
        <f t="shared" si="2"/>
        <v>6.1000000000000387E-2</v>
      </c>
      <c r="P49">
        <v>0.13419999999999987</v>
      </c>
      <c r="Q49">
        <v>0</v>
      </c>
      <c r="R49" t="str">
        <f t="shared" si="3"/>
        <v>in-control</v>
      </c>
    </row>
    <row r="50" spans="1:18">
      <c r="B50" s="6" t="s">
        <v>1</v>
      </c>
      <c r="C50" s="1">
        <v>2.8010000000000002</v>
      </c>
      <c r="D50" s="1">
        <v>2.8319999999999999</v>
      </c>
      <c r="E50" s="1">
        <v>2.758</v>
      </c>
      <c r="F50" s="1">
        <v>2.7589999999999999</v>
      </c>
      <c r="G50" s="1">
        <v>2.7730000000000001</v>
      </c>
      <c r="H50" s="1">
        <v>2.8140000000000001</v>
      </c>
      <c r="J50" s="1">
        <f t="shared" si="0"/>
        <v>2.7895000000000003</v>
      </c>
      <c r="K50">
        <v>2.8373579999999996</v>
      </c>
      <c r="L50">
        <v>2.8051499999999998</v>
      </c>
      <c r="M50">
        <v>2.772942</v>
      </c>
      <c r="N50" t="str">
        <f t="shared" si="1"/>
        <v>in-control</v>
      </c>
      <c r="O50" s="1">
        <f t="shared" si="2"/>
        <v>7.3999999999999844E-2</v>
      </c>
      <c r="P50">
        <v>0.13419999999999987</v>
      </c>
      <c r="Q50">
        <v>0</v>
      </c>
      <c r="R50" t="str">
        <f t="shared" si="3"/>
        <v>in-control</v>
      </c>
    </row>
    <row r="51" spans="1:18">
      <c r="B51" s="6" t="s">
        <v>2</v>
      </c>
      <c r="C51" s="1">
        <v>2.77</v>
      </c>
      <c r="D51" s="1">
        <v>2.7869999999999999</v>
      </c>
      <c r="E51" s="1">
        <v>2.7440000000000002</v>
      </c>
      <c r="F51" s="1">
        <v>2.766</v>
      </c>
      <c r="G51" s="1">
        <v>2.8069999999999999</v>
      </c>
      <c r="H51" s="1">
        <v>2.8029999999999999</v>
      </c>
      <c r="J51" s="1">
        <f t="shared" si="0"/>
        <v>2.7795000000000001</v>
      </c>
      <c r="K51">
        <v>2.8373579999999996</v>
      </c>
      <c r="L51">
        <v>2.8051499999999998</v>
      </c>
      <c r="M51">
        <v>2.772942</v>
      </c>
      <c r="N51" t="str">
        <f t="shared" si="1"/>
        <v>in-control</v>
      </c>
      <c r="O51" s="1">
        <f t="shared" si="2"/>
        <v>6.2999999999999723E-2</v>
      </c>
      <c r="P51">
        <v>0.13419999999999987</v>
      </c>
      <c r="Q51">
        <v>0</v>
      </c>
      <c r="R51" t="str">
        <f t="shared" si="3"/>
        <v>in-control</v>
      </c>
    </row>
    <row r="52" spans="1:18">
      <c r="H52" s="1">
        <f>MIN(C7:H51)</f>
        <v>2.74</v>
      </c>
      <c r="J52" s="1">
        <f>AVERAGE(J7:J51)</f>
        <v>2.8024962962962965</v>
      </c>
    </row>
    <row r="53" spans="1:18">
      <c r="H53" s="1">
        <f>MAX(C7:H51)</f>
        <v>2.8639999999999999</v>
      </c>
      <c r="I53" s="1"/>
    </row>
    <row r="58" spans="1:18">
      <c r="A58" s="8" t="s">
        <v>12</v>
      </c>
    </row>
    <row r="60" spans="1:18">
      <c r="A60" s="9" t="s">
        <v>4</v>
      </c>
      <c r="B60" s="9" t="s">
        <v>3</v>
      </c>
      <c r="C60" s="9">
        <v>1</v>
      </c>
      <c r="D60" s="9">
        <v>2</v>
      </c>
      <c r="E60" s="9">
        <v>3</v>
      </c>
      <c r="F60" s="9">
        <v>4</v>
      </c>
      <c r="G60" s="9">
        <v>5</v>
      </c>
      <c r="H60" s="9">
        <v>6</v>
      </c>
    </row>
    <row r="61" spans="1:18">
      <c r="A61" s="4">
        <v>215</v>
      </c>
      <c r="B61" s="6" t="s">
        <v>0</v>
      </c>
      <c r="C61" s="2">
        <v>1.9</v>
      </c>
      <c r="D61" s="2">
        <v>1.95</v>
      </c>
      <c r="E61" s="2">
        <v>1.94</v>
      </c>
      <c r="F61" s="2">
        <v>2</v>
      </c>
      <c r="G61" s="2">
        <v>2.0499999999999998</v>
      </c>
      <c r="H61" s="2">
        <v>2.16</v>
      </c>
    </row>
    <row r="62" spans="1:18">
      <c r="A62" s="4"/>
      <c r="B62" s="6" t="s">
        <v>1</v>
      </c>
      <c r="C62" s="2">
        <v>2.15</v>
      </c>
      <c r="D62" s="2">
        <v>2.17</v>
      </c>
      <c r="E62" s="2">
        <v>2.11</v>
      </c>
      <c r="F62" s="2">
        <v>2.13</v>
      </c>
      <c r="G62" s="2">
        <v>2.02</v>
      </c>
      <c r="H62" s="2">
        <v>2.0299999999999998</v>
      </c>
    </row>
    <row r="63" spans="1:18">
      <c r="A63" s="4"/>
      <c r="B63" s="6" t="s">
        <v>2</v>
      </c>
      <c r="C63" s="2">
        <v>1.73</v>
      </c>
      <c r="D63" s="2">
        <v>1.9</v>
      </c>
      <c r="E63" s="2">
        <v>2.0699999999999998</v>
      </c>
      <c r="F63" s="2">
        <v>1.89</v>
      </c>
      <c r="G63" s="2">
        <v>1.76</v>
      </c>
      <c r="H63" s="2">
        <v>1.88</v>
      </c>
    </row>
    <row r="64" spans="1:18">
      <c r="A64" s="4">
        <v>216</v>
      </c>
      <c r="B64" s="6" t="s">
        <v>0</v>
      </c>
      <c r="C64" s="2">
        <v>2.2999999999999998</v>
      </c>
      <c r="D64" s="2">
        <v>2.41</v>
      </c>
      <c r="E64" s="2">
        <v>2.54</v>
      </c>
      <c r="F64" s="2">
        <v>2.37</v>
      </c>
      <c r="G64" s="2">
        <v>2.3199999999999998</v>
      </c>
      <c r="H64" s="2">
        <v>2.16</v>
      </c>
    </row>
    <row r="65" spans="1:8">
      <c r="A65" s="4"/>
      <c r="B65" s="6" t="s">
        <v>1</v>
      </c>
      <c r="C65" s="2">
        <v>2.2799999999999998</v>
      </c>
      <c r="D65" s="2">
        <v>2.16</v>
      </c>
      <c r="E65" s="2">
        <v>2.19</v>
      </c>
      <c r="F65" s="2">
        <v>2.08</v>
      </c>
      <c r="G65" s="2">
        <v>2.25</v>
      </c>
      <c r="H65" s="2">
        <v>2.2400000000000002</v>
      </c>
    </row>
    <row r="66" spans="1:8">
      <c r="A66" s="4"/>
      <c r="B66" s="6" t="s">
        <v>2</v>
      </c>
      <c r="C66" s="2">
        <v>1.92</v>
      </c>
      <c r="D66" s="2">
        <v>2.2400000000000002</v>
      </c>
      <c r="E66" s="2">
        <v>2.11</v>
      </c>
      <c r="F66" s="2">
        <v>1.89</v>
      </c>
      <c r="G66" s="2">
        <v>1.88</v>
      </c>
      <c r="H66" s="2">
        <v>2.17</v>
      </c>
    </row>
    <row r="67" spans="1:8">
      <c r="A67" s="4">
        <v>217</v>
      </c>
      <c r="B67" s="6" t="s">
        <v>0</v>
      </c>
      <c r="C67" s="2">
        <v>2.39</v>
      </c>
      <c r="D67" s="2">
        <v>2.2799999999999998</v>
      </c>
      <c r="E67" s="2">
        <v>2.1</v>
      </c>
      <c r="F67" s="2">
        <v>2.36</v>
      </c>
      <c r="G67" s="2">
        <v>2.54</v>
      </c>
      <c r="H67" s="2">
        <v>2.25</v>
      </c>
    </row>
    <row r="68" spans="1:8">
      <c r="A68" s="4"/>
      <c r="B68" s="6" t="s">
        <v>1</v>
      </c>
      <c r="C68" s="2">
        <v>2.11</v>
      </c>
      <c r="D68" s="2">
        <v>2.21</v>
      </c>
      <c r="E68" s="2">
        <v>2.2400000000000002</v>
      </c>
      <c r="F68" s="2">
        <v>2.21</v>
      </c>
      <c r="G68" s="2">
        <v>2.17</v>
      </c>
      <c r="H68" s="2">
        <v>2.2400000000000002</v>
      </c>
    </row>
    <row r="69" spans="1:8">
      <c r="A69" s="4"/>
      <c r="B69" s="6" t="s">
        <v>2</v>
      </c>
      <c r="C69" s="2">
        <v>1.89</v>
      </c>
      <c r="D69" s="2">
        <v>1.9</v>
      </c>
      <c r="E69" s="2">
        <v>1.73</v>
      </c>
      <c r="F69" s="2">
        <v>2.0699999999999998</v>
      </c>
      <c r="G69" s="2">
        <v>1.89</v>
      </c>
      <c r="H69" s="2">
        <v>1.76</v>
      </c>
    </row>
    <row r="70" spans="1:8">
      <c r="A70" s="4">
        <v>218</v>
      </c>
      <c r="B70" s="6" t="s">
        <v>0</v>
      </c>
      <c r="C70" s="2">
        <v>2.5099999999999998</v>
      </c>
      <c r="D70" s="2">
        <v>2.25</v>
      </c>
      <c r="E70" s="2">
        <v>2.08</v>
      </c>
      <c r="F70" s="2">
        <v>2.35</v>
      </c>
      <c r="G70" s="2">
        <v>2.29</v>
      </c>
      <c r="H70" s="2">
        <v>2.3199999999999998</v>
      </c>
    </row>
    <row r="71" spans="1:8">
      <c r="A71" s="4"/>
      <c r="B71" s="6" t="s">
        <v>1</v>
      </c>
      <c r="C71" s="2">
        <v>2.2200000000000002</v>
      </c>
      <c r="D71" s="2">
        <v>2.19</v>
      </c>
      <c r="E71" s="2">
        <v>2.2200000000000002</v>
      </c>
      <c r="F71" s="2">
        <v>2.2400000000000002</v>
      </c>
      <c r="G71" s="2">
        <v>2.0099999999999998</v>
      </c>
      <c r="H71" s="2">
        <v>2.23</v>
      </c>
    </row>
    <row r="72" spans="1:8">
      <c r="A72" s="4"/>
      <c r="B72" s="6" t="s">
        <v>2</v>
      </c>
      <c r="C72" s="2">
        <v>1.89</v>
      </c>
      <c r="D72" s="2">
        <v>1.9</v>
      </c>
      <c r="E72" s="2">
        <v>1.78</v>
      </c>
      <c r="F72" s="2">
        <v>2.0699999999999998</v>
      </c>
      <c r="G72" s="2">
        <v>1.89</v>
      </c>
      <c r="H72" s="2">
        <v>1.76</v>
      </c>
    </row>
    <row r="73" spans="1:8">
      <c r="A73" s="4">
        <v>219</v>
      </c>
      <c r="B73" s="6" t="s">
        <v>0</v>
      </c>
      <c r="C73" s="2">
        <v>1.95</v>
      </c>
      <c r="D73" s="2">
        <v>2.0699999999999998</v>
      </c>
      <c r="E73" s="2">
        <v>2.25</v>
      </c>
      <c r="F73" s="2">
        <v>1.95</v>
      </c>
      <c r="G73" s="2">
        <v>2.11</v>
      </c>
      <c r="H73" s="2">
        <v>2.16</v>
      </c>
    </row>
    <row r="74" spans="1:8">
      <c r="A74" s="4"/>
      <c r="B74" s="6" t="s">
        <v>1</v>
      </c>
      <c r="C74" s="2">
        <v>2.08</v>
      </c>
      <c r="D74" s="2">
        <v>2.0299999999999998</v>
      </c>
      <c r="E74" s="2">
        <v>2.27</v>
      </c>
      <c r="F74" s="2">
        <v>2.23</v>
      </c>
      <c r="G74" s="2">
        <v>2.2400000000000002</v>
      </c>
      <c r="H74" s="2">
        <v>2.13</v>
      </c>
    </row>
    <row r="75" spans="1:8">
      <c r="A75" s="4"/>
      <c r="B75" s="6" t="s">
        <v>2</v>
      </c>
      <c r="C75" s="2">
        <v>2.31</v>
      </c>
      <c r="D75" s="2">
        <v>1.9</v>
      </c>
      <c r="E75" s="2">
        <v>1.86</v>
      </c>
      <c r="F75" s="2">
        <v>1.91</v>
      </c>
      <c r="G75" s="2">
        <v>1.89</v>
      </c>
      <c r="H75" s="2">
        <v>1.87</v>
      </c>
    </row>
    <row r="76" spans="1:8">
      <c r="A76" s="4">
        <v>222</v>
      </c>
      <c r="B76" s="6" t="s">
        <v>0</v>
      </c>
      <c r="C76" s="2">
        <v>2.23</v>
      </c>
      <c r="D76" s="2">
        <v>2.25</v>
      </c>
      <c r="E76" s="2">
        <v>2.21</v>
      </c>
      <c r="F76" s="2">
        <v>1.89</v>
      </c>
      <c r="G76" s="2">
        <v>2.15</v>
      </c>
      <c r="H76" s="2">
        <v>2.11</v>
      </c>
    </row>
    <row r="77" spans="1:8">
      <c r="A77" s="4"/>
      <c r="B77" s="6" t="s">
        <v>1</v>
      </c>
      <c r="C77" s="2">
        <v>2.23</v>
      </c>
      <c r="D77" s="2">
        <v>2.21</v>
      </c>
      <c r="E77" s="2">
        <v>2.0499999999999998</v>
      </c>
      <c r="F77" s="2">
        <v>2.19</v>
      </c>
      <c r="G77" s="2">
        <v>2.0699999999999998</v>
      </c>
      <c r="H77" s="2">
        <v>2.16</v>
      </c>
    </row>
    <row r="78" spans="1:8">
      <c r="A78" s="4"/>
      <c r="B78" s="6" t="s">
        <v>2</v>
      </c>
      <c r="C78" s="2">
        <v>1.73</v>
      </c>
      <c r="D78" s="2">
        <v>2</v>
      </c>
      <c r="E78" s="2">
        <v>1.79</v>
      </c>
      <c r="F78" s="2">
        <v>1.75</v>
      </c>
      <c r="G78" s="2">
        <v>1.84</v>
      </c>
      <c r="H78" s="2">
        <v>1.74</v>
      </c>
    </row>
    <row r="79" spans="1:8">
      <c r="A79" s="4">
        <v>223</v>
      </c>
      <c r="B79" s="6" t="s">
        <v>0</v>
      </c>
      <c r="C79" s="2">
        <v>2.21</v>
      </c>
      <c r="D79" s="2">
        <v>2.11</v>
      </c>
      <c r="E79" s="2">
        <v>2.21</v>
      </c>
      <c r="F79" s="2">
        <v>2.44</v>
      </c>
      <c r="G79" s="2">
        <v>2.17</v>
      </c>
      <c r="H79" s="2">
        <v>2.2999999999999998</v>
      </c>
    </row>
    <row r="80" spans="1:8">
      <c r="A80" s="4"/>
      <c r="B80" s="6" t="s">
        <v>1</v>
      </c>
      <c r="C80" s="2">
        <v>2.17</v>
      </c>
      <c r="D80" s="2">
        <v>2.19</v>
      </c>
      <c r="E80" s="2">
        <v>2.15</v>
      </c>
      <c r="F80" s="2">
        <v>2.04</v>
      </c>
      <c r="G80" s="2">
        <v>2.0699999999999998</v>
      </c>
      <c r="H80" s="2">
        <v>2.2200000000000002</v>
      </c>
    </row>
    <row r="81" spans="1:8">
      <c r="A81" s="4"/>
      <c r="B81" s="6" t="s">
        <v>2</v>
      </c>
      <c r="C81" s="2">
        <v>2.0099999999999998</v>
      </c>
      <c r="D81" s="2">
        <v>1.9</v>
      </c>
      <c r="E81" s="2">
        <v>1.9</v>
      </c>
      <c r="F81" s="2">
        <v>1.81</v>
      </c>
      <c r="G81" s="2">
        <v>2.06</v>
      </c>
      <c r="H81" s="2">
        <v>1.89</v>
      </c>
    </row>
    <row r="82" spans="1:8">
      <c r="A82" s="4">
        <v>224</v>
      </c>
      <c r="B82" s="6" t="s">
        <v>0</v>
      </c>
      <c r="C82" s="2">
        <v>2.08</v>
      </c>
      <c r="D82" s="2">
        <v>2.19</v>
      </c>
      <c r="E82" s="2">
        <v>2.2799999999999998</v>
      </c>
      <c r="F82" s="2">
        <v>2.29</v>
      </c>
      <c r="G82" s="2">
        <v>2.21</v>
      </c>
      <c r="H82" s="2">
        <v>2.4500000000000002</v>
      </c>
    </row>
    <row r="83" spans="1:8">
      <c r="A83" s="4"/>
      <c r="B83" s="6" t="s">
        <v>1</v>
      </c>
      <c r="C83" s="2">
        <v>1.93</v>
      </c>
      <c r="D83" s="2">
        <v>2.09</v>
      </c>
      <c r="E83" s="2">
        <v>1.9</v>
      </c>
      <c r="F83" s="2">
        <v>1.95</v>
      </c>
      <c r="G83" s="2">
        <v>2.04</v>
      </c>
      <c r="H83" s="2">
        <v>2.09</v>
      </c>
    </row>
    <row r="84" spans="1:8">
      <c r="A84" s="4"/>
      <c r="B84" s="6" t="s">
        <v>2</v>
      </c>
      <c r="C84" s="2">
        <v>1.84</v>
      </c>
      <c r="D84" s="2">
        <v>2.12</v>
      </c>
      <c r="E84" s="2">
        <v>1.9</v>
      </c>
      <c r="F84" s="2">
        <v>1.89</v>
      </c>
      <c r="G84" s="2">
        <v>2.0099999999999998</v>
      </c>
      <c r="H84" s="2">
        <v>1.75</v>
      </c>
    </row>
    <row r="85" spans="1:8">
      <c r="A85" s="4">
        <v>225</v>
      </c>
      <c r="B85" s="6" t="s">
        <v>0</v>
      </c>
      <c r="C85" s="2">
        <v>2.23</v>
      </c>
      <c r="D85" s="2">
        <v>2.0099999999999998</v>
      </c>
      <c r="E85" s="2">
        <v>2.25</v>
      </c>
      <c r="F85" s="2">
        <v>2.11</v>
      </c>
      <c r="G85" s="2">
        <v>2.39</v>
      </c>
      <c r="H85" s="2">
        <v>2.15</v>
      </c>
    </row>
    <row r="86" spans="1:8">
      <c r="A86" s="4"/>
      <c r="B86" s="6" t="s">
        <v>1</v>
      </c>
      <c r="C86" s="2">
        <v>2.19</v>
      </c>
      <c r="D86" s="2">
        <v>2.2200000000000002</v>
      </c>
      <c r="E86" s="2">
        <v>2.1800000000000002</v>
      </c>
      <c r="F86" s="2">
        <v>2.15</v>
      </c>
      <c r="G86" s="2">
        <v>2.23</v>
      </c>
      <c r="H86" s="2">
        <v>2.04</v>
      </c>
    </row>
    <row r="87" spans="1:8">
      <c r="A87" s="4"/>
      <c r="B87" s="6" t="s">
        <v>2</v>
      </c>
      <c r="C87" s="2">
        <v>1.96</v>
      </c>
      <c r="D87" s="2">
        <v>2.0499999999999998</v>
      </c>
      <c r="E87" s="2">
        <v>2.16</v>
      </c>
      <c r="F87" s="2">
        <v>1.87</v>
      </c>
      <c r="G87" s="2">
        <v>2.13</v>
      </c>
      <c r="H87" s="2">
        <v>1.9</v>
      </c>
    </row>
    <row r="88" spans="1:8">
      <c r="A88" s="4">
        <v>226</v>
      </c>
      <c r="B88" s="6" t="s">
        <v>0</v>
      </c>
      <c r="C88" s="2">
        <v>2.27</v>
      </c>
      <c r="D88" s="2">
        <v>2</v>
      </c>
      <c r="E88" s="2">
        <v>2.06</v>
      </c>
      <c r="F88" s="2">
        <v>1.97</v>
      </c>
      <c r="G88" s="2">
        <v>2.13</v>
      </c>
      <c r="H88" s="2">
        <v>2.0499999999999998</v>
      </c>
    </row>
    <row r="89" spans="1:8">
      <c r="A89" s="4"/>
      <c r="B89" s="6" t="s">
        <v>1</v>
      </c>
      <c r="C89" s="2">
        <v>1.92</v>
      </c>
      <c r="D89" s="2">
        <v>1.78</v>
      </c>
      <c r="E89" s="2">
        <v>1.76</v>
      </c>
      <c r="F89" s="2">
        <v>1.77</v>
      </c>
      <c r="G89" s="2">
        <v>1.78</v>
      </c>
      <c r="H89" s="2">
        <v>1.87</v>
      </c>
    </row>
    <row r="90" spans="1:8">
      <c r="A90" s="4"/>
      <c r="B90" s="6" t="s">
        <v>2</v>
      </c>
      <c r="C90" s="2">
        <v>1.78</v>
      </c>
      <c r="D90" s="2">
        <v>1.65</v>
      </c>
      <c r="E90" s="2">
        <v>2.04</v>
      </c>
      <c r="F90" s="2">
        <v>1.63</v>
      </c>
      <c r="G90" s="2">
        <v>1.75</v>
      </c>
      <c r="H90" s="2">
        <v>1.83</v>
      </c>
    </row>
    <row r="91" spans="1:8">
      <c r="A91" s="4">
        <v>229</v>
      </c>
      <c r="B91" s="6" t="s">
        <v>0</v>
      </c>
      <c r="C91" s="2">
        <v>2.31</v>
      </c>
      <c r="D91" s="2">
        <v>2.35</v>
      </c>
      <c r="E91" s="2">
        <v>2.25</v>
      </c>
      <c r="F91" s="2">
        <v>1.99</v>
      </c>
      <c r="G91" s="2">
        <v>2.27</v>
      </c>
      <c r="H91" s="2">
        <v>2.11</v>
      </c>
    </row>
    <row r="92" spans="1:8">
      <c r="A92" s="4"/>
      <c r="B92" s="6" t="s">
        <v>1</v>
      </c>
      <c r="C92" s="2">
        <v>2.02</v>
      </c>
      <c r="D92" s="2">
        <v>1.97</v>
      </c>
      <c r="E92" s="2">
        <v>1.81</v>
      </c>
      <c r="F92" s="2">
        <v>1.73</v>
      </c>
      <c r="G92" s="2">
        <v>1.77</v>
      </c>
      <c r="H92" s="2">
        <v>1.82</v>
      </c>
    </row>
    <row r="93" spans="1:8">
      <c r="A93" s="4"/>
      <c r="B93" s="6" t="s">
        <v>2</v>
      </c>
      <c r="C93" s="2">
        <v>1.76</v>
      </c>
      <c r="D93" s="2">
        <v>1.91</v>
      </c>
      <c r="E93" s="2">
        <v>2.0099999999999998</v>
      </c>
      <c r="F93" s="2">
        <v>1.85</v>
      </c>
      <c r="G93" s="2">
        <v>1.78</v>
      </c>
      <c r="H93" s="2">
        <v>1.64</v>
      </c>
    </row>
    <row r="94" spans="1:8">
      <c r="A94" s="4">
        <v>230</v>
      </c>
      <c r="B94" s="6" t="s">
        <v>0</v>
      </c>
      <c r="C94" s="2">
        <v>2.06</v>
      </c>
      <c r="D94" s="2">
        <v>2.14</v>
      </c>
      <c r="E94" s="2">
        <v>1.91</v>
      </c>
      <c r="F94" s="2">
        <v>2.06</v>
      </c>
      <c r="G94" s="2">
        <v>2.08</v>
      </c>
      <c r="H94" s="2">
        <v>2.09</v>
      </c>
    </row>
    <row r="95" spans="1:8">
      <c r="A95" s="4"/>
      <c r="B95" s="6" t="s">
        <v>1</v>
      </c>
      <c r="C95" s="2">
        <v>1.76</v>
      </c>
      <c r="D95" s="2">
        <v>1.83</v>
      </c>
      <c r="E95" s="2">
        <v>1.79</v>
      </c>
      <c r="F95" s="2">
        <v>1.79</v>
      </c>
      <c r="G95" s="2">
        <v>1.77</v>
      </c>
      <c r="H95" s="2">
        <v>1.94</v>
      </c>
    </row>
    <row r="96" spans="1:8">
      <c r="A96" s="4"/>
      <c r="B96" s="6" t="s">
        <v>2</v>
      </c>
      <c r="C96" s="2">
        <v>2.25</v>
      </c>
      <c r="D96" s="2">
        <v>1.88</v>
      </c>
      <c r="E96" s="2">
        <v>2.11</v>
      </c>
      <c r="F96" s="2">
        <v>2.1800000000000002</v>
      </c>
      <c r="G96" s="2">
        <v>2.02</v>
      </c>
      <c r="H96" s="2">
        <v>1.86</v>
      </c>
    </row>
    <row r="97" spans="1:8">
      <c r="A97" s="4">
        <v>231</v>
      </c>
      <c r="B97" s="6" t="s">
        <v>0</v>
      </c>
      <c r="C97" s="2">
        <v>2.2799999999999998</v>
      </c>
      <c r="D97" s="2">
        <v>2.15</v>
      </c>
      <c r="E97" s="2">
        <v>2.17</v>
      </c>
      <c r="F97" s="2">
        <v>2.1800000000000002</v>
      </c>
      <c r="G97" s="2">
        <v>2.44</v>
      </c>
      <c r="H97" s="2">
        <v>2</v>
      </c>
    </row>
    <row r="98" spans="1:8">
      <c r="A98" s="4"/>
      <c r="B98" s="6" t="s">
        <v>1</v>
      </c>
      <c r="C98" s="2">
        <v>2.31</v>
      </c>
      <c r="D98" s="2">
        <v>2.27</v>
      </c>
      <c r="E98" s="2">
        <v>2.16</v>
      </c>
      <c r="F98" s="2">
        <v>2.1</v>
      </c>
      <c r="G98" s="2">
        <v>2.2400000000000002</v>
      </c>
      <c r="H98" s="2">
        <v>2.2799999999999998</v>
      </c>
    </row>
    <row r="99" spans="1:8">
      <c r="A99" s="4"/>
      <c r="B99" s="6" t="s">
        <v>2</v>
      </c>
      <c r="C99" s="2">
        <v>1.87</v>
      </c>
      <c r="D99" s="2">
        <v>1.89</v>
      </c>
      <c r="E99" s="2">
        <v>2.0299999999999998</v>
      </c>
      <c r="F99" s="2">
        <v>1.69</v>
      </c>
      <c r="G99" s="2">
        <v>1.75</v>
      </c>
      <c r="H99" s="2">
        <v>2.04</v>
      </c>
    </row>
    <row r="100" spans="1:8">
      <c r="A100" s="4">
        <v>232</v>
      </c>
      <c r="B100" s="6" t="s">
        <v>0</v>
      </c>
      <c r="C100" s="2">
        <v>2.16</v>
      </c>
      <c r="D100" s="2">
        <v>2.38</v>
      </c>
      <c r="E100" s="2">
        <v>2.2000000000000002</v>
      </c>
      <c r="F100" s="2">
        <v>2.25</v>
      </c>
      <c r="G100" s="2">
        <v>1.98</v>
      </c>
      <c r="H100" s="2">
        <v>2.23</v>
      </c>
    </row>
    <row r="101" spans="1:8">
      <c r="A101" s="4"/>
      <c r="B101" s="6" t="s">
        <v>1</v>
      </c>
      <c r="C101" s="2">
        <v>2.06</v>
      </c>
      <c r="D101" s="2">
        <v>2.08</v>
      </c>
      <c r="E101" s="2">
        <v>2.14</v>
      </c>
      <c r="F101" s="2">
        <v>2.2400000000000002</v>
      </c>
      <c r="G101" s="2">
        <v>2.2599999999999998</v>
      </c>
      <c r="H101" s="2">
        <v>2.1800000000000002</v>
      </c>
    </row>
    <row r="102" spans="1:8">
      <c r="A102" s="4"/>
      <c r="B102" s="6" t="s">
        <v>2</v>
      </c>
      <c r="C102" s="2">
        <v>1.8</v>
      </c>
      <c r="D102" s="2">
        <v>1.71</v>
      </c>
      <c r="E102" s="2">
        <v>1.65</v>
      </c>
      <c r="F102" s="2">
        <v>1.68</v>
      </c>
      <c r="G102" s="2">
        <v>1.96</v>
      </c>
      <c r="H102" s="2">
        <v>2.0499999999999998</v>
      </c>
    </row>
    <row r="103" spans="1:8">
      <c r="A103" s="4">
        <v>233</v>
      </c>
      <c r="B103" s="6" t="s">
        <v>0</v>
      </c>
      <c r="C103" s="2">
        <v>1.75</v>
      </c>
      <c r="D103" s="2">
        <v>2</v>
      </c>
      <c r="E103" s="2">
        <v>2.04</v>
      </c>
      <c r="F103" s="2">
        <v>2</v>
      </c>
      <c r="G103" s="2">
        <v>2.15</v>
      </c>
      <c r="H103" s="2">
        <v>2.06</v>
      </c>
    </row>
    <row r="104" spans="1:8">
      <c r="B104" s="6" t="s">
        <v>1</v>
      </c>
      <c r="C104" s="2">
        <v>1.9</v>
      </c>
      <c r="D104" s="2">
        <v>1.9</v>
      </c>
      <c r="E104" s="2">
        <v>1.81</v>
      </c>
      <c r="F104" s="2">
        <v>1.86</v>
      </c>
      <c r="G104" s="2">
        <v>1.98</v>
      </c>
      <c r="H104" s="2">
        <v>1.81</v>
      </c>
    </row>
    <row r="105" spans="1:8">
      <c r="B105" s="6" t="s">
        <v>2</v>
      </c>
      <c r="C105" s="2">
        <v>1.8</v>
      </c>
      <c r="D105" s="2">
        <v>2.0099999999999998</v>
      </c>
      <c r="E105" s="2">
        <v>1.73</v>
      </c>
      <c r="F105" s="2">
        <v>1.89</v>
      </c>
      <c r="G105" s="2">
        <v>2.0099999999999998</v>
      </c>
      <c r="H105" s="2">
        <v>1.91</v>
      </c>
    </row>
    <row r="106" spans="1:8">
      <c r="H106" s="15">
        <f>MIN(C61:G105)</f>
        <v>1.63</v>
      </c>
    </row>
    <row r="107" spans="1:8">
      <c r="H107" s="15">
        <f>MAX(C61:G105)</f>
        <v>2.54</v>
      </c>
    </row>
    <row r="108" spans="1:8">
      <c r="H108" s="1">
        <f>AVERAGE(C61:G105)</f>
        <v>2.0499111111111104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 data</vt:lpstr>
      <vt:lpstr>Exhibit6</vt:lpstr>
      <vt:lpstr>Exhibit6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Leung</dc:creator>
  <cp:lastModifiedBy>Navneet Vidyarthi</cp:lastModifiedBy>
  <cp:lastPrinted>2020-02-13T16:26:41Z</cp:lastPrinted>
  <dcterms:created xsi:type="dcterms:W3CDTF">2018-02-18T01:46:59Z</dcterms:created>
  <dcterms:modified xsi:type="dcterms:W3CDTF">2024-02-03T15:00:54Z</dcterms:modified>
</cp:coreProperties>
</file>