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aching_Con\Teaching_2021_Winter\Feb11 - Thu\"/>
    </mc:Choice>
  </mc:AlternateContent>
  <xr:revisionPtr revIDLastSave="0" documentId="13_ncr:1_{2E8D44E7-1E43-44FF-9C86-F200547495B4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Baseline data" sheetId="2" r:id="rId1"/>
    <sheet name="Exhibit6" sheetId="6" r:id="rId2"/>
    <sheet name="Baseline data (2)" sheetId="7" r:id="rId3"/>
    <sheet name="Exhibit6 (2)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8" l="1"/>
  <c r="L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7" i="8"/>
  <c r="J52" i="8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7" i="8"/>
  <c r="I52" i="8" s="1"/>
  <c r="L9" i="7"/>
  <c r="K6" i="7"/>
  <c r="K7" i="7"/>
  <c r="L7" i="7" s="1"/>
  <c r="K8" i="7"/>
  <c r="L8" i="7" s="1"/>
  <c r="K9" i="7"/>
  <c r="K10" i="7"/>
  <c r="K11" i="7"/>
  <c r="K12" i="7"/>
  <c r="K13" i="7"/>
  <c r="K14" i="7"/>
  <c r="K5" i="7"/>
  <c r="J6" i="7"/>
  <c r="L6" i="7" s="1"/>
  <c r="J7" i="7"/>
  <c r="J8" i="7"/>
  <c r="J9" i="7"/>
  <c r="J10" i="7"/>
  <c r="L10" i="7" s="1"/>
  <c r="J11" i="7"/>
  <c r="L11" i="7" s="1"/>
  <c r="J12" i="7"/>
  <c r="L12" i="7" s="1"/>
  <c r="J13" i="7"/>
  <c r="L13" i="7" s="1"/>
  <c r="J14" i="7"/>
  <c r="L14" i="7" s="1"/>
  <c r="J5" i="7"/>
  <c r="L5" i="7" s="1"/>
  <c r="L15" i="7" s="1"/>
  <c r="I6" i="7"/>
  <c r="I7" i="7"/>
  <c r="I15" i="7" s="1"/>
  <c r="I8" i="7"/>
  <c r="I9" i="7"/>
  <c r="I10" i="7"/>
  <c r="I11" i="7"/>
  <c r="I12" i="7"/>
  <c r="I13" i="7"/>
  <c r="I14" i="7"/>
  <c r="I5" i="7"/>
  <c r="I16" i="7" s="1"/>
  <c r="R19" i="8" l="1"/>
  <c r="R35" i="8"/>
  <c r="R51" i="8"/>
  <c r="R20" i="8"/>
  <c r="R36" i="8"/>
  <c r="R7" i="8"/>
  <c r="R34" i="8"/>
  <c r="R21" i="8"/>
  <c r="R37" i="8"/>
  <c r="R50" i="8"/>
  <c r="R22" i="8"/>
  <c r="R38" i="8"/>
  <c r="R40" i="8"/>
  <c r="R18" i="8"/>
  <c r="R23" i="8"/>
  <c r="R39" i="8"/>
  <c r="R24" i="8"/>
  <c r="R8" i="8"/>
  <c r="R9" i="8"/>
  <c r="R25" i="8"/>
  <c r="R41" i="8"/>
  <c r="O11" i="7"/>
  <c r="R10" i="8"/>
  <c r="R26" i="8"/>
  <c r="R42" i="8"/>
  <c r="R11" i="8"/>
  <c r="R27" i="8"/>
  <c r="R43" i="8"/>
  <c r="R33" i="8"/>
  <c r="R12" i="8"/>
  <c r="R28" i="8"/>
  <c r="R44" i="8"/>
  <c r="R32" i="8"/>
  <c r="R13" i="8"/>
  <c r="R29" i="8"/>
  <c r="R45" i="8"/>
  <c r="R16" i="8"/>
  <c r="R49" i="8"/>
  <c r="R14" i="8"/>
  <c r="R30" i="8"/>
  <c r="R46" i="8"/>
  <c r="O12" i="7"/>
  <c r="R15" i="8"/>
  <c r="R31" i="8"/>
  <c r="R47" i="8"/>
  <c r="R48" i="8"/>
  <c r="R17" i="8"/>
  <c r="O16" i="7"/>
  <c r="N12" i="8"/>
  <c r="N28" i="8"/>
  <c r="N44" i="8"/>
  <c r="O7" i="7"/>
  <c r="O15" i="7"/>
  <c r="N13" i="8"/>
  <c r="N29" i="8"/>
  <c r="N45" i="8"/>
  <c r="N14" i="8"/>
  <c r="N30" i="8"/>
  <c r="N46" i="8"/>
  <c r="N15" i="8"/>
  <c r="N31" i="8"/>
  <c r="N47" i="8"/>
  <c r="N17" i="8"/>
  <c r="N16" i="8"/>
  <c r="N32" i="8"/>
  <c r="N48" i="8"/>
  <c r="N33" i="8"/>
  <c r="N49" i="8"/>
  <c r="O8" i="7"/>
  <c r="N18" i="8"/>
  <c r="N34" i="8"/>
  <c r="N50" i="8"/>
  <c r="N41" i="8"/>
  <c r="N43" i="8"/>
  <c r="N19" i="8"/>
  <c r="N35" i="8"/>
  <c r="N51" i="8"/>
  <c r="N10" i="8"/>
  <c r="N11" i="8"/>
  <c r="N20" i="8"/>
  <c r="N36" i="8"/>
  <c r="N7" i="8"/>
  <c r="N25" i="8"/>
  <c r="N21" i="8"/>
  <c r="N37" i="8"/>
  <c r="N27" i="8"/>
  <c r="N22" i="8"/>
  <c r="N38" i="8"/>
  <c r="N26" i="8"/>
  <c r="N23" i="8"/>
  <c r="N39" i="8"/>
  <c r="N8" i="8"/>
  <c r="N24" i="8"/>
  <c r="N40" i="8"/>
  <c r="N9" i="8"/>
  <c r="N42" i="8"/>
  <c r="P9" i="8" l="1"/>
  <c r="P25" i="8"/>
  <c r="P41" i="8"/>
  <c r="P11" i="8"/>
  <c r="P8" i="8"/>
  <c r="P10" i="8"/>
  <c r="P26" i="8"/>
  <c r="P42" i="8"/>
  <c r="P27" i="8"/>
  <c r="P43" i="8"/>
  <c r="P12" i="8"/>
  <c r="P28" i="8"/>
  <c r="P44" i="8"/>
  <c r="P30" i="8"/>
  <c r="P13" i="8"/>
  <c r="P29" i="8"/>
  <c r="P45" i="8"/>
  <c r="P14" i="8"/>
  <c r="P46" i="8"/>
  <c r="P15" i="8"/>
  <c r="P31" i="8"/>
  <c r="P47" i="8"/>
  <c r="P16" i="8"/>
  <c r="P32" i="8"/>
  <c r="P48" i="8"/>
  <c r="P17" i="8"/>
  <c r="P33" i="8"/>
  <c r="P49" i="8"/>
  <c r="P39" i="8"/>
  <c r="P40" i="8"/>
  <c r="P18" i="8"/>
  <c r="P34" i="8"/>
  <c r="P50" i="8"/>
  <c r="P22" i="8"/>
  <c r="P19" i="8"/>
  <c r="P35" i="8"/>
  <c r="P51" i="8"/>
  <c r="P38" i="8"/>
  <c r="P24" i="8"/>
  <c r="P20" i="8"/>
  <c r="P36" i="8"/>
  <c r="P7" i="8"/>
  <c r="P21" i="8"/>
  <c r="P37" i="8"/>
  <c r="P23" i="8"/>
  <c r="L18" i="8"/>
  <c r="L34" i="8"/>
  <c r="L50" i="8"/>
  <c r="L20" i="8"/>
  <c r="L39" i="8"/>
  <c r="L19" i="8"/>
  <c r="L35" i="8"/>
  <c r="L51" i="8"/>
  <c r="L36" i="8"/>
  <c r="L23" i="8"/>
  <c r="L33" i="8"/>
  <c r="L21" i="8"/>
  <c r="L37" i="8"/>
  <c r="L17" i="8"/>
  <c r="L22" i="8"/>
  <c r="L38" i="8"/>
  <c r="L8" i="8"/>
  <c r="L24" i="8"/>
  <c r="L40" i="8"/>
  <c r="L48" i="8"/>
  <c r="L9" i="8"/>
  <c r="L25" i="8"/>
  <c r="L41" i="8"/>
  <c r="L10" i="8"/>
  <c r="L26" i="8"/>
  <c r="L42" i="8"/>
  <c r="L31" i="8"/>
  <c r="L11" i="8"/>
  <c r="L27" i="8"/>
  <c r="L43" i="8"/>
  <c r="L32" i="8"/>
  <c r="L28" i="8"/>
  <c r="L44" i="8"/>
  <c r="L15" i="8"/>
  <c r="L13" i="8"/>
  <c r="L29" i="8"/>
  <c r="L45" i="8"/>
  <c r="L49" i="8"/>
  <c r="L14" i="8"/>
  <c r="L30" i="8"/>
  <c r="L46" i="8"/>
  <c r="L47" i="8"/>
  <c r="L16" i="8"/>
  <c r="M15" i="8"/>
  <c r="M31" i="8"/>
  <c r="M47" i="8"/>
  <c r="M16" i="8"/>
  <c r="M32" i="8"/>
  <c r="M48" i="8"/>
  <c r="M17" i="8"/>
  <c r="M33" i="8"/>
  <c r="M49" i="8"/>
  <c r="M7" i="8"/>
  <c r="M14" i="8"/>
  <c r="M18" i="8"/>
  <c r="M34" i="8"/>
  <c r="M50" i="8"/>
  <c r="M20" i="8"/>
  <c r="M19" i="8"/>
  <c r="M35" i="8"/>
  <c r="M51" i="8"/>
  <c r="M36" i="8"/>
  <c r="M46" i="8"/>
  <c r="M21" i="8"/>
  <c r="M37" i="8"/>
  <c r="M13" i="8"/>
  <c r="M22" i="8"/>
  <c r="M38" i="8"/>
  <c r="M23" i="8"/>
  <c r="M39" i="8"/>
  <c r="M28" i="8"/>
  <c r="M29" i="8"/>
  <c r="M8" i="8"/>
  <c r="M24" i="8"/>
  <c r="M40" i="8"/>
  <c r="M12" i="8"/>
  <c r="M9" i="8"/>
  <c r="M25" i="8"/>
  <c r="M41" i="8"/>
  <c r="M45" i="8"/>
  <c r="M10" i="8"/>
  <c r="M26" i="8"/>
  <c r="M42" i="8"/>
  <c r="M11" i="8"/>
  <c r="M27" i="8"/>
  <c r="M43" i="8"/>
  <c r="M44" i="8"/>
  <c r="M30" i="8"/>
  <c r="Q22" i="8"/>
  <c r="Q38" i="8"/>
  <c r="Q23" i="8"/>
  <c r="Q39" i="8"/>
  <c r="Q8" i="8"/>
  <c r="Q24" i="8"/>
  <c r="Q40" i="8"/>
  <c r="Q9" i="8"/>
  <c r="Q25" i="8"/>
  <c r="Q41" i="8"/>
  <c r="Q43" i="8"/>
  <c r="Q10" i="8"/>
  <c r="Q26" i="8"/>
  <c r="Q42" i="8"/>
  <c r="Q11" i="8"/>
  <c r="Q27" i="8"/>
  <c r="Q21" i="8"/>
  <c r="Q12" i="8"/>
  <c r="Q28" i="8"/>
  <c r="Q44" i="8"/>
  <c r="Q20" i="8"/>
  <c r="Q13" i="8"/>
  <c r="Q29" i="8"/>
  <c r="Q45" i="8"/>
  <c r="Q51" i="8"/>
  <c r="Q14" i="8"/>
  <c r="Q30" i="8"/>
  <c r="Q46" i="8"/>
  <c r="Q19" i="8"/>
  <c r="Q15" i="8"/>
  <c r="Q31" i="8"/>
  <c r="Q47" i="8"/>
  <c r="Q36" i="8"/>
  <c r="Q16" i="8"/>
  <c r="Q32" i="8"/>
  <c r="Q48" i="8"/>
  <c r="Q17" i="8"/>
  <c r="Q33" i="8"/>
  <c r="Q49" i="8"/>
  <c r="Q35" i="8"/>
  <c r="Q7" i="8"/>
  <c r="Q18" i="8"/>
  <c r="Q34" i="8"/>
  <c r="Q50" i="8"/>
  <c r="Q37" i="8"/>
</calcChain>
</file>

<file path=xl/sharedStrings.xml><?xml version="1.0" encoding="utf-8"?>
<sst xmlns="http://schemas.openxmlformats.org/spreadsheetml/2006/main" count="141" uniqueCount="38">
  <si>
    <t>A</t>
  </si>
  <si>
    <t>B</t>
  </si>
  <si>
    <t>C</t>
  </si>
  <si>
    <t>Shift</t>
  </si>
  <si>
    <t>Day</t>
  </si>
  <si>
    <t>Pod Weight (grams)</t>
  </si>
  <si>
    <t>Finger Height (mm)</t>
  </si>
  <si>
    <t>g</t>
  </si>
  <si>
    <t>mm</t>
  </si>
  <si>
    <t>Process Control at Polaroid</t>
  </si>
  <si>
    <t>Data from Exhibit 5</t>
  </si>
  <si>
    <t>POD WEIGHT (grams)</t>
  </si>
  <si>
    <t>BUSINESS PROCESS ANALYTICS  - POLAROID CASE</t>
  </si>
  <si>
    <t>max</t>
  </si>
  <si>
    <t>min</t>
  </si>
  <si>
    <t>range</t>
  </si>
  <si>
    <t>range [R]</t>
  </si>
  <si>
    <t>mean (X-bar)</t>
  </si>
  <si>
    <t>X-Double bar</t>
  </si>
  <si>
    <t>R-bar</t>
  </si>
  <si>
    <t>number of sample</t>
  </si>
  <si>
    <t>No. of observations in a sample</t>
  </si>
  <si>
    <t>A_2</t>
  </si>
  <si>
    <t>D_3</t>
  </si>
  <si>
    <t>D_4</t>
  </si>
  <si>
    <t>Control limits for X-bar</t>
  </si>
  <si>
    <t>UCL</t>
  </si>
  <si>
    <t>LCL</t>
  </si>
  <si>
    <t>Control limts for R-bar</t>
  </si>
  <si>
    <t>UCL-X-bar</t>
  </si>
  <si>
    <t>LCL-X-bar</t>
  </si>
  <si>
    <t>grand_mean</t>
  </si>
  <si>
    <t>sample mean</t>
  </si>
  <si>
    <t>UCL-R-bar</t>
  </si>
  <si>
    <t>LCL-R-bar</t>
  </si>
  <si>
    <t>range-mean</t>
  </si>
  <si>
    <t>std. x-bar</t>
  </si>
  <si>
    <t>Control limits for X-bar using Std. dev of sample (and assuming Z=3)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</si>
</sst>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4"/>
      <name val="Geneva"/>
    </font>
    <font>
      <b/>
      <i/>
      <u/>
      <sz val="10"/>
      <name val="Geneva"/>
    </font>
    <font>
      <b/>
      <sz val="10"/>
      <name val="Geneva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1" xfId="0" applyNumberFormat="1" applyBorder="1"/>
    <xf numFmtId="16" fontId="0" fillId="0" borderId="1" xfId="0" applyNumberFormat="1" applyBorder="1"/>
    <xf numFmtId="0" fontId="4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164" fontId="4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2" borderId="0" xfId="0" applyFill="1"/>
    <xf numFmtId="164" fontId="4" fillId="3" borderId="0" xfId="0" applyNumberFormat="1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X-bar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'Exhibit6 (2)'!$L$6</c:f>
              <c:strCache>
                <c:ptCount val="1"/>
                <c:pt idx="0">
                  <c:v>UCL-X-bar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'Exhibit6 (2)'!$L$7:$L$51</c:f>
              <c:numCache>
                <c:formatCode>General</c:formatCode>
                <c:ptCount val="45"/>
                <c:pt idx="0">
                  <c:v>2.8373579999999996</c:v>
                </c:pt>
                <c:pt idx="1">
                  <c:v>2.8373579999999996</c:v>
                </c:pt>
                <c:pt idx="2">
                  <c:v>2.8373579999999996</c:v>
                </c:pt>
                <c:pt idx="3">
                  <c:v>2.8373579999999996</c:v>
                </c:pt>
                <c:pt idx="4">
                  <c:v>2.8373579999999996</c:v>
                </c:pt>
                <c:pt idx="5">
                  <c:v>2.8373579999999996</c:v>
                </c:pt>
                <c:pt idx="6">
                  <c:v>2.8373579999999996</c:v>
                </c:pt>
                <c:pt idx="7">
                  <c:v>2.8373579999999996</c:v>
                </c:pt>
                <c:pt idx="8">
                  <c:v>2.8373579999999996</c:v>
                </c:pt>
                <c:pt idx="9">
                  <c:v>2.8373579999999996</c:v>
                </c:pt>
                <c:pt idx="10">
                  <c:v>2.8373579999999996</c:v>
                </c:pt>
                <c:pt idx="11">
                  <c:v>2.8373579999999996</c:v>
                </c:pt>
                <c:pt idx="12">
                  <c:v>2.8373579999999996</c:v>
                </c:pt>
                <c:pt idx="13">
                  <c:v>2.8373579999999996</c:v>
                </c:pt>
                <c:pt idx="14">
                  <c:v>2.8373579999999996</c:v>
                </c:pt>
                <c:pt idx="15">
                  <c:v>2.8373579999999996</c:v>
                </c:pt>
                <c:pt idx="16">
                  <c:v>2.8373579999999996</c:v>
                </c:pt>
                <c:pt idx="17">
                  <c:v>2.8373579999999996</c:v>
                </c:pt>
                <c:pt idx="18">
                  <c:v>2.8373579999999996</c:v>
                </c:pt>
                <c:pt idx="19">
                  <c:v>2.8373579999999996</c:v>
                </c:pt>
                <c:pt idx="20">
                  <c:v>2.8373579999999996</c:v>
                </c:pt>
                <c:pt idx="21">
                  <c:v>2.8373579999999996</c:v>
                </c:pt>
                <c:pt idx="22">
                  <c:v>2.8373579999999996</c:v>
                </c:pt>
                <c:pt idx="23">
                  <c:v>2.8373579999999996</c:v>
                </c:pt>
                <c:pt idx="24">
                  <c:v>2.8373579999999996</c:v>
                </c:pt>
                <c:pt idx="25">
                  <c:v>2.8373579999999996</c:v>
                </c:pt>
                <c:pt idx="26">
                  <c:v>2.8373579999999996</c:v>
                </c:pt>
                <c:pt idx="27">
                  <c:v>2.8373579999999996</c:v>
                </c:pt>
                <c:pt idx="28">
                  <c:v>2.8373579999999996</c:v>
                </c:pt>
                <c:pt idx="29">
                  <c:v>2.8373579999999996</c:v>
                </c:pt>
                <c:pt idx="30">
                  <c:v>2.8373579999999996</c:v>
                </c:pt>
                <c:pt idx="31">
                  <c:v>2.8373579999999996</c:v>
                </c:pt>
                <c:pt idx="32">
                  <c:v>2.8373579999999996</c:v>
                </c:pt>
                <c:pt idx="33">
                  <c:v>2.8373579999999996</c:v>
                </c:pt>
                <c:pt idx="34">
                  <c:v>2.8373579999999996</c:v>
                </c:pt>
                <c:pt idx="35">
                  <c:v>2.8373579999999996</c:v>
                </c:pt>
                <c:pt idx="36">
                  <c:v>2.8373579999999996</c:v>
                </c:pt>
                <c:pt idx="37">
                  <c:v>2.8373579999999996</c:v>
                </c:pt>
                <c:pt idx="38">
                  <c:v>2.8373579999999996</c:v>
                </c:pt>
                <c:pt idx="39">
                  <c:v>2.8373579999999996</c:v>
                </c:pt>
                <c:pt idx="40">
                  <c:v>2.8373579999999996</c:v>
                </c:pt>
                <c:pt idx="41">
                  <c:v>2.8373579999999996</c:v>
                </c:pt>
                <c:pt idx="42">
                  <c:v>2.8373579999999996</c:v>
                </c:pt>
                <c:pt idx="43">
                  <c:v>2.8373579999999996</c:v>
                </c:pt>
                <c:pt idx="44">
                  <c:v>2.8373579999999996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8-4175-9628-E3B14E4D51A6}"/>
            </c:ext>
          </c:extLst>
        </c:ser>
        <c:ser>
          <c:idx val="1"/>
          <c:order val="1"/>
          <c:tx>
            <c:strRef>
              <c:f>'Exhibit6 (2)'!$M$6</c:f>
              <c:strCache>
                <c:ptCount val="1"/>
                <c:pt idx="0">
                  <c:v>LCL-X-bar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'Exhibit6 (2)'!$M$7:$M$51</c:f>
              <c:numCache>
                <c:formatCode>General</c:formatCode>
                <c:ptCount val="45"/>
                <c:pt idx="0">
                  <c:v>2.772942</c:v>
                </c:pt>
                <c:pt idx="1">
                  <c:v>2.772942</c:v>
                </c:pt>
                <c:pt idx="2">
                  <c:v>2.772942</c:v>
                </c:pt>
                <c:pt idx="3">
                  <c:v>2.772942</c:v>
                </c:pt>
                <c:pt idx="4">
                  <c:v>2.772942</c:v>
                </c:pt>
                <c:pt idx="5">
                  <c:v>2.772942</c:v>
                </c:pt>
                <c:pt idx="6">
                  <c:v>2.772942</c:v>
                </c:pt>
                <c:pt idx="7">
                  <c:v>2.772942</c:v>
                </c:pt>
                <c:pt idx="8">
                  <c:v>2.772942</c:v>
                </c:pt>
                <c:pt idx="9">
                  <c:v>2.772942</c:v>
                </c:pt>
                <c:pt idx="10">
                  <c:v>2.772942</c:v>
                </c:pt>
                <c:pt idx="11">
                  <c:v>2.772942</c:v>
                </c:pt>
                <c:pt idx="12">
                  <c:v>2.772942</c:v>
                </c:pt>
                <c:pt idx="13">
                  <c:v>2.772942</c:v>
                </c:pt>
                <c:pt idx="14">
                  <c:v>2.772942</c:v>
                </c:pt>
                <c:pt idx="15">
                  <c:v>2.772942</c:v>
                </c:pt>
                <c:pt idx="16">
                  <c:v>2.772942</c:v>
                </c:pt>
                <c:pt idx="17">
                  <c:v>2.772942</c:v>
                </c:pt>
                <c:pt idx="18">
                  <c:v>2.772942</c:v>
                </c:pt>
                <c:pt idx="19">
                  <c:v>2.772942</c:v>
                </c:pt>
                <c:pt idx="20">
                  <c:v>2.772942</c:v>
                </c:pt>
                <c:pt idx="21">
                  <c:v>2.772942</c:v>
                </c:pt>
                <c:pt idx="22">
                  <c:v>2.772942</c:v>
                </c:pt>
                <c:pt idx="23">
                  <c:v>2.772942</c:v>
                </c:pt>
                <c:pt idx="24">
                  <c:v>2.772942</c:v>
                </c:pt>
                <c:pt idx="25">
                  <c:v>2.772942</c:v>
                </c:pt>
                <c:pt idx="26">
                  <c:v>2.772942</c:v>
                </c:pt>
                <c:pt idx="27">
                  <c:v>2.772942</c:v>
                </c:pt>
                <c:pt idx="28">
                  <c:v>2.772942</c:v>
                </c:pt>
                <c:pt idx="29">
                  <c:v>2.772942</c:v>
                </c:pt>
                <c:pt idx="30">
                  <c:v>2.772942</c:v>
                </c:pt>
                <c:pt idx="31">
                  <c:v>2.772942</c:v>
                </c:pt>
                <c:pt idx="32">
                  <c:v>2.772942</c:v>
                </c:pt>
                <c:pt idx="33">
                  <c:v>2.772942</c:v>
                </c:pt>
                <c:pt idx="34">
                  <c:v>2.772942</c:v>
                </c:pt>
                <c:pt idx="35">
                  <c:v>2.772942</c:v>
                </c:pt>
                <c:pt idx="36">
                  <c:v>2.772942</c:v>
                </c:pt>
                <c:pt idx="37">
                  <c:v>2.772942</c:v>
                </c:pt>
                <c:pt idx="38">
                  <c:v>2.772942</c:v>
                </c:pt>
                <c:pt idx="39">
                  <c:v>2.772942</c:v>
                </c:pt>
                <c:pt idx="40">
                  <c:v>2.772942</c:v>
                </c:pt>
                <c:pt idx="41">
                  <c:v>2.772942</c:v>
                </c:pt>
                <c:pt idx="42">
                  <c:v>2.772942</c:v>
                </c:pt>
                <c:pt idx="43">
                  <c:v>2.772942</c:v>
                </c:pt>
                <c:pt idx="44">
                  <c:v>2.772942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8-4175-9628-E3B14E4D51A6}"/>
            </c:ext>
          </c:extLst>
        </c:ser>
        <c:ser>
          <c:idx val="2"/>
          <c:order val="2"/>
          <c:tx>
            <c:strRef>
              <c:f>'Exhibit6 (2)'!$N$6</c:f>
              <c:strCache>
                <c:ptCount val="1"/>
                <c:pt idx="0">
                  <c:v>grand_mean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'Exhibit6 (2)'!$N$7:$N$51</c:f>
              <c:numCache>
                <c:formatCode>General</c:formatCode>
                <c:ptCount val="45"/>
                <c:pt idx="0">
                  <c:v>2.8051499999999998</c:v>
                </c:pt>
                <c:pt idx="1">
                  <c:v>2.8051499999999998</c:v>
                </c:pt>
                <c:pt idx="2">
                  <c:v>2.8051499999999998</c:v>
                </c:pt>
                <c:pt idx="3">
                  <c:v>2.8051499999999998</c:v>
                </c:pt>
                <c:pt idx="4">
                  <c:v>2.8051499999999998</c:v>
                </c:pt>
                <c:pt idx="5">
                  <c:v>2.8051499999999998</c:v>
                </c:pt>
                <c:pt idx="6">
                  <c:v>2.8051499999999998</c:v>
                </c:pt>
                <c:pt idx="7">
                  <c:v>2.8051499999999998</c:v>
                </c:pt>
                <c:pt idx="8">
                  <c:v>2.8051499999999998</c:v>
                </c:pt>
                <c:pt idx="9">
                  <c:v>2.8051499999999998</c:v>
                </c:pt>
                <c:pt idx="10">
                  <c:v>2.8051499999999998</c:v>
                </c:pt>
                <c:pt idx="11">
                  <c:v>2.8051499999999998</c:v>
                </c:pt>
                <c:pt idx="12">
                  <c:v>2.8051499999999998</c:v>
                </c:pt>
                <c:pt idx="13">
                  <c:v>2.8051499999999998</c:v>
                </c:pt>
                <c:pt idx="14">
                  <c:v>2.8051499999999998</c:v>
                </c:pt>
                <c:pt idx="15">
                  <c:v>2.8051499999999998</c:v>
                </c:pt>
                <c:pt idx="16">
                  <c:v>2.8051499999999998</c:v>
                </c:pt>
                <c:pt idx="17">
                  <c:v>2.8051499999999998</c:v>
                </c:pt>
                <c:pt idx="18">
                  <c:v>2.8051499999999998</c:v>
                </c:pt>
                <c:pt idx="19">
                  <c:v>2.8051499999999998</c:v>
                </c:pt>
                <c:pt idx="20">
                  <c:v>2.8051499999999998</c:v>
                </c:pt>
                <c:pt idx="21">
                  <c:v>2.8051499999999998</c:v>
                </c:pt>
                <c:pt idx="22">
                  <c:v>2.8051499999999998</c:v>
                </c:pt>
                <c:pt idx="23">
                  <c:v>2.8051499999999998</c:v>
                </c:pt>
                <c:pt idx="24">
                  <c:v>2.8051499999999998</c:v>
                </c:pt>
                <c:pt idx="25">
                  <c:v>2.8051499999999998</c:v>
                </c:pt>
                <c:pt idx="26">
                  <c:v>2.8051499999999998</c:v>
                </c:pt>
                <c:pt idx="27">
                  <c:v>2.8051499999999998</c:v>
                </c:pt>
                <c:pt idx="28">
                  <c:v>2.8051499999999998</c:v>
                </c:pt>
                <c:pt idx="29">
                  <c:v>2.8051499999999998</c:v>
                </c:pt>
                <c:pt idx="30">
                  <c:v>2.8051499999999998</c:v>
                </c:pt>
                <c:pt idx="31">
                  <c:v>2.8051499999999998</c:v>
                </c:pt>
                <c:pt idx="32">
                  <c:v>2.8051499999999998</c:v>
                </c:pt>
                <c:pt idx="33">
                  <c:v>2.8051499999999998</c:v>
                </c:pt>
                <c:pt idx="34">
                  <c:v>2.8051499999999998</c:v>
                </c:pt>
                <c:pt idx="35">
                  <c:v>2.8051499999999998</c:v>
                </c:pt>
                <c:pt idx="36">
                  <c:v>2.8051499999999998</c:v>
                </c:pt>
                <c:pt idx="37">
                  <c:v>2.8051499999999998</c:v>
                </c:pt>
                <c:pt idx="38">
                  <c:v>2.8051499999999998</c:v>
                </c:pt>
                <c:pt idx="39">
                  <c:v>2.8051499999999998</c:v>
                </c:pt>
                <c:pt idx="40">
                  <c:v>2.8051499999999998</c:v>
                </c:pt>
                <c:pt idx="41">
                  <c:v>2.8051499999999998</c:v>
                </c:pt>
                <c:pt idx="42">
                  <c:v>2.8051499999999998</c:v>
                </c:pt>
                <c:pt idx="43">
                  <c:v>2.8051499999999998</c:v>
                </c:pt>
                <c:pt idx="44">
                  <c:v>2.8051499999999998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8-4175-9628-E3B14E4D51A6}"/>
            </c:ext>
          </c:extLst>
        </c:ser>
        <c:ser>
          <c:idx val="3"/>
          <c:order val="3"/>
          <c:tx>
            <c:strRef>
              <c:f>'Exhibit6 (2)'!$O$6</c:f>
              <c:strCache>
                <c:ptCount val="1"/>
                <c:pt idx="0">
                  <c:v>sample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'Exhibit6 (2)'!$O$7:$O$51</c:f>
              <c:numCache>
                <c:formatCode>0.000</c:formatCode>
                <c:ptCount val="45"/>
                <c:pt idx="0">
                  <c:v>2.7948333333333331</c:v>
                </c:pt>
                <c:pt idx="1">
                  <c:v>2.8000000000000003</c:v>
                </c:pt>
                <c:pt idx="2">
                  <c:v>2.7988333333333331</c:v>
                </c:pt>
                <c:pt idx="3">
                  <c:v>2.8108333333333335</c:v>
                </c:pt>
                <c:pt idx="4">
                  <c:v>2.7925</c:v>
                </c:pt>
                <c:pt idx="5">
                  <c:v>2.7999999999999994</c:v>
                </c:pt>
                <c:pt idx="6">
                  <c:v>2.7974999999999999</c:v>
                </c:pt>
                <c:pt idx="7">
                  <c:v>2.8096666666666668</c:v>
                </c:pt>
                <c:pt idx="8">
                  <c:v>2.7793333333333337</c:v>
                </c:pt>
                <c:pt idx="9">
                  <c:v>2.8061666666666665</c:v>
                </c:pt>
                <c:pt idx="10">
                  <c:v>2.8011666666666666</c:v>
                </c:pt>
                <c:pt idx="11">
                  <c:v>2.7978333333333332</c:v>
                </c:pt>
                <c:pt idx="12">
                  <c:v>2.7989999999999999</c:v>
                </c:pt>
                <c:pt idx="13">
                  <c:v>2.7925</c:v>
                </c:pt>
                <c:pt idx="14">
                  <c:v>2.8101666666666669</c:v>
                </c:pt>
                <c:pt idx="15">
                  <c:v>2.8185000000000002</c:v>
                </c:pt>
                <c:pt idx="16">
                  <c:v>2.813166666666667</c:v>
                </c:pt>
                <c:pt idx="17">
                  <c:v>2.8053333333333335</c:v>
                </c:pt>
                <c:pt idx="18">
                  <c:v>2.8051666666666666</c:v>
                </c:pt>
                <c:pt idx="19">
                  <c:v>2.8005</c:v>
                </c:pt>
                <c:pt idx="20">
                  <c:v>2.8005</c:v>
                </c:pt>
                <c:pt idx="21">
                  <c:v>2.8223333333333334</c:v>
                </c:pt>
                <c:pt idx="22">
                  <c:v>2.8185000000000002</c:v>
                </c:pt>
                <c:pt idx="23">
                  <c:v>2.8023333333333333</c:v>
                </c:pt>
                <c:pt idx="24">
                  <c:v>2.811666666666667</c:v>
                </c:pt>
                <c:pt idx="25">
                  <c:v>2.8038333333333334</c:v>
                </c:pt>
                <c:pt idx="26">
                  <c:v>2.8000000000000003</c:v>
                </c:pt>
                <c:pt idx="27">
                  <c:v>2.7925</c:v>
                </c:pt>
                <c:pt idx="28">
                  <c:v>2.798</c:v>
                </c:pt>
                <c:pt idx="29">
                  <c:v>2.7921666666666667</c:v>
                </c:pt>
                <c:pt idx="30">
                  <c:v>2.7958333333333329</c:v>
                </c:pt>
                <c:pt idx="31">
                  <c:v>2.7970000000000002</c:v>
                </c:pt>
                <c:pt idx="32">
                  <c:v>2.8115000000000001</c:v>
                </c:pt>
                <c:pt idx="33">
                  <c:v>2.8016666666666672</c:v>
                </c:pt>
                <c:pt idx="34">
                  <c:v>2.8073333333333337</c:v>
                </c:pt>
                <c:pt idx="35">
                  <c:v>2.8035000000000001</c:v>
                </c:pt>
                <c:pt idx="36">
                  <c:v>2.8204999999999996</c:v>
                </c:pt>
                <c:pt idx="37">
                  <c:v>2.8063333333333333</c:v>
                </c:pt>
                <c:pt idx="38">
                  <c:v>2.8148333333333331</c:v>
                </c:pt>
                <c:pt idx="39">
                  <c:v>2.8076666666666661</c:v>
                </c:pt>
                <c:pt idx="40">
                  <c:v>2.8088333333333337</c:v>
                </c:pt>
                <c:pt idx="41">
                  <c:v>2.7998333333333334</c:v>
                </c:pt>
                <c:pt idx="42">
                  <c:v>2.7936666666666667</c:v>
                </c:pt>
                <c:pt idx="43">
                  <c:v>2.7895000000000003</c:v>
                </c:pt>
                <c:pt idx="44">
                  <c:v>2.7795000000000001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8-4175-9628-E3B14E4D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71328"/>
        <c:axId val="722872576"/>
      </c:lineChart>
      <c:catAx>
        <c:axId val="7228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2576"/>
        <c:crosses val="autoZero"/>
        <c:auto val="1"/>
        <c:lblAlgn val="ctr"/>
        <c:lblOffset val="100"/>
        <c:noMultiLvlLbl val="0"/>
      </c:catAx>
      <c:valAx>
        <c:axId val="7228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R-bar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'Exhibit6 (2)'!$P$6</c:f>
              <c:strCache>
                <c:ptCount val="1"/>
                <c:pt idx="0">
                  <c:v>UCL-R-bar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'Exhibit6 (2)'!$P$7:$P$51</c:f>
              <c:numCache>
                <c:formatCode>General</c:formatCode>
                <c:ptCount val="45"/>
                <c:pt idx="0">
                  <c:v>0.13419999999999987</c:v>
                </c:pt>
                <c:pt idx="1">
                  <c:v>0.13419999999999987</c:v>
                </c:pt>
                <c:pt idx="2">
                  <c:v>0.13419999999999987</c:v>
                </c:pt>
                <c:pt idx="3">
                  <c:v>0.13419999999999987</c:v>
                </c:pt>
                <c:pt idx="4">
                  <c:v>0.13419999999999987</c:v>
                </c:pt>
                <c:pt idx="5">
                  <c:v>0.13419999999999987</c:v>
                </c:pt>
                <c:pt idx="6">
                  <c:v>0.13419999999999987</c:v>
                </c:pt>
                <c:pt idx="7">
                  <c:v>0.13419999999999987</c:v>
                </c:pt>
                <c:pt idx="8">
                  <c:v>0.13419999999999987</c:v>
                </c:pt>
                <c:pt idx="9">
                  <c:v>0.13419999999999987</c:v>
                </c:pt>
                <c:pt idx="10">
                  <c:v>0.13419999999999987</c:v>
                </c:pt>
                <c:pt idx="11">
                  <c:v>0.13419999999999987</c:v>
                </c:pt>
                <c:pt idx="12">
                  <c:v>0.13419999999999987</c:v>
                </c:pt>
                <c:pt idx="13">
                  <c:v>0.13419999999999987</c:v>
                </c:pt>
                <c:pt idx="14">
                  <c:v>0.13419999999999987</c:v>
                </c:pt>
                <c:pt idx="15">
                  <c:v>0.13419999999999987</c:v>
                </c:pt>
                <c:pt idx="16">
                  <c:v>0.13419999999999987</c:v>
                </c:pt>
                <c:pt idx="17">
                  <c:v>0.13419999999999987</c:v>
                </c:pt>
                <c:pt idx="18">
                  <c:v>0.13419999999999987</c:v>
                </c:pt>
                <c:pt idx="19">
                  <c:v>0.13419999999999987</c:v>
                </c:pt>
                <c:pt idx="20">
                  <c:v>0.13419999999999987</c:v>
                </c:pt>
                <c:pt idx="21">
                  <c:v>0.13419999999999987</c:v>
                </c:pt>
                <c:pt idx="22">
                  <c:v>0.13419999999999987</c:v>
                </c:pt>
                <c:pt idx="23">
                  <c:v>0.13419999999999987</c:v>
                </c:pt>
                <c:pt idx="24">
                  <c:v>0.13419999999999987</c:v>
                </c:pt>
                <c:pt idx="25">
                  <c:v>0.13419999999999987</c:v>
                </c:pt>
                <c:pt idx="26">
                  <c:v>0.13419999999999987</c:v>
                </c:pt>
                <c:pt idx="27">
                  <c:v>0.13419999999999987</c:v>
                </c:pt>
                <c:pt idx="28">
                  <c:v>0.13419999999999987</c:v>
                </c:pt>
                <c:pt idx="29">
                  <c:v>0.13419999999999987</c:v>
                </c:pt>
                <c:pt idx="30">
                  <c:v>0.13419999999999987</c:v>
                </c:pt>
                <c:pt idx="31">
                  <c:v>0.13419999999999987</c:v>
                </c:pt>
                <c:pt idx="32">
                  <c:v>0.13419999999999987</c:v>
                </c:pt>
                <c:pt idx="33">
                  <c:v>0.13419999999999987</c:v>
                </c:pt>
                <c:pt idx="34">
                  <c:v>0.13419999999999987</c:v>
                </c:pt>
                <c:pt idx="35">
                  <c:v>0.13419999999999987</c:v>
                </c:pt>
                <c:pt idx="36">
                  <c:v>0.13419999999999987</c:v>
                </c:pt>
                <c:pt idx="37">
                  <c:v>0.13419999999999987</c:v>
                </c:pt>
                <c:pt idx="38">
                  <c:v>0.13419999999999987</c:v>
                </c:pt>
                <c:pt idx="39">
                  <c:v>0.13419999999999987</c:v>
                </c:pt>
                <c:pt idx="40">
                  <c:v>0.13419999999999987</c:v>
                </c:pt>
                <c:pt idx="41">
                  <c:v>0.13419999999999987</c:v>
                </c:pt>
                <c:pt idx="42">
                  <c:v>0.13419999999999987</c:v>
                </c:pt>
                <c:pt idx="43">
                  <c:v>0.13419999999999987</c:v>
                </c:pt>
                <c:pt idx="44">
                  <c:v>0.13419999999999987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7-4B29-84EB-59DEE991774C}"/>
            </c:ext>
          </c:extLst>
        </c:ser>
        <c:ser>
          <c:idx val="1"/>
          <c:order val="1"/>
          <c:tx>
            <c:strRef>
              <c:f>'Exhibit6 (2)'!$Q$6</c:f>
              <c:strCache>
                <c:ptCount val="1"/>
                <c:pt idx="0">
                  <c:v>LCL-R-bar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'Exhibit6 (2)'!$Q$7:$Q$51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7-4B29-84EB-59DEE991774C}"/>
            </c:ext>
          </c:extLst>
        </c:ser>
        <c:ser>
          <c:idx val="2"/>
          <c:order val="2"/>
          <c:tx>
            <c:strRef>
              <c:f>'Exhibit6 (2)'!$R$6</c:f>
              <c:strCache>
                <c:ptCount val="1"/>
                <c:pt idx="0">
                  <c:v>range-mean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'Exhibit6 (2)'!$R$7:$R$51</c:f>
              <c:numCache>
                <c:formatCode>General</c:formatCode>
                <c:ptCount val="45"/>
                <c:pt idx="0">
                  <c:v>6.7099999999999937E-2</c:v>
                </c:pt>
                <c:pt idx="1">
                  <c:v>6.7099999999999937E-2</c:v>
                </c:pt>
                <c:pt idx="2">
                  <c:v>6.7099999999999937E-2</c:v>
                </c:pt>
                <c:pt idx="3">
                  <c:v>6.7099999999999937E-2</c:v>
                </c:pt>
                <c:pt idx="4">
                  <c:v>6.7099999999999937E-2</c:v>
                </c:pt>
                <c:pt idx="5">
                  <c:v>6.7099999999999937E-2</c:v>
                </c:pt>
                <c:pt idx="6">
                  <c:v>6.7099999999999937E-2</c:v>
                </c:pt>
                <c:pt idx="7">
                  <c:v>6.7099999999999937E-2</c:v>
                </c:pt>
                <c:pt idx="8">
                  <c:v>6.7099999999999937E-2</c:v>
                </c:pt>
                <c:pt idx="9">
                  <c:v>6.7099999999999937E-2</c:v>
                </c:pt>
                <c:pt idx="10">
                  <c:v>6.7099999999999937E-2</c:v>
                </c:pt>
                <c:pt idx="11">
                  <c:v>6.7099999999999937E-2</c:v>
                </c:pt>
                <c:pt idx="12">
                  <c:v>6.7099999999999937E-2</c:v>
                </c:pt>
                <c:pt idx="13">
                  <c:v>6.7099999999999937E-2</c:v>
                </c:pt>
                <c:pt idx="14">
                  <c:v>6.7099999999999937E-2</c:v>
                </c:pt>
                <c:pt idx="15">
                  <c:v>6.7099999999999937E-2</c:v>
                </c:pt>
                <c:pt idx="16">
                  <c:v>6.7099999999999937E-2</c:v>
                </c:pt>
                <c:pt idx="17">
                  <c:v>6.7099999999999937E-2</c:v>
                </c:pt>
                <c:pt idx="18">
                  <c:v>6.7099999999999937E-2</c:v>
                </c:pt>
                <c:pt idx="19">
                  <c:v>6.7099999999999937E-2</c:v>
                </c:pt>
                <c:pt idx="20">
                  <c:v>6.7099999999999937E-2</c:v>
                </c:pt>
                <c:pt idx="21">
                  <c:v>6.7099999999999937E-2</c:v>
                </c:pt>
                <c:pt idx="22">
                  <c:v>6.7099999999999937E-2</c:v>
                </c:pt>
                <c:pt idx="23">
                  <c:v>6.7099999999999937E-2</c:v>
                </c:pt>
                <c:pt idx="24">
                  <c:v>6.7099999999999937E-2</c:v>
                </c:pt>
                <c:pt idx="25">
                  <c:v>6.7099999999999937E-2</c:v>
                </c:pt>
                <c:pt idx="26">
                  <c:v>6.7099999999999937E-2</c:v>
                </c:pt>
                <c:pt idx="27">
                  <c:v>6.7099999999999937E-2</c:v>
                </c:pt>
                <c:pt idx="28">
                  <c:v>6.7099999999999937E-2</c:v>
                </c:pt>
                <c:pt idx="29">
                  <c:v>6.7099999999999937E-2</c:v>
                </c:pt>
                <c:pt idx="30">
                  <c:v>6.7099999999999937E-2</c:v>
                </c:pt>
                <c:pt idx="31">
                  <c:v>6.7099999999999937E-2</c:v>
                </c:pt>
                <c:pt idx="32">
                  <c:v>6.7099999999999937E-2</c:v>
                </c:pt>
                <c:pt idx="33">
                  <c:v>6.7099999999999937E-2</c:v>
                </c:pt>
                <c:pt idx="34">
                  <c:v>6.7099999999999937E-2</c:v>
                </c:pt>
                <c:pt idx="35">
                  <c:v>6.7099999999999937E-2</c:v>
                </c:pt>
                <c:pt idx="36">
                  <c:v>6.7099999999999937E-2</c:v>
                </c:pt>
                <c:pt idx="37">
                  <c:v>6.7099999999999937E-2</c:v>
                </c:pt>
                <c:pt idx="38">
                  <c:v>6.7099999999999937E-2</c:v>
                </c:pt>
                <c:pt idx="39">
                  <c:v>6.7099999999999937E-2</c:v>
                </c:pt>
                <c:pt idx="40">
                  <c:v>6.7099999999999937E-2</c:v>
                </c:pt>
                <c:pt idx="41">
                  <c:v>6.7099999999999937E-2</c:v>
                </c:pt>
                <c:pt idx="42">
                  <c:v>6.7099999999999937E-2</c:v>
                </c:pt>
                <c:pt idx="43">
                  <c:v>6.7099999999999937E-2</c:v>
                </c:pt>
                <c:pt idx="44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7-4B29-84EB-59DEE991774C}"/>
            </c:ext>
          </c:extLst>
        </c:ser>
        <c:ser>
          <c:idx val="3"/>
          <c:order val="3"/>
          <c:tx>
            <c:strRef>
              <c:f>'Exhibit6 (2)'!$S$6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'Exhibit6 (2)'!$S$7:$S$51</c:f>
              <c:numCache>
                <c:formatCode>General</c:formatCode>
                <c:ptCount val="45"/>
                <c:pt idx="0">
                  <c:v>4.5000000000000373E-2</c:v>
                </c:pt>
                <c:pt idx="1">
                  <c:v>0.10999999999999988</c:v>
                </c:pt>
                <c:pt idx="2">
                  <c:v>3.9000000000000146E-2</c:v>
                </c:pt>
                <c:pt idx="3">
                  <c:v>3.9000000000000146E-2</c:v>
                </c:pt>
                <c:pt idx="4">
                  <c:v>9.8999999999999755E-2</c:v>
                </c:pt>
                <c:pt idx="5">
                  <c:v>2.8999999999999915E-2</c:v>
                </c:pt>
                <c:pt idx="6">
                  <c:v>4.6000000000000263E-2</c:v>
                </c:pt>
                <c:pt idx="7">
                  <c:v>2.5000000000000355E-2</c:v>
                </c:pt>
                <c:pt idx="8">
                  <c:v>0.10899999999999999</c:v>
                </c:pt>
                <c:pt idx="9">
                  <c:v>1.1000000000000121E-2</c:v>
                </c:pt>
                <c:pt idx="10">
                  <c:v>1.8000000000000238E-2</c:v>
                </c:pt>
                <c:pt idx="11">
                  <c:v>4.0000000000000036E-2</c:v>
                </c:pt>
                <c:pt idx="12">
                  <c:v>3.1000000000000139E-2</c:v>
                </c:pt>
                <c:pt idx="13">
                  <c:v>9.8999999999999755E-2</c:v>
                </c:pt>
                <c:pt idx="14">
                  <c:v>0.10000000000000009</c:v>
                </c:pt>
                <c:pt idx="15">
                  <c:v>9.4000000000000306E-2</c:v>
                </c:pt>
                <c:pt idx="16">
                  <c:v>4.6000000000000263E-2</c:v>
                </c:pt>
                <c:pt idx="17">
                  <c:v>6.4000000000000057E-2</c:v>
                </c:pt>
                <c:pt idx="18">
                  <c:v>1.2999999999999901E-2</c:v>
                </c:pt>
                <c:pt idx="19">
                  <c:v>2.4000000000000021E-2</c:v>
                </c:pt>
                <c:pt idx="20">
                  <c:v>2.8999999999999915E-2</c:v>
                </c:pt>
                <c:pt idx="21">
                  <c:v>6.0999999999999943E-2</c:v>
                </c:pt>
                <c:pt idx="22">
                  <c:v>9.4000000000000306E-2</c:v>
                </c:pt>
                <c:pt idx="23">
                  <c:v>6.7000000000000171E-2</c:v>
                </c:pt>
                <c:pt idx="24">
                  <c:v>4.6000000000000263E-2</c:v>
                </c:pt>
                <c:pt idx="25">
                  <c:v>3.2999999999999918E-2</c:v>
                </c:pt>
                <c:pt idx="26">
                  <c:v>0.10999999999999988</c:v>
                </c:pt>
                <c:pt idx="27">
                  <c:v>0.10000000000000009</c:v>
                </c:pt>
                <c:pt idx="28">
                  <c:v>9.7999999999999865E-2</c:v>
                </c:pt>
                <c:pt idx="29">
                  <c:v>9.9999999999999645E-2</c:v>
                </c:pt>
                <c:pt idx="30">
                  <c:v>5.3999999999999826E-2</c:v>
                </c:pt>
                <c:pt idx="31">
                  <c:v>0.10000000000000009</c:v>
                </c:pt>
                <c:pt idx="32">
                  <c:v>4.2000000000000259E-2</c:v>
                </c:pt>
                <c:pt idx="33">
                  <c:v>8.9999999999999858E-2</c:v>
                </c:pt>
                <c:pt idx="34">
                  <c:v>0.10999999999999988</c:v>
                </c:pt>
                <c:pt idx="35">
                  <c:v>8.7000000000000188E-2</c:v>
                </c:pt>
                <c:pt idx="36">
                  <c:v>6.0000000000000053E-2</c:v>
                </c:pt>
                <c:pt idx="37">
                  <c:v>7.9000000000000181E-2</c:v>
                </c:pt>
                <c:pt idx="38">
                  <c:v>4.4999999999999929E-2</c:v>
                </c:pt>
                <c:pt idx="39">
                  <c:v>6.899999999999995E-2</c:v>
                </c:pt>
                <c:pt idx="40">
                  <c:v>6.7000000000000171E-2</c:v>
                </c:pt>
                <c:pt idx="41">
                  <c:v>6.0000000000000053E-2</c:v>
                </c:pt>
                <c:pt idx="42">
                  <c:v>6.1000000000000387E-2</c:v>
                </c:pt>
                <c:pt idx="43">
                  <c:v>7.3999999999999844E-2</c:v>
                </c:pt>
                <c:pt idx="44">
                  <c:v>6.2999999999999723E-2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7-4B29-84EB-59DEE991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74160"/>
        <c:axId val="452174992"/>
      </c:lineChart>
      <c:catAx>
        <c:axId val="45217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4992"/>
        <c:crosses val="autoZero"/>
        <c:auto val="1"/>
        <c:lblAlgn val="ctr"/>
        <c:lblOffset val="100"/>
        <c:noMultiLvlLbl val="0"/>
      </c:catAx>
      <c:valAx>
        <c:axId val="4521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20</xdr:row>
          <xdr:rowOff>38100</xdr:rowOff>
        </xdr:from>
        <xdr:to>
          <xdr:col>15</xdr:col>
          <xdr:colOff>285750</xdr:colOff>
          <xdr:row>24</xdr:row>
          <xdr:rowOff>133350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26</xdr:row>
          <xdr:rowOff>9525</xdr:rowOff>
        </xdr:from>
        <xdr:to>
          <xdr:col>15</xdr:col>
          <xdr:colOff>276225</xdr:colOff>
          <xdr:row>30</xdr:row>
          <xdr:rowOff>28575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236220</xdr:colOff>
      <xdr:row>1</xdr:row>
      <xdr:rowOff>106680</xdr:rowOff>
    </xdr:from>
    <xdr:to>
      <xdr:col>26</xdr:col>
      <xdr:colOff>167640</xdr:colOff>
      <xdr:row>31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3460" y="289560"/>
          <a:ext cx="4198620" cy="552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157369</xdr:colOff>
      <xdr:row>6</xdr:row>
      <xdr:rowOff>66262</xdr:rowOff>
    </xdr:from>
    <xdr:to>
      <xdr:col>26</xdr:col>
      <xdr:colOff>91109</xdr:colOff>
      <xdr:row>26</xdr:row>
      <xdr:rowOff>165653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157369</xdr:colOff>
      <xdr:row>27</xdr:row>
      <xdr:rowOff>115957</xdr:rowOff>
    </xdr:from>
    <xdr:to>
      <xdr:col>26</xdr:col>
      <xdr:colOff>182218</xdr:colOff>
      <xdr:row>47</xdr:row>
      <xdr:rowOff>66261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zoomScaleNormal="100" workbookViewId="0">
      <selection activeCell="C33" sqref="C33"/>
    </sheetView>
  </sheetViews>
  <sheetFormatPr defaultColWidth="8.85546875" defaultRowHeight="15"/>
  <cols>
    <col min="1" max="1" width="10" customWidth="1"/>
    <col min="2" max="7" width="9.140625" style="1"/>
  </cols>
  <sheetData>
    <row r="1" spans="1:7">
      <c r="A1" s="27" t="s">
        <v>12</v>
      </c>
      <c r="B1" s="27"/>
      <c r="C1" s="27"/>
      <c r="D1" s="27"/>
      <c r="E1" s="27"/>
      <c r="F1" s="27"/>
      <c r="G1" s="27"/>
    </row>
    <row r="2" spans="1:7">
      <c r="A2" s="1" t="s">
        <v>5</v>
      </c>
    </row>
    <row r="3" spans="1:7">
      <c r="A3" t="s">
        <v>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</row>
    <row r="4" spans="1:7">
      <c r="A4" s="4">
        <v>43301</v>
      </c>
      <c r="B4" s="1">
        <v>2.7919999999999998</v>
      </c>
      <c r="C4" s="1">
        <v>2.81</v>
      </c>
      <c r="D4" s="1">
        <v>2.7770000000000001</v>
      </c>
      <c r="E4" s="1">
        <v>2.7989999999999999</v>
      </c>
      <c r="F4" s="1">
        <v>2.8029999999999999</v>
      </c>
      <c r="G4" s="1">
        <v>2.7879999999999998</v>
      </c>
    </row>
    <row r="5" spans="1:7">
      <c r="A5" s="4">
        <v>43302</v>
      </c>
      <c r="B5" s="1">
        <v>2.774</v>
      </c>
      <c r="C5" s="1">
        <v>2.7829999999999999</v>
      </c>
      <c r="D5" s="1">
        <v>2.7989999999999999</v>
      </c>
      <c r="E5" s="1">
        <v>2.82</v>
      </c>
      <c r="F5" s="1">
        <v>2.8119999999999998</v>
      </c>
      <c r="G5" s="1">
        <v>2.8069999999999999</v>
      </c>
    </row>
    <row r="6" spans="1:7">
      <c r="A6" s="4">
        <v>43303</v>
      </c>
      <c r="B6" s="1">
        <v>2.7970000000000002</v>
      </c>
      <c r="C6" s="1">
        <v>2.79</v>
      </c>
      <c r="D6" s="1">
        <v>2.7850000000000001</v>
      </c>
      <c r="E6" s="1">
        <v>2.7949999999999999</v>
      </c>
      <c r="F6" s="1">
        <v>2.8660000000000001</v>
      </c>
      <c r="G6" s="1">
        <v>2.8260000000000001</v>
      </c>
    </row>
    <row r="7" spans="1:7">
      <c r="A7" s="4">
        <v>43304</v>
      </c>
      <c r="B7" s="1">
        <v>2.819</v>
      </c>
      <c r="C7" s="1">
        <v>2.7869999999999999</v>
      </c>
      <c r="D7" s="1">
        <v>2.8090000000000002</v>
      </c>
      <c r="E7" s="1">
        <v>2.8620000000000001</v>
      </c>
      <c r="F7" s="1">
        <v>2.823</v>
      </c>
      <c r="G7" s="1">
        <v>2.8159999999999998</v>
      </c>
    </row>
    <row r="8" spans="1:7">
      <c r="A8" s="4">
        <v>43305</v>
      </c>
      <c r="B8" s="1">
        <v>2.754</v>
      </c>
      <c r="C8" s="1">
        <v>2.7930000000000001</v>
      </c>
      <c r="D8" s="1">
        <v>2.82</v>
      </c>
      <c r="E8" s="1">
        <v>2.8460000000000001</v>
      </c>
      <c r="F8" s="1">
        <v>2.823</v>
      </c>
      <c r="G8" s="1">
        <v>2.8069999999999999</v>
      </c>
    </row>
    <row r="9" spans="1:7">
      <c r="A9" s="4">
        <v>43308</v>
      </c>
      <c r="B9" s="1">
        <v>2.7839999999999998</v>
      </c>
      <c r="C9" s="1">
        <v>2.7810000000000001</v>
      </c>
      <c r="D9" s="1">
        <v>2.7330000000000001</v>
      </c>
      <c r="E9" s="1">
        <v>2.8010000000000002</v>
      </c>
      <c r="F9" s="1">
        <v>2.823</v>
      </c>
      <c r="G9" s="1">
        <v>2.8439999999999999</v>
      </c>
    </row>
    <row r="10" spans="1:7">
      <c r="A10" s="4">
        <v>43309</v>
      </c>
      <c r="B10" s="1">
        <v>2.8439999999999999</v>
      </c>
      <c r="C10" s="1">
        <v>2.7989999999999999</v>
      </c>
      <c r="D10" s="1">
        <v>2.7810000000000001</v>
      </c>
      <c r="E10" s="1">
        <v>2.802</v>
      </c>
      <c r="F10" s="1">
        <v>2.82</v>
      </c>
      <c r="G10" s="1">
        <v>2.8130000000000002</v>
      </c>
    </row>
    <row r="11" spans="1:7">
      <c r="A11" s="4">
        <v>43310</v>
      </c>
      <c r="B11" s="1">
        <v>2.806</v>
      </c>
      <c r="C11" s="1">
        <v>2.786</v>
      </c>
      <c r="D11" s="1">
        <v>2.8359999999999999</v>
      </c>
      <c r="E11" s="1">
        <v>2.8149999999999999</v>
      </c>
      <c r="F11" s="1">
        <v>2.8359999999999999</v>
      </c>
      <c r="G11" s="1">
        <v>2.8079999999999998</v>
      </c>
    </row>
    <row r="12" spans="1:7">
      <c r="A12" s="4">
        <v>43311</v>
      </c>
      <c r="B12" s="1">
        <v>2.843</v>
      </c>
      <c r="C12" s="1">
        <v>2.766</v>
      </c>
      <c r="D12" s="1">
        <v>2.7949999999999999</v>
      </c>
      <c r="E12" s="1">
        <v>2.778</v>
      </c>
      <c r="F12" s="1">
        <v>2.835</v>
      </c>
      <c r="G12" s="1">
        <v>2.7829999999999999</v>
      </c>
    </row>
    <row r="13" spans="1:7" ht="15.75" thickBot="1">
      <c r="A13" s="11">
        <v>43312</v>
      </c>
      <c r="B13" s="10">
        <v>2.8159999999999998</v>
      </c>
      <c r="C13" s="10">
        <v>2.79</v>
      </c>
      <c r="D13" s="10">
        <v>2.823</v>
      </c>
      <c r="E13" s="10">
        <v>2.802</v>
      </c>
      <c r="F13" s="10">
        <v>2.78</v>
      </c>
      <c r="G13" s="10">
        <v>2.8039999999999998</v>
      </c>
    </row>
    <row r="19" spans="1:7">
      <c r="A19" s="2" t="s">
        <v>6</v>
      </c>
      <c r="B19"/>
      <c r="C19"/>
      <c r="D19"/>
      <c r="E19"/>
      <c r="F19"/>
      <c r="G19"/>
    </row>
    <row r="20" spans="1:7">
      <c r="A20" t="s">
        <v>8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</row>
    <row r="21" spans="1:7">
      <c r="A21" s="4">
        <v>43301</v>
      </c>
      <c r="B21" s="1">
        <v>2.0209999999999999</v>
      </c>
      <c r="C21" s="1">
        <v>2.1579999999999999</v>
      </c>
      <c r="D21" s="1">
        <v>2.0489999999999999</v>
      </c>
      <c r="E21" s="1">
        <v>1.9590000000000001</v>
      </c>
      <c r="F21" s="1">
        <v>2.1070000000000002</v>
      </c>
      <c r="G21" s="1">
        <v>1.875</v>
      </c>
    </row>
    <row r="22" spans="1:7">
      <c r="A22" s="4">
        <v>43302</v>
      </c>
      <c r="B22" s="1">
        <v>1.8360000000000001</v>
      </c>
      <c r="C22" s="1">
        <v>2.2559999999999998</v>
      </c>
      <c r="D22" s="1">
        <v>2.0990000000000002</v>
      </c>
      <c r="E22" s="1">
        <v>2.2690000000000001</v>
      </c>
      <c r="F22" s="1">
        <v>2.1930000000000001</v>
      </c>
      <c r="G22" s="1">
        <v>2.1930000000000001</v>
      </c>
    </row>
    <row r="23" spans="1:7">
      <c r="A23" s="4">
        <v>43303</v>
      </c>
      <c r="B23" s="1">
        <v>2.004</v>
      </c>
      <c r="C23" s="1">
        <v>2.1659999999999999</v>
      </c>
      <c r="D23" s="1">
        <v>1.9550000000000001</v>
      </c>
      <c r="E23" s="1">
        <v>2.125</v>
      </c>
      <c r="F23" s="1">
        <v>1.988</v>
      </c>
      <c r="G23" s="1">
        <v>2.0089999999999999</v>
      </c>
    </row>
    <row r="24" spans="1:7">
      <c r="A24" s="4">
        <v>43304</v>
      </c>
      <c r="B24" s="1">
        <v>2.177</v>
      </c>
      <c r="C24" s="1">
        <v>2.1709999999999998</v>
      </c>
      <c r="D24" s="1">
        <v>2.0680000000000001</v>
      </c>
      <c r="E24" s="1">
        <v>2.1429999999999998</v>
      </c>
      <c r="F24" s="1">
        <v>1.9790000000000001</v>
      </c>
      <c r="G24" s="1">
        <v>2.278</v>
      </c>
    </row>
    <row r="25" spans="1:7">
      <c r="A25" s="4">
        <v>43305</v>
      </c>
      <c r="B25" s="1">
        <v>2.1669999999999998</v>
      </c>
      <c r="C25" s="1">
        <v>2.032</v>
      </c>
      <c r="D25" s="1">
        <v>2.032</v>
      </c>
      <c r="E25" s="1">
        <v>1.9550000000000001</v>
      </c>
      <c r="F25" s="1">
        <v>2.0179999999999998</v>
      </c>
      <c r="G25" s="1">
        <v>2.0070000000000001</v>
      </c>
    </row>
    <row r="26" spans="1:7">
      <c r="A26" s="4">
        <v>43308</v>
      </c>
      <c r="B26" s="1">
        <v>2.016</v>
      </c>
      <c r="C26" s="1">
        <v>2.1080000000000001</v>
      </c>
      <c r="D26" s="1">
        <v>2.105</v>
      </c>
      <c r="E26" s="1">
        <v>2.0369999999999999</v>
      </c>
      <c r="F26" s="1">
        <v>1.9570000000000001</v>
      </c>
      <c r="G26" s="1">
        <v>1.881</v>
      </c>
    </row>
    <row r="27" spans="1:7">
      <c r="A27" s="4">
        <v>43309</v>
      </c>
      <c r="B27" s="1">
        <v>1.9390000000000001</v>
      </c>
      <c r="C27" s="1">
        <v>2.302</v>
      </c>
      <c r="D27" s="1">
        <v>2.0190000000000001</v>
      </c>
      <c r="E27" s="1">
        <v>2.1539999999999999</v>
      </c>
      <c r="F27" s="1">
        <v>2.1040000000000001</v>
      </c>
      <c r="G27" s="1">
        <v>1.83</v>
      </c>
    </row>
    <row r="28" spans="1:7">
      <c r="A28" s="4">
        <v>43310</v>
      </c>
      <c r="B28" s="1">
        <v>2.1789999999999998</v>
      </c>
      <c r="C28" s="1">
        <v>2.1890000000000001</v>
      </c>
      <c r="D28" s="1">
        <v>1.97</v>
      </c>
      <c r="E28" s="1">
        <v>2.0670000000000002</v>
      </c>
      <c r="F28" s="1">
        <v>2.0880000000000001</v>
      </c>
      <c r="G28" s="1">
        <v>1.903</v>
      </c>
    </row>
    <row r="29" spans="1:7">
      <c r="A29" s="4">
        <v>43311</v>
      </c>
      <c r="B29" s="1">
        <v>1.962</v>
      </c>
      <c r="C29" s="1">
        <v>2.1280000000000001</v>
      </c>
      <c r="D29" s="1">
        <v>1.976</v>
      </c>
      <c r="E29" s="1">
        <v>2.2280000000000002</v>
      </c>
      <c r="F29" s="1">
        <v>2.036</v>
      </c>
      <c r="G29" s="1">
        <v>1.9490000000000001</v>
      </c>
    </row>
    <row r="30" spans="1:7">
      <c r="A30" s="4">
        <v>43312</v>
      </c>
      <c r="B30" s="1">
        <v>2.2599999999999998</v>
      </c>
      <c r="C30" s="1">
        <v>1.99</v>
      </c>
      <c r="D30" s="1">
        <v>1.863</v>
      </c>
      <c r="E30" s="1">
        <v>2.1829999999999998</v>
      </c>
      <c r="F30" s="1">
        <v>2.02</v>
      </c>
      <c r="G30" s="1">
        <v>1.889</v>
      </c>
    </row>
  </sheetData>
  <mergeCells count="1">
    <mergeCell ref="A1:G1"/>
  </mergeCells>
  <pageMargins left="0.7" right="0.7" top="0.75" bottom="0.75" header="0.3" footer="0.3"/>
  <pageSetup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5"/>
  <sheetViews>
    <sheetView topLeftCell="A35" zoomScale="79" zoomScaleNormal="79" workbookViewId="0">
      <selection activeCell="A58" sqref="A58:XFD107"/>
    </sheetView>
  </sheetViews>
  <sheetFormatPr defaultColWidth="11.42578125" defaultRowHeight="15"/>
  <cols>
    <col min="1" max="1" width="11.42578125" customWidth="1"/>
    <col min="2" max="2" width="7.42578125" style="6" customWidth="1"/>
    <col min="3" max="8" width="11.42578125" style="6"/>
    <col min="10" max="10" width="20.5703125" bestFit="1" customWidth="1"/>
    <col min="12" max="12" width="20.28515625" bestFit="1" customWidth="1"/>
    <col min="18" max="18" width="13.42578125" bestFit="1" customWidth="1"/>
    <col min="259" max="259" width="11.42578125" customWidth="1"/>
    <col min="260" max="260" width="7.42578125" customWidth="1"/>
    <col min="515" max="515" width="11.42578125" customWidth="1"/>
    <col min="516" max="516" width="7.42578125" customWidth="1"/>
    <col min="771" max="771" width="11.42578125" customWidth="1"/>
    <col min="772" max="772" width="7.42578125" customWidth="1"/>
    <col min="1027" max="1027" width="11.42578125" customWidth="1"/>
    <col min="1028" max="1028" width="7.42578125" customWidth="1"/>
    <col min="1283" max="1283" width="11.42578125" customWidth="1"/>
    <col min="1284" max="1284" width="7.42578125" customWidth="1"/>
    <col min="1539" max="1539" width="11.42578125" customWidth="1"/>
    <col min="1540" max="1540" width="7.42578125" customWidth="1"/>
    <col min="1795" max="1795" width="11.42578125" customWidth="1"/>
    <col min="1796" max="1796" width="7.42578125" customWidth="1"/>
    <col min="2051" max="2051" width="11.42578125" customWidth="1"/>
    <col min="2052" max="2052" width="7.42578125" customWidth="1"/>
    <col min="2307" max="2307" width="11.42578125" customWidth="1"/>
    <col min="2308" max="2308" width="7.42578125" customWidth="1"/>
    <col min="2563" max="2563" width="11.42578125" customWidth="1"/>
    <col min="2564" max="2564" width="7.42578125" customWidth="1"/>
    <col min="2819" max="2819" width="11.42578125" customWidth="1"/>
    <col min="2820" max="2820" width="7.42578125" customWidth="1"/>
    <col min="3075" max="3075" width="11.42578125" customWidth="1"/>
    <col min="3076" max="3076" width="7.42578125" customWidth="1"/>
    <col min="3331" max="3331" width="11.42578125" customWidth="1"/>
    <col min="3332" max="3332" width="7.42578125" customWidth="1"/>
    <col min="3587" max="3587" width="11.42578125" customWidth="1"/>
    <col min="3588" max="3588" width="7.42578125" customWidth="1"/>
    <col min="3843" max="3843" width="11.42578125" customWidth="1"/>
    <col min="3844" max="3844" width="7.42578125" customWidth="1"/>
    <col min="4099" max="4099" width="11.42578125" customWidth="1"/>
    <col min="4100" max="4100" width="7.42578125" customWidth="1"/>
    <col min="4355" max="4355" width="11.42578125" customWidth="1"/>
    <col min="4356" max="4356" width="7.42578125" customWidth="1"/>
    <col min="4611" max="4611" width="11.42578125" customWidth="1"/>
    <col min="4612" max="4612" width="7.42578125" customWidth="1"/>
    <col min="4867" max="4867" width="11.42578125" customWidth="1"/>
    <col min="4868" max="4868" width="7.42578125" customWidth="1"/>
    <col min="5123" max="5123" width="11.42578125" customWidth="1"/>
    <col min="5124" max="5124" width="7.42578125" customWidth="1"/>
    <col min="5379" max="5379" width="11.42578125" customWidth="1"/>
    <col min="5380" max="5380" width="7.42578125" customWidth="1"/>
    <col min="5635" max="5635" width="11.42578125" customWidth="1"/>
    <col min="5636" max="5636" width="7.42578125" customWidth="1"/>
    <col min="5891" max="5891" width="11.42578125" customWidth="1"/>
    <col min="5892" max="5892" width="7.42578125" customWidth="1"/>
    <col min="6147" max="6147" width="11.42578125" customWidth="1"/>
    <col min="6148" max="6148" width="7.42578125" customWidth="1"/>
    <col min="6403" max="6403" width="11.42578125" customWidth="1"/>
    <col min="6404" max="6404" width="7.42578125" customWidth="1"/>
    <col min="6659" max="6659" width="11.42578125" customWidth="1"/>
    <col min="6660" max="6660" width="7.42578125" customWidth="1"/>
    <col min="6915" max="6915" width="11.42578125" customWidth="1"/>
    <col min="6916" max="6916" width="7.42578125" customWidth="1"/>
    <col min="7171" max="7171" width="11.42578125" customWidth="1"/>
    <col min="7172" max="7172" width="7.42578125" customWidth="1"/>
    <col min="7427" max="7427" width="11.42578125" customWidth="1"/>
    <col min="7428" max="7428" width="7.42578125" customWidth="1"/>
    <col min="7683" max="7683" width="11.42578125" customWidth="1"/>
    <col min="7684" max="7684" width="7.42578125" customWidth="1"/>
    <col min="7939" max="7939" width="11.42578125" customWidth="1"/>
    <col min="7940" max="7940" width="7.42578125" customWidth="1"/>
    <col min="8195" max="8195" width="11.42578125" customWidth="1"/>
    <col min="8196" max="8196" width="7.42578125" customWidth="1"/>
    <col min="8451" max="8451" width="11.42578125" customWidth="1"/>
    <col min="8452" max="8452" width="7.42578125" customWidth="1"/>
    <col min="8707" max="8707" width="11.42578125" customWidth="1"/>
    <col min="8708" max="8708" width="7.42578125" customWidth="1"/>
    <col min="8963" max="8963" width="11.42578125" customWidth="1"/>
    <col min="8964" max="8964" width="7.42578125" customWidth="1"/>
    <col min="9219" max="9219" width="11.42578125" customWidth="1"/>
    <col min="9220" max="9220" width="7.42578125" customWidth="1"/>
    <col min="9475" max="9475" width="11.42578125" customWidth="1"/>
    <col min="9476" max="9476" width="7.42578125" customWidth="1"/>
    <col min="9731" max="9731" width="11.42578125" customWidth="1"/>
    <col min="9732" max="9732" width="7.42578125" customWidth="1"/>
    <col min="9987" max="9987" width="11.42578125" customWidth="1"/>
    <col min="9988" max="9988" width="7.42578125" customWidth="1"/>
    <col min="10243" max="10243" width="11.42578125" customWidth="1"/>
    <col min="10244" max="10244" width="7.42578125" customWidth="1"/>
    <col min="10499" max="10499" width="11.42578125" customWidth="1"/>
    <col min="10500" max="10500" width="7.42578125" customWidth="1"/>
    <col min="10755" max="10755" width="11.42578125" customWidth="1"/>
    <col min="10756" max="10756" width="7.42578125" customWidth="1"/>
    <col min="11011" max="11011" width="11.42578125" customWidth="1"/>
    <col min="11012" max="11012" width="7.42578125" customWidth="1"/>
    <col min="11267" max="11267" width="11.42578125" customWidth="1"/>
    <col min="11268" max="11268" width="7.42578125" customWidth="1"/>
    <col min="11523" max="11523" width="11.42578125" customWidth="1"/>
    <col min="11524" max="11524" width="7.42578125" customWidth="1"/>
    <col min="11779" max="11779" width="11.42578125" customWidth="1"/>
    <col min="11780" max="11780" width="7.42578125" customWidth="1"/>
    <col min="12035" max="12035" width="11.42578125" customWidth="1"/>
    <col min="12036" max="12036" width="7.42578125" customWidth="1"/>
    <col min="12291" max="12291" width="11.42578125" customWidth="1"/>
    <col min="12292" max="12292" width="7.42578125" customWidth="1"/>
    <col min="12547" max="12547" width="11.42578125" customWidth="1"/>
    <col min="12548" max="12548" width="7.42578125" customWidth="1"/>
    <col min="12803" max="12803" width="11.42578125" customWidth="1"/>
    <col min="12804" max="12804" width="7.42578125" customWidth="1"/>
    <col min="13059" max="13059" width="11.42578125" customWidth="1"/>
    <col min="13060" max="13060" width="7.42578125" customWidth="1"/>
    <col min="13315" max="13315" width="11.42578125" customWidth="1"/>
    <col min="13316" max="13316" width="7.42578125" customWidth="1"/>
    <col min="13571" max="13571" width="11.42578125" customWidth="1"/>
    <col min="13572" max="13572" width="7.42578125" customWidth="1"/>
    <col min="13827" max="13827" width="11.42578125" customWidth="1"/>
    <col min="13828" max="13828" width="7.42578125" customWidth="1"/>
    <col min="14083" max="14083" width="11.42578125" customWidth="1"/>
    <col min="14084" max="14084" width="7.42578125" customWidth="1"/>
    <col min="14339" max="14339" width="11.42578125" customWidth="1"/>
    <col min="14340" max="14340" width="7.42578125" customWidth="1"/>
    <col min="14595" max="14595" width="11.42578125" customWidth="1"/>
    <col min="14596" max="14596" width="7.42578125" customWidth="1"/>
    <col min="14851" max="14851" width="11.42578125" customWidth="1"/>
    <col min="14852" max="14852" width="7.42578125" customWidth="1"/>
    <col min="15107" max="15107" width="11.42578125" customWidth="1"/>
    <col min="15108" max="15108" width="7.42578125" customWidth="1"/>
    <col min="15363" max="15363" width="11.42578125" customWidth="1"/>
    <col min="15364" max="15364" width="7.42578125" customWidth="1"/>
    <col min="15619" max="15619" width="11.42578125" customWidth="1"/>
    <col min="15620" max="15620" width="7.42578125" customWidth="1"/>
    <col min="15875" max="15875" width="11.42578125" customWidth="1"/>
    <col min="15876" max="15876" width="7.42578125" customWidth="1"/>
    <col min="16131" max="16131" width="11.42578125" customWidth="1"/>
    <col min="16132" max="16132" width="7.42578125" customWidth="1"/>
  </cols>
  <sheetData>
    <row r="1" spans="1:15" ht="18">
      <c r="A1" s="5" t="s">
        <v>9</v>
      </c>
    </row>
    <row r="2" spans="1:15">
      <c r="A2" s="7" t="s">
        <v>10</v>
      </c>
    </row>
    <row r="4" spans="1:15">
      <c r="A4" s="8" t="s">
        <v>11</v>
      </c>
    </row>
    <row r="6" spans="1:15" s="9" customFormat="1">
      <c r="A6" s="9" t="s">
        <v>4</v>
      </c>
      <c r="B6" s="9" t="s">
        <v>3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K6"/>
      <c r="L6"/>
      <c r="M6"/>
      <c r="N6"/>
    </row>
    <row r="7" spans="1:15">
      <c r="A7" s="4">
        <v>215</v>
      </c>
      <c r="B7" s="6" t="s">
        <v>0</v>
      </c>
      <c r="C7" s="13">
        <v>2.8</v>
      </c>
      <c r="D7" s="13">
        <v>2.7989999999999999</v>
      </c>
      <c r="E7" s="13">
        <v>2.76</v>
      </c>
      <c r="F7" s="13">
        <v>2.802</v>
      </c>
      <c r="G7" s="13">
        <v>2.8050000000000002</v>
      </c>
      <c r="H7" s="13">
        <v>2.8029999999999999</v>
      </c>
      <c r="J7" s="1"/>
      <c r="O7" s="1"/>
    </row>
    <row r="8" spans="1:15">
      <c r="A8" s="4"/>
      <c r="B8" s="6" t="s">
        <v>1</v>
      </c>
      <c r="C8" s="13">
        <v>2.75</v>
      </c>
      <c r="D8" s="13">
        <v>2.82</v>
      </c>
      <c r="E8" s="13">
        <v>2.85</v>
      </c>
      <c r="F8" s="13">
        <v>2.74</v>
      </c>
      <c r="G8" s="13">
        <v>2.85</v>
      </c>
      <c r="H8" s="13">
        <v>2.79</v>
      </c>
      <c r="J8" s="1"/>
      <c r="O8" s="1"/>
    </row>
    <row r="9" spans="1:15">
      <c r="A9" s="4"/>
      <c r="B9" s="6" t="s">
        <v>2</v>
      </c>
      <c r="C9" s="13">
        <v>2.7679999999999998</v>
      </c>
      <c r="D9" s="13">
        <v>2.8069999999999999</v>
      </c>
      <c r="E9" s="13">
        <v>2.8069999999999999</v>
      </c>
      <c r="F9" s="13">
        <v>2.8039999999999998</v>
      </c>
      <c r="G9" s="13">
        <v>2.8039999999999998</v>
      </c>
      <c r="H9" s="13">
        <v>2.8029999999999999</v>
      </c>
      <c r="J9" s="1"/>
      <c r="O9" s="1"/>
    </row>
    <row r="10" spans="1:15">
      <c r="A10" s="4">
        <v>216</v>
      </c>
      <c r="B10" s="6" t="s">
        <v>0</v>
      </c>
      <c r="C10" s="13">
        <v>2.8410000000000002</v>
      </c>
      <c r="D10" s="13">
        <v>2.802</v>
      </c>
      <c r="E10" s="13">
        <v>2.802</v>
      </c>
      <c r="F10" s="13">
        <v>2.806</v>
      </c>
      <c r="G10" s="13">
        <v>2.8069999999999999</v>
      </c>
      <c r="H10" s="13">
        <v>2.8069999999999999</v>
      </c>
      <c r="J10" s="1"/>
      <c r="O10" s="1"/>
    </row>
    <row r="11" spans="1:15">
      <c r="A11" s="4"/>
      <c r="B11" s="6" t="s">
        <v>1</v>
      </c>
      <c r="C11" s="13">
        <v>2.8010000000000002</v>
      </c>
      <c r="D11" s="13">
        <v>2.77</v>
      </c>
      <c r="E11" s="13">
        <v>2.8330000000000002</v>
      </c>
      <c r="F11" s="13">
        <v>2.77</v>
      </c>
      <c r="G11" s="13">
        <v>2.84</v>
      </c>
      <c r="H11" s="13">
        <v>2.7410000000000001</v>
      </c>
      <c r="J11" s="1"/>
      <c r="O11" s="1"/>
    </row>
    <row r="12" spans="1:15">
      <c r="A12" s="4"/>
      <c r="B12" s="6" t="s">
        <v>2</v>
      </c>
      <c r="C12" s="13">
        <v>2.778</v>
      </c>
      <c r="D12" s="13">
        <v>2.8069999999999999</v>
      </c>
      <c r="E12" s="13">
        <v>2.8039999999999998</v>
      </c>
      <c r="F12" s="13">
        <v>2.8039999999999998</v>
      </c>
      <c r="G12" s="13">
        <v>2.8029999999999999</v>
      </c>
      <c r="H12" s="13">
        <v>2.8039999999999998</v>
      </c>
      <c r="J12" s="1"/>
      <c r="O12" s="1"/>
    </row>
    <row r="13" spans="1:15">
      <c r="A13" s="4">
        <v>217</v>
      </c>
      <c r="B13" s="6" t="s">
        <v>0</v>
      </c>
      <c r="C13" s="13">
        <v>2.76</v>
      </c>
      <c r="D13" s="13">
        <v>2.8039999999999998</v>
      </c>
      <c r="E13" s="13">
        <v>2.8039999999999998</v>
      </c>
      <c r="F13" s="13">
        <v>2.806</v>
      </c>
      <c r="G13" s="13">
        <v>2.8050000000000002</v>
      </c>
      <c r="H13" s="13">
        <v>2.806</v>
      </c>
      <c r="J13" s="1"/>
      <c r="O13" s="1"/>
    </row>
    <row r="14" spans="1:15">
      <c r="A14" s="4"/>
      <c r="B14" s="6" t="s">
        <v>1</v>
      </c>
      <c r="C14" s="13">
        <v>2.8290000000000002</v>
      </c>
      <c r="D14" s="13">
        <v>2.8039999999999998</v>
      </c>
      <c r="E14" s="13">
        <v>2.8050000000000002</v>
      </c>
      <c r="F14" s="13">
        <v>2.806</v>
      </c>
      <c r="G14" s="13">
        <v>2.8069999999999999</v>
      </c>
      <c r="H14" s="13">
        <v>2.8069999999999999</v>
      </c>
      <c r="J14" s="1"/>
      <c r="O14" s="1"/>
    </row>
    <row r="15" spans="1:15">
      <c r="A15" s="4"/>
      <c r="B15" s="6" t="s">
        <v>2</v>
      </c>
      <c r="C15" s="13">
        <v>2.7410000000000001</v>
      </c>
      <c r="D15" s="13">
        <v>2.85</v>
      </c>
      <c r="E15" s="13">
        <v>2.7440000000000002</v>
      </c>
      <c r="F15" s="13">
        <v>2.766</v>
      </c>
      <c r="G15" s="13">
        <v>2.7669999999999999</v>
      </c>
      <c r="H15" s="13">
        <v>2.8079999999999998</v>
      </c>
      <c r="J15" s="1"/>
      <c r="O15" s="1"/>
    </row>
    <row r="16" spans="1:15">
      <c r="A16" s="4">
        <v>218</v>
      </c>
      <c r="B16" s="6" t="s">
        <v>0</v>
      </c>
      <c r="C16" s="13">
        <v>2.8140000000000001</v>
      </c>
      <c r="D16" s="13">
        <v>2.8039999999999998</v>
      </c>
      <c r="E16" s="13">
        <v>2.8029999999999999</v>
      </c>
      <c r="F16" s="13">
        <v>2.8050000000000002</v>
      </c>
      <c r="G16" s="13">
        <v>2.8069999999999999</v>
      </c>
      <c r="H16" s="13">
        <v>2.8039999999999998</v>
      </c>
      <c r="J16" s="1"/>
      <c r="O16" s="1"/>
    </row>
    <row r="17" spans="1:15">
      <c r="A17" s="4"/>
      <c r="B17" s="6" t="s">
        <v>1</v>
      </c>
      <c r="C17" s="13">
        <v>2.7869999999999999</v>
      </c>
      <c r="D17" s="13">
        <v>2.802</v>
      </c>
      <c r="E17" s="13">
        <v>2.8050000000000002</v>
      </c>
      <c r="F17" s="13">
        <v>2.8039999999999998</v>
      </c>
      <c r="G17" s="13">
        <v>2.8050000000000002</v>
      </c>
      <c r="H17" s="13">
        <v>2.8039999999999998</v>
      </c>
      <c r="J17" s="1"/>
      <c r="O17" s="1"/>
    </row>
    <row r="18" spans="1:15">
      <c r="A18" s="4"/>
      <c r="B18" s="6" t="s">
        <v>2</v>
      </c>
      <c r="C18" s="13">
        <v>2.766</v>
      </c>
      <c r="D18" s="13">
        <v>2.8050000000000002</v>
      </c>
      <c r="E18" s="13">
        <v>2.8039999999999998</v>
      </c>
      <c r="F18" s="13">
        <v>2.802</v>
      </c>
      <c r="G18" s="13">
        <v>2.8039999999999998</v>
      </c>
      <c r="H18" s="13">
        <v>2.806</v>
      </c>
      <c r="J18" s="1"/>
      <c r="O18" s="1"/>
    </row>
    <row r="19" spans="1:15">
      <c r="A19" s="4">
        <v>219</v>
      </c>
      <c r="B19" s="6" t="s">
        <v>0</v>
      </c>
      <c r="C19" s="13">
        <v>2.774</v>
      </c>
      <c r="D19" s="13">
        <v>2.8010000000000002</v>
      </c>
      <c r="E19" s="13">
        <v>2.8050000000000002</v>
      </c>
      <c r="F19" s="13">
        <v>2.8050000000000002</v>
      </c>
      <c r="G19" s="13">
        <v>2.8050000000000002</v>
      </c>
      <c r="H19" s="13">
        <v>2.8039999999999998</v>
      </c>
      <c r="J19" s="1"/>
      <c r="O19" s="1"/>
    </row>
    <row r="20" spans="1:15">
      <c r="A20" s="4"/>
      <c r="B20" s="6" t="s">
        <v>1</v>
      </c>
      <c r="C20" s="13">
        <v>2.77</v>
      </c>
      <c r="D20" s="13">
        <v>2.8010000000000002</v>
      </c>
      <c r="E20" s="13">
        <v>2.8330000000000002</v>
      </c>
      <c r="F20" s="13">
        <v>2.77</v>
      </c>
      <c r="G20" s="13">
        <v>2.84</v>
      </c>
      <c r="H20" s="13">
        <v>2.7410000000000001</v>
      </c>
      <c r="J20" s="1"/>
      <c r="O20" s="1"/>
    </row>
    <row r="21" spans="1:15">
      <c r="A21" s="4"/>
      <c r="B21" s="6" t="s">
        <v>2</v>
      </c>
      <c r="C21" s="13">
        <v>2.8319999999999999</v>
      </c>
      <c r="D21" s="13">
        <v>2.8359999999999999</v>
      </c>
      <c r="E21" s="13">
        <v>2.794</v>
      </c>
      <c r="F21" s="13">
        <v>2.843</v>
      </c>
      <c r="G21" s="13">
        <v>2.8130000000000002</v>
      </c>
      <c r="H21" s="13">
        <v>2.7429999999999999</v>
      </c>
      <c r="J21" s="1"/>
      <c r="O21" s="1"/>
    </row>
    <row r="22" spans="1:15">
      <c r="A22" s="4">
        <v>222</v>
      </c>
      <c r="B22" s="6" t="s">
        <v>0</v>
      </c>
      <c r="C22" s="13">
        <v>2.8290000000000002</v>
      </c>
      <c r="D22" s="13">
        <v>2.8460000000000001</v>
      </c>
      <c r="E22" s="13">
        <v>2.76</v>
      </c>
      <c r="F22" s="13">
        <v>2.8540000000000001</v>
      </c>
      <c r="G22" s="13">
        <v>2.8170000000000002</v>
      </c>
      <c r="H22" s="13">
        <v>2.8050000000000002</v>
      </c>
      <c r="J22" s="1"/>
      <c r="O22" s="1"/>
    </row>
    <row r="23" spans="1:15">
      <c r="A23" s="4"/>
      <c r="B23" s="6" t="s">
        <v>1</v>
      </c>
      <c r="C23" s="13">
        <v>2.85</v>
      </c>
      <c r="D23" s="13">
        <v>2.8039999999999998</v>
      </c>
      <c r="E23" s="13">
        <v>2.8050000000000002</v>
      </c>
      <c r="F23" s="13">
        <v>2.806</v>
      </c>
      <c r="G23" s="13">
        <v>2.8069999999999999</v>
      </c>
      <c r="H23" s="13">
        <v>2.8069999999999999</v>
      </c>
      <c r="J23" s="1"/>
      <c r="O23" s="1"/>
    </row>
    <row r="24" spans="1:15">
      <c r="A24" s="4"/>
      <c r="B24" s="6" t="s">
        <v>2</v>
      </c>
      <c r="C24" s="13">
        <v>2.8029999999999999</v>
      </c>
      <c r="D24" s="13">
        <v>2.8029999999999999</v>
      </c>
      <c r="E24" s="13">
        <v>2.7730000000000001</v>
      </c>
      <c r="F24" s="13">
        <v>2.8370000000000002</v>
      </c>
      <c r="G24" s="13">
        <v>2.8079999999999998</v>
      </c>
      <c r="H24" s="13">
        <v>2.8079999999999998</v>
      </c>
      <c r="J24" s="1"/>
      <c r="O24" s="1"/>
    </row>
    <row r="25" spans="1:15">
      <c r="A25" s="4">
        <v>223</v>
      </c>
      <c r="B25" s="6" t="s">
        <v>0</v>
      </c>
      <c r="C25" s="13">
        <v>2.8149999999999999</v>
      </c>
      <c r="D25" s="13">
        <v>2.8039999999999998</v>
      </c>
      <c r="E25" s="13">
        <v>2.8029999999999999</v>
      </c>
      <c r="F25" s="13">
        <v>2.8039999999999998</v>
      </c>
      <c r="G25" s="13">
        <v>2.8029999999999999</v>
      </c>
      <c r="H25" s="13">
        <v>2.802</v>
      </c>
      <c r="J25" s="1"/>
      <c r="O25" s="1"/>
    </row>
    <row r="26" spans="1:15">
      <c r="A26" s="4"/>
      <c r="B26" s="6" t="s">
        <v>1</v>
      </c>
      <c r="C26" s="13">
        <v>2.782</v>
      </c>
      <c r="D26" s="13">
        <v>2.806</v>
      </c>
      <c r="E26" s="13">
        <v>2.806</v>
      </c>
      <c r="F26" s="13">
        <v>2.8039999999999998</v>
      </c>
      <c r="G26" s="13">
        <v>2.8029999999999999</v>
      </c>
      <c r="H26" s="13">
        <v>2.802</v>
      </c>
      <c r="J26" s="1"/>
      <c r="O26" s="1"/>
    </row>
    <row r="27" spans="1:15">
      <c r="A27" s="4"/>
      <c r="B27" s="6" t="s">
        <v>2</v>
      </c>
      <c r="C27" s="13">
        <v>2.7789999999999999</v>
      </c>
      <c r="D27" s="13">
        <v>2.8069999999999999</v>
      </c>
      <c r="E27" s="13">
        <v>2.8079999999999998</v>
      </c>
      <c r="F27" s="13">
        <v>2.8029999999999999</v>
      </c>
      <c r="G27" s="13">
        <v>2.8029999999999999</v>
      </c>
      <c r="H27" s="13">
        <v>2.8029999999999999</v>
      </c>
      <c r="J27" s="1"/>
      <c r="O27" s="1"/>
    </row>
    <row r="28" spans="1:15">
      <c r="A28" s="4">
        <v>224</v>
      </c>
      <c r="B28" s="6" t="s">
        <v>0</v>
      </c>
      <c r="C28" s="13">
        <v>2.8149999999999999</v>
      </c>
      <c r="D28" s="13">
        <v>2.8149999999999999</v>
      </c>
      <c r="E28" s="13">
        <v>2.8029999999999999</v>
      </c>
      <c r="F28" s="13">
        <v>2.8639999999999999</v>
      </c>
      <c r="G28" s="13">
        <v>2.8340000000000001</v>
      </c>
      <c r="H28" s="13">
        <v>2.8029999999999999</v>
      </c>
      <c r="J28" s="1"/>
      <c r="O28" s="1"/>
    </row>
    <row r="29" spans="1:15">
      <c r="A29" s="4"/>
      <c r="B29" s="6" t="s">
        <v>1</v>
      </c>
      <c r="C29" s="13">
        <v>2.8460000000000001</v>
      </c>
      <c r="D29" s="13">
        <v>2.8540000000000001</v>
      </c>
      <c r="E29" s="13">
        <v>2.76</v>
      </c>
      <c r="F29" s="13">
        <v>2.8290000000000002</v>
      </c>
      <c r="G29" s="13">
        <v>2.8170000000000002</v>
      </c>
      <c r="H29" s="13">
        <v>2.8050000000000002</v>
      </c>
      <c r="J29" s="1"/>
      <c r="O29" s="1"/>
    </row>
    <row r="30" spans="1:15">
      <c r="A30" s="4"/>
      <c r="B30" s="6" t="s">
        <v>2</v>
      </c>
      <c r="C30" s="13">
        <v>2.7669999999999999</v>
      </c>
      <c r="D30" s="13">
        <v>2.8039999999999998</v>
      </c>
      <c r="E30" s="13">
        <v>2.8340000000000001</v>
      </c>
      <c r="F30" s="13">
        <v>2.8029999999999999</v>
      </c>
      <c r="G30" s="13">
        <v>2.8029999999999999</v>
      </c>
      <c r="H30" s="13">
        <v>2.8029999999999999</v>
      </c>
      <c r="J30" s="1"/>
      <c r="O30" s="1"/>
    </row>
    <row r="31" spans="1:15">
      <c r="A31" s="4">
        <v>225</v>
      </c>
      <c r="B31" s="6" t="s">
        <v>0</v>
      </c>
      <c r="C31" s="13">
        <v>2.85</v>
      </c>
      <c r="D31" s="13">
        <v>2.8039999999999998</v>
      </c>
      <c r="E31" s="13">
        <v>2.8039999999999998</v>
      </c>
      <c r="F31" s="13">
        <v>2.8039999999999998</v>
      </c>
      <c r="G31" s="13">
        <v>2.8039999999999998</v>
      </c>
      <c r="H31" s="13">
        <v>2.8039999999999998</v>
      </c>
      <c r="J31" s="1"/>
      <c r="O31" s="1"/>
    </row>
    <row r="32" spans="1:15">
      <c r="A32" s="4"/>
      <c r="B32" s="6" t="s">
        <v>1</v>
      </c>
      <c r="C32" s="13">
        <v>2.81</v>
      </c>
      <c r="D32" s="13">
        <v>2.82</v>
      </c>
      <c r="E32" s="13">
        <v>2.8140000000000001</v>
      </c>
      <c r="F32" s="13">
        <v>2.794</v>
      </c>
      <c r="G32" s="13">
        <v>2.798</v>
      </c>
      <c r="H32" s="13">
        <v>2.7869999999999999</v>
      </c>
      <c r="J32" s="1"/>
      <c r="O32" s="1"/>
    </row>
    <row r="33" spans="1:15">
      <c r="A33" s="4"/>
      <c r="B33" s="6" t="s">
        <v>2</v>
      </c>
      <c r="C33" s="13">
        <v>2.85</v>
      </c>
      <c r="D33" s="13">
        <v>2.82</v>
      </c>
      <c r="E33" s="13">
        <v>2.75</v>
      </c>
      <c r="F33" s="13">
        <v>2.74</v>
      </c>
      <c r="G33" s="13">
        <v>2.85</v>
      </c>
      <c r="H33" s="13">
        <v>2.79</v>
      </c>
      <c r="J33" s="1"/>
      <c r="O33" s="1"/>
    </row>
    <row r="34" spans="1:15">
      <c r="A34" s="4">
        <v>226</v>
      </c>
      <c r="B34" s="6" t="s">
        <v>0</v>
      </c>
      <c r="C34" s="13">
        <v>2.75</v>
      </c>
      <c r="D34" s="13">
        <v>2.7650000000000001</v>
      </c>
      <c r="E34" s="13">
        <v>2.85</v>
      </c>
      <c r="F34" s="13">
        <v>2.76</v>
      </c>
      <c r="G34" s="13">
        <v>2.79</v>
      </c>
      <c r="H34" s="13">
        <v>2.84</v>
      </c>
      <c r="J34" s="1"/>
      <c r="O34" s="1"/>
    </row>
    <row r="35" spans="1:15">
      <c r="A35" s="4"/>
      <c r="B35" s="6" t="s">
        <v>1</v>
      </c>
      <c r="C35" s="13">
        <v>2.83</v>
      </c>
      <c r="D35" s="13">
        <v>2.77</v>
      </c>
      <c r="E35" s="13">
        <v>2.8479999999999999</v>
      </c>
      <c r="F35" s="13">
        <v>2.76</v>
      </c>
      <c r="G35" s="13">
        <v>2.75</v>
      </c>
      <c r="H35" s="13">
        <v>2.83</v>
      </c>
      <c r="J35" s="1"/>
      <c r="O35" s="1"/>
    </row>
    <row r="36" spans="1:15">
      <c r="A36" s="4"/>
      <c r="B36" s="6" t="s">
        <v>2</v>
      </c>
      <c r="C36" s="13">
        <v>2.74</v>
      </c>
      <c r="D36" s="13">
        <v>2.77</v>
      </c>
      <c r="E36" s="13">
        <v>2.8330000000000002</v>
      </c>
      <c r="F36" s="13">
        <v>2.77</v>
      </c>
      <c r="G36" s="13">
        <v>2.84</v>
      </c>
      <c r="H36" s="13">
        <v>2.8</v>
      </c>
      <c r="J36" s="1"/>
      <c r="O36" s="1"/>
    </row>
    <row r="37" spans="1:15">
      <c r="A37" s="4">
        <v>229</v>
      </c>
      <c r="B37" s="6" t="s">
        <v>0</v>
      </c>
      <c r="C37" s="13">
        <v>2.7530000000000001</v>
      </c>
      <c r="D37" s="13">
        <v>2.8069999999999999</v>
      </c>
      <c r="E37" s="13">
        <v>2.8050000000000002</v>
      </c>
      <c r="F37" s="13">
        <v>2.8039999999999998</v>
      </c>
      <c r="G37" s="13">
        <v>2.802</v>
      </c>
      <c r="H37" s="13">
        <v>2.8039999999999998</v>
      </c>
      <c r="J37" s="1"/>
      <c r="O37" s="1"/>
    </row>
    <row r="38" spans="1:15">
      <c r="A38" s="4"/>
      <c r="B38" s="6" t="s">
        <v>1</v>
      </c>
      <c r="C38" s="13">
        <v>2.851</v>
      </c>
      <c r="D38" s="13">
        <v>2.7509999999999999</v>
      </c>
      <c r="E38" s="13">
        <v>2.7519999999999998</v>
      </c>
      <c r="F38" s="13">
        <v>2.7730000000000001</v>
      </c>
      <c r="G38" s="13">
        <v>2.8490000000000002</v>
      </c>
      <c r="H38" s="13">
        <v>2.806</v>
      </c>
      <c r="J38" s="1"/>
      <c r="O38" s="1"/>
    </row>
    <row r="39" spans="1:15">
      <c r="A39" s="4"/>
      <c r="B39" s="6" t="s">
        <v>2</v>
      </c>
      <c r="C39" s="13">
        <v>2.8450000000000002</v>
      </c>
      <c r="D39" s="13">
        <v>2.8039999999999998</v>
      </c>
      <c r="E39" s="13">
        <v>2.8029999999999999</v>
      </c>
      <c r="F39" s="13">
        <v>2.806</v>
      </c>
      <c r="G39" s="13">
        <v>2.8050000000000002</v>
      </c>
      <c r="H39" s="13">
        <v>2.806</v>
      </c>
      <c r="J39" s="1"/>
      <c r="O39" s="1"/>
    </row>
    <row r="40" spans="1:15">
      <c r="A40" s="4">
        <v>230</v>
      </c>
      <c r="B40" s="6" t="s">
        <v>0</v>
      </c>
      <c r="C40" s="13">
        <v>2.8439999999999999</v>
      </c>
      <c r="D40" s="13">
        <v>2.7770000000000001</v>
      </c>
      <c r="E40" s="13">
        <v>2.754</v>
      </c>
      <c r="F40" s="13">
        <v>2.7909999999999999</v>
      </c>
      <c r="G40" s="6">
        <v>2.8330000000000002</v>
      </c>
      <c r="H40" s="13">
        <v>2.8109999999999999</v>
      </c>
      <c r="J40" s="1"/>
      <c r="O40" s="1"/>
    </row>
    <row r="41" spans="1:15">
      <c r="A41" s="4"/>
      <c r="B41" s="6" t="s">
        <v>1</v>
      </c>
      <c r="C41" s="13">
        <v>2.806</v>
      </c>
      <c r="D41" s="13">
        <v>2.839</v>
      </c>
      <c r="E41" s="13">
        <v>2.8050000000000002</v>
      </c>
      <c r="F41" s="13">
        <v>2.8039999999999998</v>
      </c>
      <c r="G41" s="13">
        <v>2.85</v>
      </c>
      <c r="H41" s="13">
        <v>2.74</v>
      </c>
      <c r="J41" s="1"/>
      <c r="O41" s="1"/>
    </row>
    <row r="42" spans="1:15">
      <c r="A42" s="4"/>
      <c r="B42" s="6" t="s">
        <v>2</v>
      </c>
      <c r="C42" s="13">
        <v>2.8490000000000002</v>
      </c>
      <c r="D42" s="13">
        <v>2.8010000000000002</v>
      </c>
      <c r="E42" s="13">
        <v>2.8039999999999998</v>
      </c>
      <c r="F42" s="13">
        <v>2.762</v>
      </c>
      <c r="G42" s="13">
        <v>2.8140000000000001</v>
      </c>
      <c r="H42" s="13">
        <v>2.7909999999999999</v>
      </c>
      <c r="J42" s="1"/>
      <c r="O42" s="1"/>
    </row>
    <row r="43" spans="1:15">
      <c r="A43" s="4">
        <v>231</v>
      </c>
      <c r="B43" s="6" t="s">
        <v>0</v>
      </c>
      <c r="C43" s="13">
        <v>2.82</v>
      </c>
      <c r="D43" s="13">
        <v>2.7930000000000001</v>
      </c>
      <c r="E43" s="13">
        <v>2.8119999999999998</v>
      </c>
      <c r="F43" s="13">
        <v>2.8330000000000002</v>
      </c>
      <c r="G43" s="13">
        <v>2.8530000000000002</v>
      </c>
      <c r="H43" s="13">
        <v>2.8119999999999998</v>
      </c>
      <c r="J43" s="1"/>
      <c r="O43" s="1"/>
    </row>
    <row r="44" spans="1:15">
      <c r="A44" s="4"/>
      <c r="B44" s="6" t="s">
        <v>1</v>
      </c>
      <c r="C44" s="13">
        <v>2.79</v>
      </c>
      <c r="D44" s="13">
        <v>2.78</v>
      </c>
      <c r="E44" s="13">
        <v>2.7639999999999998</v>
      </c>
      <c r="F44" s="13">
        <v>2.843</v>
      </c>
      <c r="G44" s="13">
        <v>2.843</v>
      </c>
      <c r="H44" s="13">
        <v>2.8180000000000001</v>
      </c>
      <c r="J44" s="1"/>
      <c r="O44" s="1"/>
    </row>
    <row r="45" spans="1:15">
      <c r="A45" s="4"/>
      <c r="B45" s="6" t="s">
        <v>2</v>
      </c>
      <c r="C45" s="13">
        <v>2.85</v>
      </c>
      <c r="D45" s="13">
        <v>2.806</v>
      </c>
      <c r="E45" s="13">
        <v>2.8050000000000002</v>
      </c>
      <c r="F45" s="13">
        <v>2.8140000000000001</v>
      </c>
      <c r="G45" s="13">
        <v>2.8069999999999999</v>
      </c>
      <c r="H45" s="13">
        <v>2.8069999999999999</v>
      </c>
      <c r="J45" s="1"/>
      <c r="O45" s="1"/>
    </row>
    <row r="46" spans="1:15">
      <c r="A46" s="4">
        <v>232</v>
      </c>
      <c r="B46" s="6" t="s">
        <v>0</v>
      </c>
      <c r="C46" s="13">
        <v>2.7669999999999999</v>
      </c>
      <c r="D46" s="13">
        <v>2.831</v>
      </c>
      <c r="E46" s="13">
        <v>2.8079999999999998</v>
      </c>
      <c r="F46" s="13">
        <v>2.7930000000000001</v>
      </c>
      <c r="G46" s="13">
        <v>2.8359999999999999</v>
      </c>
      <c r="H46" s="13">
        <v>2.8109999999999999</v>
      </c>
      <c r="J46" s="1"/>
      <c r="O46" s="1"/>
    </row>
    <row r="47" spans="1:15">
      <c r="A47" s="4"/>
      <c r="B47" s="6" t="s">
        <v>1</v>
      </c>
      <c r="C47" s="13">
        <v>2.8330000000000002</v>
      </c>
      <c r="D47" s="13">
        <v>2.8250000000000002</v>
      </c>
      <c r="E47" s="13">
        <v>2.7930000000000001</v>
      </c>
      <c r="F47" s="13">
        <v>2.8130000000000002</v>
      </c>
      <c r="G47" s="6">
        <v>2.823</v>
      </c>
      <c r="H47" s="13">
        <v>2.766</v>
      </c>
      <c r="J47" s="1"/>
      <c r="O47" s="1"/>
    </row>
    <row r="48" spans="1:15">
      <c r="A48" s="4"/>
      <c r="B48" s="6" t="s">
        <v>2</v>
      </c>
      <c r="C48" s="13">
        <v>2.8239999999999998</v>
      </c>
      <c r="D48" s="13">
        <v>2.7989999999999999</v>
      </c>
      <c r="E48" s="13">
        <v>2.79</v>
      </c>
      <c r="F48" s="13">
        <v>2.7639999999999998</v>
      </c>
      <c r="G48" s="13">
        <v>2.8170000000000002</v>
      </c>
      <c r="H48" s="13">
        <v>2.8050000000000002</v>
      </c>
      <c r="J48" s="1"/>
      <c r="O48" s="1"/>
    </row>
    <row r="49" spans="1:15">
      <c r="A49" s="4">
        <v>233</v>
      </c>
      <c r="B49" s="6" t="s">
        <v>0</v>
      </c>
      <c r="C49" s="13">
        <v>2.778</v>
      </c>
      <c r="D49" s="13">
        <v>2.7749999999999999</v>
      </c>
      <c r="E49" s="13">
        <v>2.7989999999999999</v>
      </c>
      <c r="F49" s="13">
        <v>2.8050000000000002</v>
      </c>
      <c r="G49" s="13">
        <v>2.8330000000000002</v>
      </c>
      <c r="H49" s="13">
        <v>2.7719999999999998</v>
      </c>
      <c r="J49" s="1"/>
      <c r="O49" s="1"/>
    </row>
    <row r="50" spans="1:15">
      <c r="B50" s="6" t="s">
        <v>1</v>
      </c>
      <c r="C50" s="13">
        <v>2.8010000000000002</v>
      </c>
      <c r="D50" s="13">
        <v>2.8319999999999999</v>
      </c>
      <c r="E50" s="13">
        <v>2.758</v>
      </c>
      <c r="F50" s="13">
        <v>2.7589999999999999</v>
      </c>
      <c r="G50" s="13">
        <v>2.7730000000000001</v>
      </c>
      <c r="H50" s="13">
        <v>2.8140000000000001</v>
      </c>
      <c r="J50" s="1"/>
      <c r="O50" s="1"/>
    </row>
    <row r="51" spans="1:15">
      <c r="B51" s="6" t="s">
        <v>2</v>
      </c>
      <c r="C51" s="13">
        <v>2.77</v>
      </c>
      <c r="D51" s="13">
        <v>2.7869999999999999</v>
      </c>
      <c r="E51" s="13">
        <v>2.7440000000000002</v>
      </c>
      <c r="F51" s="13">
        <v>2.766</v>
      </c>
      <c r="G51" s="13">
        <v>2.8069999999999999</v>
      </c>
      <c r="H51" s="13">
        <v>2.8029999999999999</v>
      </c>
      <c r="J51" s="1"/>
      <c r="O51" s="1"/>
    </row>
    <row r="58" spans="1:15">
      <c r="A58" s="8"/>
    </row>
    <row r="60" spans="1:15">
      <c r="A60" s="9"/>
      <c r="B60" s="9"/>
      <c r="C60" s="9"/>
      <c r="D60" s="9"/>
      <c r="E60" s="9"/>
      <c r="F60" s="9"/>
      <c r="G60" s="9"/>
      <c r="H60" s="9"/>
    </row>
    <row r="61" spans="1:15">
      <c r="A61" s="4"/>
      <c r="C61" s="14"/>
      <c r="D61" s="14"/>
      <c r="E61" s="14"/>
      <c r="F61" s="14"/>
      <c r="G61" s="14"/>
      <c r="H61" s="14"/>
    </row>
    <row r="62" spans="1:15">
      <c r="A62" s="4"/>
      <c r="C62" s="14"/>
      <c r="D62" s="14"/>
      <c r="E62" s="14"/>
      <c r="F62" s="14"/>
      <c r="G62" s="14"/>
      <c r="H62" s="14"/>
    </row>
    <row r="63" spans="1:15">
      <c r="A63" s="4"/>
      <c r="C63" s="14"/>
      <c r="D63" s="14"/>
      <c r="E63" s="14"/>
      <c r="F63" s="14"/>
      <c r="G63" s="14"/>
      <c r="H63" s="14"/>
    </row>
    <row r="64" spans="1:15">
      <c r="A64" s="4"/>
      <c r="C64" s="14"/>
      <c r="D64" s="14"/>
      <c r="E64" s="14"/>
      <c r="F64" s="14"/>
      <c r="G64" s="14"/>
      <c r="H64" s="14"/>
    </row>
    <row r="65" spans="1:8">
      <c r="A65" s="4"/>
      <c r="C65" s="14"/>
      <c r="D65" s="14"/>
      <c r="E65" s="14"/>
      <c r="F65" s="14"/>
      <c r="G65" s="14"/>
      <c r="H65" s="14"/>
    </row>
    <row r="66" spans="1:8">
      <c r="A66" s="4"/>
      <c r="C66" s="14"/>
      <c r="D66" s="14"/>
      <c r="E66" s="14"/>
      <c r="F66" s="14"/>
      <c r="G66" s="14"/>
      <c r="H66" s="14"/>
    </row>
    <row r="67" spans="1:8">
      <c r="A67" s="4"/>
      <c r="C67" s="14"/>
      <c r="D67" s="14"/>
      <c r="E67" s="14"/>
      <c r="F67" s="14"/>
      <c r="G67" s="14"/>
      <c r="H67" s="14"/>
    </row>
    <row r="68" spans="1:8">
      <c r="A68" s="4"/>
      <c r="C68" s="14"/>
      <c r="D68" s="14"/>
      <c r="E68" s="14"/>
      <c r="F68" s="14"/>
      <c r="G68" s="14"/>
      <c r="H68" s="14"/>
    </row>
    <row r="69" spans="1:8">
      <c r="A69" s="4"/>
      <c r="C69" s="14"/>
      <c r="D69" s="14"/>
      <c r="E69" s="14"/>
      <c r="F69" s="14"/>
      <c r="G69" s="14"/>
      <c r="H69" s="14"/>
    </row>
    <row r="70" spans="1:8">
      <c r="A70" s="4"/>
      <c r="C70" s="14"/>
      <c r="D70" s="14"/>
      <c r="E70" s="14"/>
      <c r="F70" s="14"/>
      <c r="G70" s="14"/>
      <c r="H70" s="14"/>
    </row>
    <row r="71" spans="1:8">
      <c r="A71" s="4"/>
      <c r="C71" s="14"/>
      <c r="D71" s="14"/>
      <c r="E71" s="14"/>
      <c r="F71" s="14"/>
      <c r="G71" s="14"/>
      <c r="H71" s="14"/>
    </row>
    <row r="72" spans="1:8">
      <c r="A72" s="4"/>
      <c r="C72" s="14"/>
      <c r="D72" s="14"/>
      <c r="E72" s="14"/>
      <c r="F72" s="14"/>
      <c r="G72" s="14"/>
      <c r="H72" s="14"/>
    </row>
    <row r="73" spans="1:8">
      <c r="A73" s="4"/>
      <c r="C73" s="14"/>
      <c r="D73" s="14"/>
      <c r="E73" s="14"/>
      <c r="F73" s="14"/>
      <c r="G73" s="14"/>
      <c r="H73" s="14"/>
    </row>
    <row r="74" spans="1:8">
      <c r="A74" s="4"/>
      <c r="C74" s="14"/>
      <c r="D74" s="14"/>
      <c r="E74" s="14"/>
      <c r="F74" s="14"/>
      <c r="G74" s="14"/>
      <c r="H74" s="14"/>
    </row>
    <row r="75" spans="1:8">
      <c r="A75" s="4"/>
      <c r="C75" s="14"/>
      <c r="D75" s="14"/>
      <c r="E75" s="14"/>
      <c r="F75" s="14"/>
      <c r="G75" s="14"/>
      <c r="H75" s="14"/>
    </row>
    <row r="76" spans="1:8">
      <c r="A76" s="4"/>
      <c r="C76" s="14"/>
      <c r="D76" s="14"/>
      <c r="E76" s="14"/>
      <c r="F76" s="14"/>
      <c r="G76" s="14"/>
      <c r="H76" s="14"/>
    </row>
    <row r="77" spans="1:8">
      <c r="A77" s="4"/>
      <c r="C77" s="14"/>
      <c r="D77" s="14"/>
      <c r="E77" s="14"/>
      <c r="F77" s="14"/>
      <c r="G77" s="14"/>
      <c r="H77" s="14"/>
    </row>
    <row r="78" spans="1:8">
      <c r="A78" s="4"/>
      <c r="C78" s="14"/>
      <c r="D78" s="14"/>
      <c r="E78" s="14"/>
      <c r="F78" s="14"/>
      <c r="G78" s="14"/>
      <c r="H78" s="14"/>
    </row>
    <row r="79" spans="1:8">
      <c r="A79" s="4"/>
      <c r="C79" s="14"/>
      <c r="D79" s="14"/>
      <c r="E79" s="14"/>
      <c r="F79" s="14"/>
      <c r="G79" s="14"/>
      <c r="H79" s="14"/>
    </row>
    <row r="80" spans="1:8">
      <c r="A80" s="4"/>
      <c r="C80" s="14"/>
      <c r="D80" s="14"/>
      <c r="E80" s="14"/>
      <c r="F80" s="14"/>
      <c r="G80" s="14"/>
      <c r="H80" s="14"/>
    </row>
    <row r="81" spans="1:8">
      <c r="A81" s="4"/>
      <c r="C81" s="14"/>
      <c r="D81" s="14"/>
      <c r="E81" s="14"/>
      <c r="F81" s="14"/>
      <c r="G81" s="14"/>
      <c r="H81" s="14"/>
    </row>
    <row r="82" spans="1:8">
      <c r="A82" s="4"/>
      <c r="C82" s="14"/>
      <c r="D82" s="14"/>
      <c r="E82" s="14"/>
      <c r="F82" s="14"/>
      <c r="G82" s="14"/>
      <c r="H82" s="14"/>
    </row>
    <row r="83" spans="1:8">
      <c r="A83" s="4"/>
      <c r="C83" s="14"/>
      <c r="D83" s="14"/>
      <c r="E83" s="14"/>
      <c r="F83" s="14"/>
      <c r="G83" s="14"/>
      <c r="H83" s="14"/>
    </row>
    <row r="84" spans="1:8">
      <c r="A84" s="4"/>
      <c r="C84" s="14"/>
      <c r="D84" s="14"/>
      <c r="E84" s="14"/>
      <c r="F84" s="14"/>
      <c r="G84" s="14"/>
      <c r="H84" s="14"/>
    </row>
    <row r="85" spans="1:8">
      <c r="A85" s="4"/>
      <c r="C85" s="14"/>
      <c r="D85" s="14"/>
      <c r="E85" s="14"/>
      <c r="F85" s="14"/>
      <c r="G85" s="14"/>
      <c r="H85" s="14"/>
    </row>
    <row r="86" spans="1:8">
      <c r="A86" s="4"/>
      <c r="C86" s="14"/>
      <c r="D86" s="14"/>
      <c r="E86" s="14"/>
      <c r="F86" s="14"/>
      <c r="G86" s="14"/>
      <c r="H86" s="14"/>
    </row>
    <row r="87" spans="1:8">
      <c r="A87" s="4"/>
      <c r="C87" s="14"/>
      <c r="D87" s="14"/>
      <c r="E87" s="14"/>
      <c r="F87" s="14"/>
      <c r="G87" s="14"/>
      <c r="H87" s="14"/>
    </row>
    <row r="88" spans="1:8">
      <c r="A88" s="4"/>
      <c r="C88" s="14"/>
      <c r="D88" s="14"/>
      <c r="E88" s="14"/>
      <c r="F88" s="14"/>
      <c r="G88" s="14"/>
      <c r="H88" s="14"/>
    </row>
    <row r="89" spans="1:8">
      <c r="A89" s="4"/>
      <c r="C89" s="14"/>
      <c r="D89" s="14"/>
      <c r="E89" s="14"/>
      <c r="F89" s="14"/>
      <c r="G89" s="14"/>
      <c r="H89" s="14"/>
    </row>
    <row r="90" spans="1:8">
      <c r="A90" s="4"/>
      <c r="C90" s="14"/>
      <c r="D90" s="14"/>
      <c r="E90" s="14"/>
      <c r="F90" s="14"/>
      <c r="G90" s="14"/>
      <c r="H90" s="14"/>
    </row>
    <row r="91" spans="1:8">
      <c r="A91" s="4"/>
      <c r="C91" s="14"/>
      <c r="D91" s="14"/>
      <c r="E91" s="14"/>
      <c r="F91" s="14"/>
      <c r="G91" s="14"/>
      <c r="H91" s="14"/>
    </row>
    <row r="92" spans="1:8">
      <c r="A92" s="4"/>
      <c r="C92" s="14"/>
      <c r="D92" s="14"/>
      <c r="E92" s="14"/>
      <c r="F92" s="14"/>
      <c r="G92" s="14"/>
      <c r="H92" s="14"/>
    </row>
    <row r="93" spans="1:8">
      <c r="A93" s="4"/>
      <c r="C93" s="14"/>
      <c r="D93" s="14"/>
      <c r="E93" s="14"/>
      <c r="F93" s="14"/>
      <c r="G93" s="14"/>
      <c r="H93" s="14"/>
    </row>
    <row r="94" spans="1:8">
      <c r="A94" s="4"/>
      <c r="C94" s="14"/>
      <c r="D94" s="14"/>
      <c r="E94" s="14"/>
      <c r="F94" s="14"/>
      <c r="G94" s="14"/>
      <c r="H94" s="14"/>
    </row>
    <row r="95" spans="1:8">
      <c r="A95" s="4"/>
      <c r="C95" s="14"/>
      <c r="D95" s="14"/>
      <c r="E95" s="14"/>
      <c r="F95" s="14"/>
      <c r="G95" s="14"/>
      <c r="H95" s="14"/>
    </row>
    <row r="96" spans="1:8">
      <c r="A96" s="4"/>
      <c r="C96" s="14"/>
      <c r="D96" s="14"/>
      <c r="E96" s="14"/>
      <c r="F96" s="14"/>
      <c r="G96" s="14"/>
      <c r="H96" s="14"/>
    </row>
    <row r="97" spans="1:8">
      <c r="A97" s="4"/>
      <c r="C97" s="14"/>
      <c r="D97" s="14"/>
      <c r="E97" s="14"/>
      <c r="F97" s="14"/>
      <c r="G97" s="14"/>
      <c r="H97" s="14"/>
    </row>
    <row r="98" spans="1:8">
      <c r="A98" s="4"/>
      <c r="C98" s="14"/>
      <c r="D98" s="14"/>
      <c r="E98" s="14"/>
      <c r="F98" s="14"/>
      <c r="G98" s="14"/>
      <c r="H98" s="14"/>
    </row>
    <row r="99" spans="1:8">
      <c r="A99" s="4"/>
      <c r="C99" s="14"/>
      <c r="D99" s="14"/>
      <c r="E99" s="14"/>
      <c r="F99" s="14"/>
      <c r="G99" s="14"/>
      <c r="H99" s="14"/>
    </row>
    <row r="100" spans="1:8">
      <c r="A100" s="4"/>
      <c r="C100" s="14"/>
      <c r="D100" s="14"/>
      <c r="E100" s="14"/>
      <c r="F100" s="14"/>
      <c r="G100" s="14"/>
      <c r="H100" s="14"/>
    </row>
    <row r="101" spans="1:8">
      <c r="A101" s="4"/>
      <c r="C101" s="14"/>
      <c r="D101" s="14"/>
      <c r="E101" s="14"/>
      <c r="F101" s="14"/>
      <c r="G101" s="14"/>
      <c r="H101" s="14"/>
    </row>
    <row r="102" spans="1:8">
      <c r="A102" s="4"/>
      <c r="C102" s="14"/>
      <c r="D102" s="14"/>
      <c r="E102" s="14"/>
      <c r="F102" s="14"/>
      <c r="G102" s="14"/>
      <c r="H102" s="14"/>
    </row>
    <row r="103" spans="1:8">
      <c r="A103" s="4"/>
      <c r="C103" s="14"/>
      <c r="D103" s="14"/>
      <c r="E103" s="14"/>
      <c r="F103" s="14"/>
      <c r="G103" s="14"/>
      <c r="H103" s="14"/>
    </row>
    <row r="104" spans="1:8">
      <c r="C104" s="14"/>
      <c r="D104" s="14"/>
      <c r="E104" s="14"/>
      <c r="F104" s="14"/>
      <c r="G104" s="14"/>
      <c r="H104" s="14"/>
    </row>
    <row r="105" spans="1:8">
      <c r="C105" s="14"/>
      <c r="D105" s="14"/>
      <c r="E105" s="14"/>
      <c r="F105" s="14"/>
      <c r="G105" s="14"/>
      <c r="H105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1"/>
  <sheetViews>
    <sheetView tabSelected="1" zoomScaleNormal="100" workbookViewId="0">
      <selection activeCell="D33" sqref="D33"/>
    </sheetView>
  </sheetViews>
  <sheetFormatPr defaultColWidth="8.85546875" defaultRowHeight="15"/>
  <cols>
    <col min="1" max="1" width="10" customWidth="1"/>
    <col min="2" max="7" width="8.85546875" style="1"/>
    <col min="8" max="8" width="12.28515625" customWidth="1"/>
    <col min="9" max="9" width="12.140625" style="6" bestFit="1" customWidth="1"/>
    <col min="10" max="10" width="10.7109375" customWidth="1"/>
    <col min="12" max="12" width="8.42578125" bestFit="1" customWidth="1"/>
  </cols>
  <sheetData>
    <row r="1" spans="1:15">
      <c r="A1" s="27" t="s">
        <v>12</v>
      </c>
      <c r="B1" s="27"/>
      <c r="C1" s="27"/>
      <c r="D1" s="27"/>
      <c r="E1" s="27"/>
      <c r="F1" s="27"/>
      <c r="G1" s="27"/>
      <c r="J1" s="15" t="s">
        <v>20</v>
      </c>
      <c r="K1" s="15"/>
      <c r="L1" s="15">
        <v>10</v>
      </c>
    </row>
    <row r="2" spans="1:15">
      <c r="A2" s="12"/>
      <c r="B2" s="12"/>
      <c r="C2" s="12"/>
      <c r="D2" s="12"/>
      <c r="E2" s="12"/>
      <c r="F2" s="12"/>
      <c r="G2" s="12"/>
      <c r="J2" s="24" t="s">
        <v>21</v>
      </c>
      <c r="K2" s="24"/>
      <c r="L2" s="24"/>
      <c r="M2" s="24">
        <v>6</v>
      </c>
    </row>
    <row r="3" spans="1:15">
      <c r="A3" s="1" t="s">
        <v>5</v>
      </c>
    </row>
    <row r="4" spans="1:15">
      <c r="A4" t="s">
        <v>7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I4" s="16" t="s">
        <v>17</v>
      </c>
      <c r="J4" t="s">
        <v>13</v>
      </c>
      <c r="K4" t="s">
        <v>14</v>
      </c>
      <c r="L4" s="6" t="s">
        <v>16</v>
      </c>
    </row>
    <row r="5" spans="1:15">
      <c r="A5" s="4">
        <v>43301</v>
      </c>
      <c r="B5" s="1">
        <v>2.7919999999999998</v>
      </c>
      <c r="C5" s="1">
        <v>2.81</v>
      </c>
      <c r="D5" s="1">
        <v>2.7770000000000001</v>
      </c>
      <c r="E5" s="1">
        <v>2.7989999999999999</v>
      </c>
      <c r="F5" s="1">
        <v>2.8029999999999999</v>
      </c>
      <c r="G5" s="1">
        <v>2.7879999999999998</v>
      </c>
      <c r="I5" s="17">
        <f>AVERAGE(B5:G5)</f>
        <v>2.7948333333333335</v>
      </c>
      <c r="J5" s="1">
        <f>MAX(B5:G5)</f>
        <v>2.81</v>
      </c>
      <c r="K5" s="1">
        <f>MIN(B5:G5)</f>
        <v>2.7770000000000001</v>
      </c>
      <c r="L5" s="13">
        <f>J5-K5</f>
        <v>3.2999999999999918E-2</v>
      </c>
    </row>
    <row r="6" spans="1:15">
      <c r="A6" s="4">
        <v>43302</v>
      </c>
      <c r="B6" s="1">
        <v>2.774</v>
      </c>
      <c r="C6" s="1">
        <v>2.7829999999999999</v>
      </c>
      <c r="D6" s="1">
        <v>2.7989999999999999</v>
      </c>
      <c r="E6" s="1">
        <v>2.82</v>
      </c>
      <c r="F6" s="1">
        <v>2.8119999999999998</v>
      </c>
      <c r="G6" s="1">
        <v>2.8069999999999999</v>
      </c>
      <c r="I6" s="17">
        <f t="shared" ref="I6:I14" si="0">AVERAGE(B6:G6)</f>
        <v>2.7991666666666664</v>
      </c>
      <c r="J6" s="1">
        <f t="shared" ref="J6:J14" si="1">MAX(B6:G6)</f>
        <v>2.82</v>
      </c>
      <c r="K6" s="1">
        <f t="shared" ref="K6:K14" si="2">MIN(B6:G6)</f>
        <v>2.774</v>
      </c>
      <c r="L6" s="13">
        <f t="shared" ref="L6:L14" si="3">J6-K6</f>
        <v>4.5999999999999819E-2</v>
      </c>
      <c r="N6" t="s">
        <v>25</v>
      </c>
    </row>
    <row r="7" spans="1:15">
      <c r="A7" s="4">
        <v>43303</v>
      </c>
      <c r="B7" s="1">
        <v>2.7970000000000002</v>
      </c>
      <c r="C7" s="1">
        <v>2.79</v>
      </c>
      <c r="D7" s="1">
        <v>2.7850000000000001</v>
      </c>
      <c r="E7" s="1">
        <v>2.7949999999999999</v>
      </c>
      <c r="F7" s="1">
        <v>2.8660000000000001</v>
      </c>
      <c r="G7" s="1">
        <v>2.8260000000000001</v>
      </c>
      <c r="I7" s="17">
        <f t="shared" si="0"/>
        <v>2.8098333333333332</v>
      </c>
      <c r="J7" s="1">
        <f t="shared" si="1"/>
        <v>2.8660000000000001</v>
      </c>
      <c r="K7" s="1">
        <f t="shared" si="2"/>
        <v>2.7850000000000001</v>
      </c>
      <c r="L7" s="13">
        <f t="shared" si="3"/>
        <v>8.0999999999999961E-2</v>
      </c>
      <c r="N7" s="25" t="s">
        <v>26</v>
      </c>
      <c r="O7" s="25">
        <f>I15+J17*L15</f>
        <v>2.8373579999999996</v>
      </c>
    </row>
    <row r="8" spans="1:15">
      <c r="A8" s="4">
        <v>43304</v>
      </c>
      <c r="B8" s="1">
        <v>2.819</v>
      </c>
      <c r="C8" s="1">
        <v>2.7869999999999999</v>
      </c>
      <c r="D8" s="1">
        <v>2.8090000000000002</v>
      </c>
      <c r="E8" s="1">
        <v>2.8620000000000001</v>
      </c>
      <c r="F8" s="1">
        <v>2.823</v>
      </c>
      <c r="G8" s="1">
        <v>2.8159999999999998</v>
      </c>
      <c r="I8" s="17">
        <f t="shared" si="0"/>
        <v>2.8193333333333332</v>
      </c>
      <c r="J8" s="1">
        <f t="shared" si="1"/>
        <v>2.8620000000000001</v>
      </c>
      <c r="K8" s="1">
        <f t="shared" si="2"/>
        <v>2.7869999999999999</v>
      </c>
      <c r="L8" s="13">
        <f t="shared" si="3"/>
        <v>7.5000000000000178E-2</v>
      </c>
      <c r="N8" s="25" t="s">
        <v>27</v>
      </c>
      <c r="O8" s="25">
        <f>I15-J17*L15</f>
        <v>2.772942</v>
      </c>
    </row>
    <row r="9" spans="1:15">
      <c r="A9" s="4">
        <v>43305</v>
      </c>
      <c r="B9" s="1">
        <v>2.754</v>
      </c>
      <c r="C9" s="1">
        <v>2.7930000000000001</v>
      </c>
      <c r="D9" s="1">
        <v>2.82</v>
      </c>
      <c r="E9" s="1">
        <v>2.8460000000000001</v>
      </c>
      <c r="F9" s="1">
        <v>2.823</v>
      </c>
      <c r="G9" s="1">
        <v>2.8069999999999999</v>
      </c>
      <c r="I9" s="17">
        <f t="shared" si="0"/>
        <v>2.8071666666666668</v>
      </c>
      <c r="J9" s="1">
        <f t="shared" si="1"/>
        <v>2.8460000000000001</v>
      </c>
      <c r="K9" s="1">
        <f t="shared" si="2"/>
        <v>2.754</v>
      </c>
      <c r="L9" s="13">
        <f t="shared" si="3"/>
        <v>9.2000000000000082E-2</v>
      </c>
    </row>
    <row r="10" spans="1:15">
      <c r="A10" s="4">
        <v>43308</v>
      </c>
      <c r="B10" s="1">
        <v>2.7839999999999998</v>
      </c>
      <c r="C10" s="1">
        <v>2.7810000000000001</v>
      </c>
      <c r="D10" s="1">
        <v>2.7330000000000001</v>
      </c>
      <c r="E10" s="1">
        <v>2.8010000000000002</v>
      </c>
      <c r="F10" s="1">
        <v>2.823</v>
      </c>
      <c r="G10" s="1">
        <v>2.8439999999999999</v>
      </c>
      <c r="I10" s="17">
        <f t="shared" si="0"/>
        <v>2.7943333333333338</v>
      </c>
      <c r="J10" s="1">
        <f t="shared" si="1"/>
        <v>2.8439999999999999</v>
      </c>
      <c r="K10" s="1">
        <f t="shared" si="2"/>
        <v>2.7330000000000001</v>
      </c>
      <c r="L10" s="13">
        <f t="shared" si="3"/>
        <v>0.11099999999999977</v>
      </c>
      <c r="N10" t="s">
        <v>28</v>
      </c>
    </row>
    <row r="11" spans="1:15">
      <c r="A11" s="4">
        <v>43309</v>
      </c>
      <c r="B11" s="1">
        <v>2.8439999999999999</v>
      </c>
      <c r="C11" s="1">
        <v>2.7989999999999999</v>
      </c>
      <c r="D11" s="1">
        <v>2.7810000000000001</v>
      </c>
      <c r="E11" s="1">
        <v>2.802</v>
      </c>
      <c r="F11" s="1">
        <v>2.82</v>
      </c>
      <c r="G11" s="1">
        <v>2.8130000000000002</v>
      </c>
      <c r="I11" s="17">
        <f t="shared" si="0"/>
        <v>2.8098333333333332</v>
      </c>
      <c r="J11" s="1">
        <f t="shared" si="1"/>
        <v>2.8439999999999999</v>
      </c>
      <c r="K11" s="1">
        <f t="shared" si="2"/>
        <v>2.7810000000000001</v>
      </c>
      <c r="L11" s="13">
        <f t="shared" si="3"/>
        <v>6.2999999999999723E-2</v>
      </c>
      <c r="N11" s="25" t="s">
        <v>26</v>
      </c>
      <c r="O11" s="25">
        <f>J19*L15</f>
        <v>0.13419999999999987</v>
      </c>
    </row>
    <row r="12" spans="1:15">
      <c r="A12" s="4">
        <v>43310</v>
      </c>
      <c r="B12" s="1">
        <v>2.806</v>
      </c>
      <c r="C12" s="1">
        <v>2.786</v>
      </c>
      <c r="D12" s="1">
        <v>2.8359999999999999</v>
      </c>
      <c r="E12" s="1">
        <v>2.8149999999999999</v>
      </c>
      <c r="F12" s="1">
        <v>2.8359999999999999</v>
      </c>
      <c r="G12" s="1">
        <v>2.8079999999999998</v>
      </c>
      <c r="I12" s="17">
        <f t="shared" si="0"/>
        <v>2.8145000000000002</v>
      </c>
      <c r="J12" s="1">
        <f t="shared" si="1"/>
        <v>2.8359999999999999</v>
      </c>
      <c r="K12" s="1">
        <f t="shared" si="2"/>
        <v>2.786</v>
      </c>
      <c r="L12" s="13">
        <f t="shared" si="3"/>
        <v>4.9999999999999822E-2</v>
      </c>
      <c r="N12" s="25" t="s">
        <v>27</v>
      </c>
      <c r="O12" s="25">
        <f>J18*L15</f>
        <v>0</v>
      </c>
    </row>
    <row r="13" spans="1:15">
      <c r="A13" s="4">
        <v>43311</v>
      </c>
      <c r="B13" s="1">
        <v>2.843</v>
      </c>
      <c r="C13" s="1">
        <v>2.766</v>
      </c>
      <c r="D13" s="1">
        <v>2.7949999999999999</v>
      </c>
      <c r="E13" s="1">
        <v>2.778</v>
      </c>
      <c r="F13" s="1">
        <v>2.835</v>
      </c>
      <c r="G13" s="1">
        <v>2.7829999999999999</v>
      </c>
      <c r="I13" s="17">
        <f t="shared" si="0"/>
        <v>2.8000000000000003</v>
      </c>
      <c r="J13" s="1">
        <f t="shared" si="1"/>
        <v>2.843</v>
      </c>
      <c r="K13" s="1">
        <f t="shared" si="2"/>
        <v>2.766</v>
      </c>
      <c r="L13" s="13">
        <f t="shared" si="3"/>
        <v>7.6999999999999957E-2</v>
      </c>
    </row>
    <row r="14" spans="1:15" ht="15.75" thickBot="1">
      <c r="A14" s="11">
        <v>43312</v>
      </c>
      <c r="B14" s="10">
        <v>2.8159999999999998</v>
      </c>
      <c r="C14" s="10">
        <v>2.79</v>
      </c>
      <c r="D14" s="10">
        <v>2.823</v>
      </c>
      <c r="E14" s="10">
        <v>2.802</v>
      </c>
      <c r="F14" s="10">
        <v>2.78</v>
      </c>
      <c r="G14" s="10">
        <v>2.8039999999999998</v>
      </c>
      <c r="I14" s="17">
        <f t="shared" si="0"/>
        <v>2.8024999999999998</v>
      </c>
      <c r="J14" s="1">
        <f t="shared" si="1"/>
        <v>2.823</v>
      </c>
      <c r="K14" s="1">
        <f t="shared" si="2"/>
        <v>2.78</v>
      </c>
      <c r="L14" s="13">
        <f t="shared" si="3"/>
        <v>4.3000000000000149E-2</v>
      </c>
      <c r="N14" t="s">
        <v>37</v>
      </c>
    </row>
    <row r="15" spans="1:15">
      <c r="H15" s="19" t="s">
        <v>18</v>
      </c>
      <c r="I15" s="21">
        <f>AVERAGE(I5:I14)</f>
        <v>2.8051499999999998</v>
      </c>
      <c r="K15" s="19" t="s">
        <v>19</v>
      </c>
      <c r="L15" s="20">
        <f>AVERAGE(L5:L14)</f>
        <v>6.7099999999999937E-2</v>
      </c>
      <c r="N15" s="25" t="s">
        <v>26</v>
      </c>
      <c r="O15" s="25">
        <f>I15+3*I16</f>
        <v>2.8302359079520305</v>
      </c>
    </row>
    <row r="16" spans="1:15">
      <c r="H16" t="s">
        <v>36</v>
      </c>
      <c r="I16" s="16">
        <f>_xlfn.STDEV.S(I5:I14)</f>
        <v>8.3619693173436274E-3</v>
      </c>
      <c r="N16" s="25" t="s">
        <v>27</v>
      </c>
      <c r="O16" s="25">
        <f>I15-3*I16</f>
        <v>2.7800640920479691</v>
      </c>
    </row>
    <row r="17" spans="1:10">
      <c r="I17" s="22" t="s">
        <v>22</v>
      </c>
      <c r="J17" s="23">
        <v>0.48</v>
      </c>
    </row>
    <row r="18" spans="1:10">
      <c r="I18" s="22" t="s">
        <v>23</v>
      </c>
      <c r="J18" s="23">
        <v>0</v>
      </c>
    </row>
    <row r="19" spans="1:10">
      <c r="I19" s="22" t="s">
        <v>24</v>
      </c>
      <c r="J19" s="23">
        <v>2</v>
      </c>
    </row>
    <row r="20" spans="1:10">
      <c r="A20" s="2" t="s">
        <v>6</v>
      </c>
      <c r="B20"/>
      <c r="C20"/>
      <c r="D20"/>
      <c r="E20"/>
      <c r="F20"/>
      <c r="G20"/>
    </row>
    <row r="21" spans="1:10">
      <c r="A21" t="s">
        <v>8</v>
      </c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</row>
    <row r="22" spans="1:10">
      <c r="A22" s="4">
        <v>43301</v>
      </c>
      <c r="B22" s="1">
        <v>2.0209999999999999</v>
      </c>
      <c r="C22" s="1">
        <v>2.1579999999999999</v>
      </c>
      <c r="D22" s="1">
        <v>2.0489999999999999</v>
      </c>
      <c r="E22" s="1">
        <v>1.9590000000000001</v>
      </c>
      <c r="F22" s="1">
        <v>2.1070000000000002</v>
      </c>
      <c r="G22" s="1">
        <v>1.875</v>
      </c>
    </row>
    <row r="23" spans="1:10">
      <c r="A23" s="4">
        <v>43302</v>
      </c>
      <c r="B23" s="1">
        <v>1.8360000000000001</v>
      </c>
      <c r="C23" s="1">
        <v>2.2559999999999998</v>
      </c>
      <c r="D23" s="1">
        <v>2.0990000000000002</v>
      </c>
      <c r="E23" s="1">
        <v>2.2690000000000001</v>
      </c>
      <c r="F23" s="1">
        <v>2.1930000000000001</v>
      </c>
      <c r="G23" s="1">
        <v>2.1930000000000001</v>
      </c>
    </row>
    <row r="24" spans="1:10">
      <c r="A24" s="4">
        <v>43303</v>
      </c>
      <c r="B24" s="1">
        <v>2.004</v>
      </c>
      <c r="C24" s="1">
        <v>2.1659999999999999</v>
      </c>
      <c r="D24" s="1">
        <v>1.9550000000000001</v>
      </c>
      <c r="E24" s="1">
        <v>2.125</v>
      </c>
      <c r="F24" s="1">
        <v>1.988</v>
      </c>
      <c r="G24" s="1">
        <v>2.0089999999999999</v>
      </c>
    </row>
    <row r="25" spans="1:10">
      <c r="A25" s="4">
        <v>43304</v>
      </c>
      <c r="B25" s="1">
        <v>2.177</v>
      </c>
      <c r="C25" s="1">
        <v>2.1709999999999998</v>
      </c>
      <c r="D25" s="1">
        <v>2.0680000000000001</v>
      </c>
      <c r="E25" s="1">
        <v>2.1429999999999998</v>
      </c>
      <c r="F25" s="1">
        <v>1.9790000000000001</v>
      </c>
      <c r="G25" s="1">
        <v>2.278</v>
      </c>
    </row>
    <row r="26" spans="1:10">
      <c r="A26" s="4">
        <v>43305</v>
      </c>
      <c r="B26" s="1">
        <v>2.1669999999999998</v>
      </c>
      <c r="C26" s="1">
        <v>2.032</v>
      </c>
      <c r="D26" s="1">
        <v>2.032</v>
      </c>
      <c r="E26" s="1">
        <v>1.9550000000000001</v>
      </c>
      <c r="F26" s="1">
        <v>2.0179999999999998</v>
      </c>
      <c r="G26" s="1">
        <v>2.0070000000000001</v>
      </c>
    </row>
    <row r="27" spans="1:10">
      <c r="A27" s="4">
        <v>43308</v>
      </c>
      <c r="B27" s="1">
        <v>2.016</v>
      </c>
      <c r="C27" s="1">
        <v>2.1080000000000001</v>
      </c>
      <c r="D27" s="1">
        <v>2.105</v>
      </c>
      <c r="E27" s="1">
        <v>2.0369999999999999</v>
      </c>
      <c r="F27" s="1">
        <v>1.9570000000000001</v>
      </c>
      <c r="G27" s="1">
        <v>1.881</v>
      </c>
    </row>
    <row r="28" spans="1:10">
      <c r="A28" s="4">
        <v>43309</v>
      </c>
      <c r="B28" s="1">
        <v>1.9390000000000001</v>
      </c>
      <c r="C28" s="1">
        <v>2.302</v>
      </c>
      <c r="D28" s="1">
        <v>2.0190000000000001</v>
      </c>
      <c r="E28" s="1">
        <v>2.1539999999999999</v>
      </c>
      <c r="F28" s="1">
        <v>2.1040000000000001</v>
      </c>
      <c r="G28" s="1">
        <v>1.83</v>
      </c>
    </row>
    <row r="29" spans="1:10">
      <c r="A29" s="4">
        <v>43310</v>
      </c>
      <c r="B29" s="1">
        <v>2.1789999999999998</v>
      </c>
      <c r="C29" s="1">
        <v>2.1890000000000001</v>
      </c>
      <c r="D29" s="1">
        <v>1.97</v>
      </c>
      <c r="E29" s="1">
        <v>2.0670000000000002</v>
      </c>
      <c r="F29" s="1">
        <v>2.0880000000000001</v>
      </c>
      <c r="G29" s="1">
        <v>1.903</v>
      </c>
    </row>
    <row r="30" spans="1:10">
      <c r="A30" s="4">
        <v>43311</v>
      </c>
      <c r="B30" s="1">
        <v>1.962</v>
      </c>
      <c r="C30" s="1">
        <v>2.1280000000000001</v>
      </c>
      <c r="D30" s="1">
        <v>1.976</v>
      </c>
      <c r="E30" s="1">
        <v>2.2280000000000002</v>
      </c>
      <c r="F30" s="1">
        <v>2.036</v>
      </c>
      <c r="G30" s="1">
        <v>1.9490000000000001</v>
      </c>
    </row>
    <row r="31" spans="1:10">
      <c r="A31" s="4">
        <v>43312</v>
      </c>
      <c r="B31" s="1">
        <v>2.2599999999999998</v>
      </c>
      <c r="C31" s="1">
        <v>1.99</v>
      </c>
      <c r="D31" s="1">
        <v>1.863</v>
      </c>
      <c r="E31" s="1">
        <v>2.1829999999999998</v>
      </c>
      <c r="F31" s="1">
        <v>2.02</v>
      </c>
      <c r="G31" s="1">
        <v>1.889</v>
      </c>
    </row>
  </sheetData>
  <mergeCells count="1">
    <mergeCell ref="A1:G1"/>
  </mergeCells>
  <pageMargins left="0.7" right="0.7" top="0.75" bottom="0.75" header="0.3" footer="0.3"/>
  <pageSetup scale="92" orientation="landscape" r:id="rId1"/>
  <drawing r:id="rId2"/>
  <legacyDrawing r:id="rId3"/>
  <oleObjects>
    <mc:AlternateContent xmlns:mc="http://schemas.openxmlformats.org/markup-compatibility/2006">
      <mc:Choice Requires="x14">
        <oleObject shapeId="3075" r:id="rId4">
          <objectPr defaultSize="0" autoPict="0" r:id="rId5">
            <anchor moveWithCells="1">
              <from>
                <xdr:col>7</xdr:col>
                <xdr:colOff>171450</xdr:colOff>
                <xdr:row>20</xdr:row>
                <xdr:rowOff>38100</xdr:rowOff>
              </from>
              <to>
                <xdr:col>15</xdr:col>
                <xdr:colOff>285750</xdr:colOff>
                <xdr:row>24</xdr:row>
                <xdr:rowOff>133350</xdr:rowOff>
              </to>
            </anchor>
          </objectPr>
        </oleObject>
      </mc:Choice>
      <mc:Fallback>
        <oleObject shapeId="3075" r:id="rId4"/>
      </mc:Fallback>
    </mc:AlternateContent>
    <mc:AlternateContent xmlns:mc="http://schemas.openxmlformats.org/markup-compatibility/2006">
      <mc:Choice Requires="x14">
        <oleObject shapeId="3076" r:id="rId6">
          <objectPr defaultSize="0" autoPict="0" r:id="rId7">
            <anchor moveWithCells="1">
              <from>
                <xdr:col>7</xdr:col>
                <xdr:colOff>190500</xdr:colOff>
                <xdr:row>26</xdr:row>
                <xdr:rowOff>9525</xdr:rowOff>
              </from>
              <to>
                <xdr:col>15</xdr:col>
                <xdr:colOff>276225</xdr:colOff>
                <xdr:row>30</xdr:row>
                <xdr:rowOff>28575</xdr:rowOff>
              </to>
            </anchor>
          </objectPr>
        </oleObject>
      </mc:Choice>
      <mc:Fallback>
        <oleObject shapeId="307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5"/>
  <sheetViews>
    <sheetView topLeftCell="A4" zoomScale="80" zoomScaleNormal="80" workbookViewId="0">
      <selection activeCell="L19" sqref="L19"/>
    </sheetView>
  </sheetViews>
  <sheetFormatPr defaultColWidth="11.42578125" defaultRowHeight="15"/>
  <cols>
    <col min="1" max="1" width="11.42578125" customWidth="1"/>
    <col min="2" max="2" width="7.42578125" style="6" customWidth="1"/>
    <col min="3" max="8" width="11.42578125" style="6"/>
    <col min="9" max="9" width="13.140625" customWidth="1"/>
    <col min="10" max="10" width="12.7109375" customWidth="1"/>
    <col min="11" max="11" width="4.28515625" customWidth="1"/>
    <col min="12" max="12" width="9.7109375" bestFit="1" customWidth="1"/>
    <col min="19" max="19" width="13.42578125" bestFit="1" customWidth="1"/>
    <col min="260" max="260" width="11.42578125" customWidth="1"/>
    <col min="261" max="261" width="7.42578125" customWidth="1"/>
    <col min="516" max="516" width="11.42578125" customWidth="1"/>
    <col min="517" max="517" width="7.42578125" customWidth="1"/>
    <col min="772" max="772" width="11.42578125" customWidth="1"/>
    <col min="773" max="773" width="7.42578125" customWidth="1"/>
    <col min="1028" max="1028" width="11.42578125" customWidth="1"/>
    <col min="1029" max="1029" width="7.42578125" customWidth="1"/>
    <col min="1284" max="1284" width="11.42578125" customWidth="1"/>
    <col min="1285" max="1285" width="7.42578125" customWidth="1"/>
    <col min="1540" max="1540" width="11.42578125" customWidth="1"/>
    <col min="1541" max="1541" width="7.42578125" customWidth="1"/>
    <col min="1796" max="1796" width="11.42578125" customWidth="1"/>
    <col min="1797" max="1797" width="7.42578125" customWidth="1"/>
    <col min="2052" max="2052" width="11.42578125" customWidth="1"/>
    <col min="2053" max="2053" width="7.42578125" customWidth="1"/>
    <col min="2308" max="2308" width="11.42578125" customWidth="1"/>
    <col min="2309" max="2309" width="7.42578125" customWidth="1"/>
    <col min="2564" max="2564" width="11.42578125" customWidth="1"/>
    <col min="2565" max="2565" width="7.42578125" customWidth="1"/>
    <col min="2820" max="2820" width="11.42578125" customWidth="1"/>
    <col min="2821" max="2821" width="7.42578125" customWidth="1"/>
    <col min="3076" max="3076" width="11.42578125" customWidth="1"/>
    <col min="3077" max="3077" width="7.42578125" customWidth="1"/>
    <col min="3332" max="3332" width="11.42578125" customWidth="1"/>
    <col min="3333" max="3333" width="7.42578125" customWidth="1"/>
    <col min="3588" max="3588" width="11.42578125" customWidth="1"/>
    <col min="3589" max="3589" width="7.42578125" customWidth="1"/>
    <col min="3844" max="3844" width="11.42578125" customWidth="1"/>
    <col min="3845" max="3845" width="7.42578125" customWidth="1"/>
    <col min="4100" max="4100" width="11.42578125" customWidth="1"/>
    <col min="4101" max="4101" width="7.42578125" customWidth="1"/>
    <col min="4356" max="4356" width="11.42578125" customWidth="1"/>
    <col min="4357" max="4357" width="7.42578125" customWidth="1"/>
    <col min="4612" max="4612" width="11.42578125" customWidth="1"/>
    <col min="4613" max="4613" width="7.42578125" customWidth="1"/>
    <col min="4868" max="4868" width="11.42578125" customWidth="1"/>
    <col min="4869" max="4869" width="7.42578125" customWidth="1"/>
    <col min="5124" max="5124" width="11.42578125" customWidth="1"/>
    <col min="5125" max="5125" width="7.42578125" customWidth="1"/>
    <col min="5380" max="5380" width="11.42578125" customWidth="1"/>
    <col min="5381" max="5381" width="7.42578125" customWidth="1"/>
    <col min="5636" max="5636" width="11.42578125" customWidth="1"/>
    <col min="5637" max="5637" width="7.42578125" customWidth="1"/>
    <col min="5892" max="5892" width="11.42578125" customWidth="1"/>
    <col min="5893" max="5893" width="7.42578125" customWidth="1"/>
    <col min="6148" max="6148" width="11.42578125" customWidth="1"/>
    <col min="6149" max="6149" width="7.42578125" customWidth="1"/>
    <col min="6404" max="6404" width="11.42578125" customWidth="1"/>
    <col min="6405" max="6405" width="7.42578125" customWidth="1"/>
    <col min="6660" max="6660" width="11.42578125" customWidth="1"/>
    <col min="6661" max="6661" width="7.42578125" customWidth="1"/>
    <col min="6916" max="6916" width="11.42578125" customWidth="1"/>
    <col min="6917" max="6917" width="7.42578125" customWidth="1"/>
    <col min="7172" max="7172" width="11.42578125" customWidth="1"/>
    <col min="7173" max="7173" width="7.42578125" customWidth="1"/>
    <col min="7428" max="7428" width="11.42578125" customWidth="1"/>
    <col min="7429" max="7429" width="7.42578125" customWidth="1"/>
    <col min="7684" max="7684" width="11.42578125" customWidth="1"/>
    <col min="7685" max="7685" width="7.42578125" customWidth="1"/>
    <col min="7940" max="7940" width="11.42578125" customWidth="1"/>
    <col min="7941" max="7941" width="7.42578125" customWidth="1"/>
    <col min="8196" max="8196" width="11.42578125" customWidth="1"/>
    <col min="8197" max="8197" width="7.42578125" customWidth="1"/>
    <col min="8452" max="8452" width="11.42578125" customWidth="1"/>
    <col min="8453" max="8453" width="7.42578125" customWidth="1"/>
    <col min="8708" max="8708" width="11.42578125" customWidth="1"/>
    <col min="8709" max="8709" width="7.42578125" customWidth="1"/>
    <col min="8964" max="8964" width="11.42578125" customWidth="1"/>
    <col min="8965" max="8965" width="7.42578125" customWidth="1"/>
    <col min="9220" max="9220" width="11.42578125" customWidth="1"/>
    <col min="9221" max="9221" width="7.42578125" customWidth="1"/>
    <col min="9476" max="9476" width="11.42578125" customWidth="1"/>
    <col min="9477" max="9477" width="7.42578125" customWidth="1"/>
    <col min="9732" max="9732" width="11.42578125" customWidth="1"/>
    <col min="9733" max="9733" width="7.42578125" customWidth="1"/>
    <col min="9988" max="9988" width="11.42578125" customWidth="1"/>
    <col min="9989" max="9989" width="7.42578125" customWidth="1"/>
    <col min="10244" max="10244" width="11.42578125" customWidth="1"/>
    <col min="10245" max="10245" width="7.42578125" customWidth="1"/>
    <col min="10500" max="10500" width="11.42578125" customWidth="1"/>
    <col min="10501" max="10501" width="7.42578125" customWidth="1"/>
    <col min="10756" max="10756" width="11.42578125" customWidth="1"/>
    <col min="10757" max="10757" width="7.42578125" customWidth="1"/>
    <col min="11012" max="11012" width="11.42578125" customWidth="1"/>
    <col min="11013" max="11013" width="7.42578125" customWidth="1"/>
    <col min="11268" max="11268" width="11.42578125" customWidth="1"/>
    <col min="11269" max="11269" width="7.42578125" customWidth="1"/>
    <col min="11524" max="11524" width="11.42578125" customWidth="1"/>
    <col min="11525" max="11525" width="7.42578125" customWidth="1"/>
    <col min="11780" max="11780" width="11.42578125" customWidth="1"/>
    <col min="11781" max="11781" width="7.42578125" customWidth="1"/>
    <col min="12036" max="12036" width="11.42578125" customWidth="1"/>
    <col min="12037" max="12037" width="7.42578125" customWidth="1"/>
    <col min="12292" max="12292" width="11.42578125" customWidth="1"/>
    <col min="12293" max="12293" width="7.42578125" customWidth="1"/>
    <col min="12548" max="12548" width="11.42578125" customWidth="1"/>
    <col min="12549" max="12549" width="7.42578125" customWidth="1"/>
    <col min="12804" max="12804" width="11.42578125" customWidth="1"/>
    <col min="12805" max="12805" width="7.42578125" customWidth="1"/>
    <col min="13060" max="13060" width="11.42578125" customWidth="1"/>
    <col min="13061" max="13061" width="7.42578125" customWidth="1"/>
    <col min="13316" max="13316" width="11.42578125" customWidth="1"/>
    <col min="13317" max="13317" width="7.42578125" customWidth="1"/>
    <col min="13572" max="13572" width="11.42578125" customWidth="1"/>
    <col min="13573" max="13573" width="7.42578125" customWidth="1"/>
    <col min="13828" max="13828" width="11.42578125" customWidth="1"/>
    <col min="13829" max="13829" width="7.42578125" customWidth="1"/>
    <col min="14084" max="14084" width="11.42578125" customWidth="1"/>
    <col min="14085" max="14085" width="7.42578125" customWidth="1"/>
    <col min="14340" max="14340" width="11.42578125" customWidth="1"/>
    <col min="14341" max="14341" width="7.42578125" customWidth="1"/>
    <col min="14596" max="14596" width="11.42578125" customWidth="1"/>
    <col min="14597" max="14597" width="7.42578125" customWidth="1"/>
    <col min="14852" max="14852" width="11.42578125" customWidth="1"/>
    <col min="14853" max="14853" width="7.42578125" customWidth="1"/>
    <col min="15108" max="15108" width="11.42578125" customWidth="1"/>
    <col min="15109" max="15109" width="7.42578125" customWidth="1"/>
    <col min="15364" max="15364" width="11.42578125" customWidth="1"/>
    <col min="15365" max="15365" width="7.42578125" customWidth="1"/>
    <col min="15620" max="15620" width="11.42578125" customWidth="1"/>
    <col min="15621" max="15621" width="7.42578125" customWidth="1"/>
    <col min="15876" max="15876" width="11.42578125" customWidth="1"/>
    <col min="15877" max="15877" width="7.42578125" customWidth="1"/>
    <col min="16132" max="16132" width="11.42578125" customWidth="1"/>
    <col min="16133" max="16133" width="7.42578125" customWidth="1"/>
  </cols>
  <sheetData>
    <row r="1" spans="1:19" ht="18">
      <c r="A1" s="5" t="s">
        <v>9</v>
      </c>
    </row>
    <row r="2" spans="1:19">
      <c r="A2" s="7" t="s">
        <v>10</v>
      </c>
    </row>
    <row r="4" spans="1:19">
      <c r="A4" s="8" t="s">
        <v>11</v>
      </c>
    </row>
    <row r="6" spans="1:19" s="9" customFormat="1">
      <c r="A6" s="9" t="s">
        <v>4</v>
      </c>
      <c r="B6" s="9" t="s">
        <v>3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 t="s">
        <v>32</v>
      </c>
      <c r="J6" s="9" t="s">
        <v>15</v>
      </c>
      <c r="K6"/>
      <c r="L6" t="s">
        <v>29</v>
      </c>
      <c r="M6" s="9" t="s">
        <v>30</v>
      </c>
      <c r="N6" s="9" t="s">
        <v>31</v>
      </c>
      <c r="O6" s="9" t="s">
        <v>32</v>
      </c>
      <c r="P6" t="s">
        <v>33</v>
      </c>
      <c r="Q6" s="9" t="s">
        <v>34</v>
      </c>
      <c r="R6" s="9" t="s">
        <v>35</v>
      </c>
      <c r="S6" s="9" t="s">
        <v>15</v>
      </c>
    </row>
    <row r="7" spans="1:19">
      <c r="A7" s="4">
        <v>215</v>
      </c>
      <c r="B7" s="6" t="s">
        <v>0</v>
      </c>
      <c r="C7" s="13">
        <v>2.8</v>
      </c>
      <c r="D7" s="13">
        <v>2.7989999999999999</v>
      </c>
      <c r="E7" s="13">
        <v>2.76</v>
      </c>
      <c r="F7" s="13">
        <v>2.802</v>
      </c>
      <c r="G7" s="13">
        <v>2.8050000000000002</v>
      </c>
      <c r="H7" s="13">
        <v>2.8029999999999999</v>
      </c>
      <c r="I7" s="18">
        <f>AVERAGE(C7:H7)</f>
        <v>2.7948333333333331</v>
      </c>
      <c r="J7" s="1">
        <f>MAX(C7:H7)-MIN(C7:H7)</f>
        <v>4.5000000000000373E-2</v>
      </c>
      <c r="L7">
        <f>'Baseline data (2)'!$O$7</f>
        <v>2.8373579999999996</v>
      </c>
      <c r="M7">
        <f>'Baseline data (2)'!$O$8</f>
        <v>2.772942</v>
      </c>
      <c r="N7" s="25">
        <f>'Baseline data (2)'!$I$15</f>
        <v>2.8051499999999998</v>
      </c>
      <c r="O7" s="1">
        <v>2.7948333333333331</v>
      </c>
      <c r="P7">
        <f>'Baseline data (2)'!$O$11</f>
        <v>0.13419999999999987</v>
      </c>
      <c r="Q7">
        <f>'Baseline data (2)'!$O$12</f>
        <v>0</v>
      </c>
      <c r="R7" s="23">
        <f>'Baseline data (2)'!$L$15</f>
        <v>6.7099999999999937E-2</v>
      </c>
      <c r="S7">
        <v>4.5000000000000373E-2</v>
      </c>
    </row>
    <row r="8" spans="1:19">
      <c r="A8" s="4"/>
      <c r="B8" s="6" t="s">
        <v>1</v>
      </c>
      <c r="C8" s="13">
        <v>2.75</v>
      </c>
      <c r="D8" s="13">
        <v>2.82</v>
      </c>
      <c r="E8" s="13">
        <v>2.85</v>
      </c>
      <c r="F8" s="13">
        <v>2.74</v>
      </c>
      <c r="G8" s="13">
        <v>2.85</v>
      </c>
      <c r="H8" s="13">
        <v>2.79</v>
      </c>
      <c r="I8" s="18">
        <f t="shared" ref="I8:I51" si="0">AVERAGE(C8:H8)</f>
        <v>2.8000000000000003</v>
      </c>
      <c r="J8" s="1">
        <f t="shared" ref="J8:J51" si="1">MAX(C8:H8)-MIN(C8:H8)</f>
        <v>0.10999999999999988</v>
      </c>
      <c r="L8">
        <f>'Baseline data (2)'!$O$7</f>
        <v>2.8373579999999996</v>
      </c>
      <c r="M8">
        <f>'Baseline data (2)'!$O$8</f>
        <v>2.772942</v>
      </c>
      <c r="N8" s="25">
        <f>'Baseline data (2)'!$I$15</f>
        <v>2.8051499999999998</v>
      </c>
      <c r="O8" s="1">
        <v>2.8000000000000003</v>
      </c>
      <c r="P8">
        <f>'Baseline data (2)'!$O$11</f>
        <v>0.13419999999999987</v>
      </c>
      <c r="Q8">
        <f>'Baseline data (2)'!$O$12</f>
        <v>0</v>
      </c>
      <c r="R8">
        <f>'Baseline data (2)'!$L$15</f>
        <v>6.7099999999999937E-2</v>
      </c>
      <c r="S8">
        <v>0.10999999999999988</v>
      </c>
    </row>
    <row r="9" spans="1:19">
      <c r="A9" s="4"/>
      <c r="B9" s="6" t="s">
        <v>2</v>
      </c>
      <c r="C9" s="13">
        <v>2.7679999999999998</v>
      </c>
      <c r="D9" s="13">
        <v>2.8069999999999999</v>
      </c>
      <c r="E9" s="13">
        <v>2.8069999999999999</v>
      </c>
      <c r="F9" s="13">
        <v>2.8039999999999998</v>
      </c>
      <c r="G9" s="13">
        <v>2.8039999999999998</v>
      </c>
      <c r="H9" s="13">
        <v>2.8029999999999999</v>
      </c>
      <c r="I9" s="18">
        <f t="shared" si="0"/>
        <v>2.7988333333333331</v>
      </c>
      <c r="J9" s="1">
        <f t="shared" si="1"/>
        <v>3.9000000000000146E-2</v>
      </c>
      <c r="L9">
        <f>'Baseline data (2)'!$O$7</f>
        <v>2.8373579999999996</v>
      </c>
      <c r="M9">
        <f>'Baseline data (2)'!$O$8</f>
        <v>2.772942</v>
      </c>
      <c r="N9" s="25">
        <f>'Baseline data (2)'!$I$15</f>
        <v>2.8051499999999998</v>
      </c>
      <c r="O9" s="1">
        <v>2.7988333333333331</v>
      </c>
      <c r="P9">
        <f>'Baseline data (2)'!$O$11</f>
        <v>0.13419999999999987</v>
      </c>
      <c r="Q9">
        <f>'Baseline data (2)'!$O$12</f>
        <v>0</v>
      </c>
      <c r="R9">
        <f>'Baseline data (2)'!$L$15</f>
        <v>6.7099999999999937E-2</v>
      </c>
      <c r="S9">
        <v>3.9000000000000146E-2</v>
      </c>
    </row>
    <row r="10" spans="1:19">
      <c r="A10" s="4">
        <v>216</v>
      </c>
      <c r="B10" s="6" t="s">
        <v>0</v>
      </c>
      <c r="C10" s="13">
        <v>2.8410000000000002</v>
      </c>
      <c r="D10" s="13">
        <v>2.802</v>
      </c>
      <c r="E10" s="13">
        <v>2.802</v>
      </c>
      <c r="F10" s="13">
        <v>2.806</v>
      </c>
      <c r="G10" s="13">
        <v>2.8069999999999999</v>
      </c>
      <c r="H10" s="13">
        <v>2.8069999999999999</v>
      </c>
      <c r="I10" s="18">
        <f t="shared" si="0"/>
        <v>2.8108333333333335</v>
      </c>
      <c r="J10" s="1">
        <f t="shared" si="1"/>
        <v>3.9000000000000146E-2</v>
      </c>
      <c r="L10">
        <f>'Baseline data (2)'!$O$7</f>
        <v>2.8373579999999996</v>
      </c>
      <c r="M10">
        <f>'Baseline data (2)'!$O$8</f>
        <v>2.772942</v>
      </c>
      <c r="N10" s="25">
        <f>'Baseline data (2)'!$I$15</f>
        <v>2.8051499999999998</v>
      </c>
      <c r="O10" s="1">
        <v>2.8108333333333335</v>
      </c>
      <c r="P10">
        <f>'Baseline data (2)'!$O$11</f>
        <v>0.13419999999999987</v>
      </c>
      <c r="Q10">
        <f>'Baseline data (2)'!$O$12</f>
        <v>0</v>
      </c>
      <c r="R10">
        <f>'Baseline data (2)'!$L$15</f>
        <v>6.7099999999999937E-2</v>
      </c>
      <c r="S10">
        <v>3.9000000000000146E-2</v>
      </c>
    </row>
    <row r="11" spans="1:19">
      <c r="A11" s="4"/>
      <c r="B11" s="6" t="s">
        <v>1</v>
      </c>
      <c r="C11" s="13">
        <v>2.8010000000000002</v>
      </c>
      <c r="D11" s="13">
        <v>2.77</v>
      </c>
      <c r="E11" s="13">
        <v>2.8330000000000002</v>
      </c>
      <c r="F11" s="13">
        <v>2.77</v>
      </c>
      <c r="G11" s="13">
        <v>2.84</v>
      </c>
      <c r="H11" s="13">
        <v>2.7410000000000001</v>
      </c>
      <c r="I11" s="18">
        <f t="shared" si="0"/>
        <v>2.7925</v>
      </c>
      <c r="J11" s="1">
        <f t="shared" si="1"/>
        <v>9.8999999999999755E-2</v>
      </c>
      <c r="L11">
        <f>'Baseline data (2)'!$O$7</f>
        <v>2.8373579999999996</v>
      </c>
      <c r="M11">
        <f>'Baseline data (2)'!$O$8</f>
        <v>2.772942</v>
      </c>
      <c r="N11" s="25">
        <f>'Baseline data (2)'!$I$15</f>
        <v>2.8051499999999998</v>
      </c>
      <c r="O11" s="1">
        <v>2.7925</v>
      </c>
      <c r="P11">
        <f>'Baseline data (2)'!$O$11</f>
        <v>0.13419999999999987</v>
      </c>
      <c r="Q11">
        <f>'Baseline data (2)'!$O$12</f>
        <v>0</v>
      </c>
      <c r="R11">
        <f>'Baseline data (2)'!$L$15</f>
        <v>6.7099999999999937E-2</v>
      </c>
      <c r="S11">
        <v>9.8999999999999755E-2</v>
      </c>
    </row>
    <row r="12" spans="1:19">
      <c r="A12" s="4"/>
      <c r="B12" s="6" t="s">
        <v>2</v>
      </c>
      <c r="C12" s="13">
        <v>2.778</v>
      </c>
      <c r="D12" s="13">
        <v>2.8069999999999999</v>
      </c>
      <c r="E12" s="13">
        <v>2.8039999999999998</v>
      </c>
      <c r="F12" s="13">
        <v>2.8039999999999998</v>
      </c>
      <c r="G12" s="13">
        <v>2.8029999999999999</v>
      </c>
      <c r="H12" s="13">
        <v>2.8039999999999998</v>
      </c>
      <c r="I12" s="18">
        <f t="shared" si="0"/>
        <v>2.7999999999999994</v>
      </c>
      <c r="J12" s="1">
        <f t="shared" si="1"/>
        <v>2.8999999999999915E-2</v>
      </c>
      <c r="L12">
        <f>'Baseline data (2)'!$O$7</f>
        <v>2.8373579999999996</v>
      </c>
      <c r="M12">
        <f>'Baseline data (2)'!$O$8</f>
        <v>2.772942</v>
      </c>
      <c r="N12" s="25">
        <f>'Baseline data (2)'!$I$15</f>
        <v>2.8051499999999998</v>
      </c>
      <c r="O12" s="1">
        <v>2.7999999999999994</v>
      </c>
      <c r="P12">
        <f>'Baseline data (2)'!$O$11</f>
        <v>0.13419999999999987</v>
      </c>
      <c r="Q12">
        <f>'Baseline data (2)'!$O$12</f>
        <v>0</v>
      </c>
      <c r="R12">
        <f>'Baseline data (2)'!$L$15</f>
        <v>6.7099999999999937E-2</v>
      </c>
      <c r="S12">
        <v>2.8999999999999915E-2</v>
      </c>
    </row>
    <row r="13" spans="1:19">
      <c r="A13" s="4">
        <v>217</v>
      </c>
      <c r="B13" s="6" t="s">
        <v>0</v>
      </c>
      <c r="C13" s="13">
        <v>2.76</v>
      </c>
      <c r="D13" s="13">
        <v>2.8039999999999998</v>
      </c>
      <c r="E13" s="13">
        <v>2.8039999999999998</v>
      </c>
      <c r="F13" s="13">
        <v>2.806</v>
      </c>
      <c r="G13" s="13">
        <v>2.8050000000000002</v>
      </c>
      <c r="H13" s="13">
        <v>2.806</v>
      </c>
      <c r="I13" s="18">
        <f t="shared" si="0"/>
        <v>2.7974999999999999</v>
      </c>
      <c r="J13" s="1">
        <f t="shared" si="1"/>
        <v>4.6000000000000263E-2</v>
      </c>
      <c r="L13">
        <f>'Baseline data (2)'!$O$7</f>
        <v>2.8373579999999996</v>
      </c>
      <c r="M13">
        <f>'Baseline data (2)'!$O$8</f>
        <v>2.772942</v>
      </c>
      <c r="N13" s="25">
        <f>'Baseline data (2)'!$I$15</f>
        <v>2.8051499999999998</v>
      </c>
      <c r="O13" s="1">
        <v>2.7974999999999999</v>
      </c>
      <c r="P13">
        <f>'Baseline data (2)'!$O$11</f>
        <v>0.13419999999999987</v>
      </c>
      <c r="Q13">
        <f>'Baseline data (2)'!$O$12</f>
        <v>0</v>
      </c>
      <c r="R13">
        <f>'Baseline data (2)'!$L$15</f>
        <v>6.7099999999999937E-2</v>
      </c>
      <c r="S13">
        <v>4.6000000000000263E-2</v>
      </c>
    </row>
    <row r="14" spans="1:19">
      <c r="A14" s="4"/>
      <c r="B14" s="6" t="s">
        <v>1</v>
      </c>
      <c r="C14" s="13">
        <v>2.8290000000000002</v>
      </c>
      <c r="D14" s="13">
        <v>2.8039999999999998</v>
      </c>
      <c r="E14" s="13">
        <v>2.8050000000000002</v>
      </c>
      <c r="F14" s="13">
        <v>2.806</v>
      </c>
      <c r="G14" s="13">
        <v>2.8069999999999999</v>
      </c>
      <c r="H14" s="13">
        <v>2.8069999999999999</v>
      </c>
      <c r="I14" s="18">
        <f t="shared" si="0"/>
        <v>2.8096666666666668</v>
      </c>
      <c r="J14" s="1">
        <f t="shared" si="1"/>
        <v>2.5000000000000355E-2</v>
      </c>
      <c r="L14">
        <f>'Baseline data (2)'!$O$7</f>
        <v>2.8373579999999996</v>
      </c>
      <c r="M14">
        <f>'Baseline data (2)'!$O$8</f>
        <v>2.772942</v>
      </c>
      <c r="N14" s="25">
        <f>'Baseline data (2)'!$I$15</f>
        <v>2.8051499999999998</v>
      </c>
      <c r="O14" s="1">
        <v>2.8096666666666668</v>
      </c>
      <c r="P14">
        <f>'Baseline data (2)'!$O$11</f>
        <v>0.13419999999999987</v>
      </c>
      <c r="Q14">
        <f>'Baseline data (2)'!$O$12</f>
        <v>0</v>
      </c>
      <c r="R14">
        <f>'Baseline data (2)'!$L$15</f>
        <v>6.7099999999999937E-2</v>
      </c>
      <c r="S14">
        <v>2.5000000000000355E-2</v>
      </c>
    </row>
    <row r="15" spans="1:19">
      <c r="A15" s="4"/>
      <c r="B15" s="6" t="s">
        <v>2</v>
      </c>
      <c r="C15" s="13">
        <v>2.7410000000000001</v>
      </c>
      <c r="D15" s="13">
        <v>2.85</v>
      </c>
      <c r="E15" s="13">
        <v>2.7440000000000002</v>
      </c>
      <c r="F15" s="13">
        <v>2.766</v>
      </c>
      <c r="G15" s="13">
        <v>2.7669999999999999</v>
      </c>
      <c r="H15" s="13">
        <v>2.8079999999999998</v>
      </c>
      <c r="I15" s="18">
        <f t="shared" si="0"/>
        <v>2.7793333333333337</v>
      </c>
      <c r="J15" s="1">
        <f t="shared" si="1"/>
        <v>0.10899999999999999</v>
      </c>
      <c r="L15">
        <f>'Baseline data (2)'!$O$7</f>
        <v>2.8373579999999996</v>
      </c>
      <c r="M15">
        <f>'Baseline data (2)'!$O$8</f>
        <v>2.772942</v>
      </c>
      <c r="N15" s="25">
        <f>'Baseline data (2)'!$I$15</f>
        <v>2.8051499999999998</v>
      </c>
      <c r="O15" s="1">
        <v>2.7793333333333337</v>
      </c>
      <c r="P15">
        <f>'Baseline data (2)'!$O$11</f>
        <v>0.13419999999999987</v>
      </c>
      <c r="Q15">
        <f>'Baseline data (2)'!$O$12</f>
        <v>0</v>
      </c>
      <c r="R15">
        <f>'Baseline data (2)'!$L$15</f>
        <v>6.7099999999999937E-2</v>
      </c>
      <c r="S15">
        <v>0.10899999999999999</v>
      </c>
    </row>
    <row r="16" spans="1:19">
      <c r="A16" s="4">
        <v>218</v>
      </c>
      <c r="B16" s="6" t="s">
        <v>0</v>
      </c>
      <c r="C16" s="13">
        <v>2.8140000000000001</v>
      </c>
      <c r="D16" s="13">
        <v>2.8039999999999998</v>
      </c>
      <c r="E16" s="13">
        <v>2.8029999999999999</v>
      </c>
      <c r="F16" s="13">
        <v>2.8050000000000002</v>
      </c>
      <c r="G16" s="13">
        <v>2.8069999999999999</v>
      </c>
      <c r="H16" s="13">
        <v>2.8039999999999998</v>
      </c>
      <c r="I16" s="18">
        <f t="shared" si="0"/>
        <v>2.8061666666666665</v>
      </c>
      <c r="J16" s="1">
        <f t="shared" si="1"/>
        <v>1.1000000000000121E-2</v>
      </c>
      <c r="L16">
        <f>'Baseline data (2)'!$O$7</f>
        <v>2.8373579999999996</v>
      </c>
      <c r="M16">
        <f>'Baseline data (2)'!$O$8</f>
        <v>2.772942</v>
      </c>
      <c r="N16" s="25">
        <f>'Baseline data (2)'!$I$15</f>
        <v>2.8051499999999998</v>
      </c>
      <c r="O16" s="1">
        <v>2.8061666666666665</v>
      </c>
      <c r="P16">
        <f>'Baseline data (2)'!$O$11</f>
        <v>0.13419999999999987</v>
      </c>
      <c r="Q16">
        <f>'Baseline data (2)'!$O$12</f>
        <v>0</v>
      </c>
      <c r="R16">
        <f>'Baseline data (2)'!$L$15</f>
        <v>6.7099999999999937E-2</v>
      </c>
      <c r="S16">
        <v>1.1000000000000121E-2</v>
      </c>
    </row>
    <row r="17" spans="1:19">
      <c r="A17" s="4"/>
      <c r="B17" s="6" t="s">
        <v>1</v>
      </c>
      <c r="C17" s="13">
        <v>2.7869999999999999</v>
      </c>
      <c r="D17" s="13">
        <v>2.802</v>
      </c>
      <c r="E17" s="13">
        <v>2.8050000000000002</v>
      </c>
      <c r="F17" s="13">
        <v>2.8039999999999998</v>
      </c>
      <c r="G17" s="13">
        <v>2.8050000000000002</v>
      </c>
      <c r="H17" s="13">
        <v>2.8039999999999998</v>
      </c>
      <c r="I17" s="18">
        <f t="shared" si="0"/>
        <v>2.8011666666666666</v>
      </c>
      <c r="J17" s="1">
        <f t="shared" si="1"/>
        <v>1.8000000000000238E-2</v>
      </c>
      <c r="L17">
        <f>'Baseline data (2)'!$O$7</f>
        <v>2.8373579999999996</v>
      </c>
      <c r="M17">
        <f>'Baseline data (2)'!$O$8</f>
        <v>2.772942</v>
      </c>
      <c r="N17" s="25">
        <f>'Baseline data (2)'!$I$15</f>
        <v>2.8051499999999998</v>
      </c>
      <c r="O17" s="1">
        <v>2.8011666666666666</v>
      </c>
      <c r="P17">
        <f>'Baseline data (2)'!$O$11</f>
        <v>0.13419999999999987</v>
      </c>
      <c r="Q17">
        <f>'Baseline data (2)'!$O$12</f>
        <v>0</v>
      </c>
      <c r="R17">
        <f>'Baseline data (2)'!$L$15</f>
        <v>6.7099999999999937E-2</v>
      </c>
      <c r="S17">
        <v>1.8000000000000238E-2</v>
      </c>
    </row>
    <row r="18" spans="1:19">
      <c r="A18" s="4"/>
      <c r="B18" s="6" t="s">
        <v>2</v>
      </c>
      <c r="C18" s="13">
        <v>2.766</v>
      </c>
      <c r="D18" s="13">
        <v>2.8050000000000002</v>
      </c>
      <c r="E18" s="13">
        <v>2.8039999999999998</v>
      </c>
      <c r="F18" s="13">
        <v>2.802</v>
      </c>
      <c r="G18" s="13">
        <v>2.8039999999999998</v>
      </c>
      <c r="H18" s="13">
        <v>2.806</v>
      </c>
      <c r="I18" s="18">
        <f t="shared" si="0"/>
        <v>2.7978333333333332</v>
      </c>
      <c r="J18" s="1">
        <f t="shared" si="1"/>
        <v>4.0000000000000036E-2</v>
      </c>
      <c r="L18">
        <f>'Baseline data (2)'!$O$7</f>
        <v>2.8373579999999996</v>
      </c>
      <c r="M18">
        <f>'Baseline data (2)'!$O$8</f>
        <v>2.772942</v>
      </c>
      <c r="N18" s="25">
        <f>'Baseline data (2)'!$I$15</f>
        <v>2.8051499999999998</v>
      </c>
      <c r="O18" s="1">
        <v>2.7978333333333332</v>
      </c>
      <c r="P18">
        <f>'Baseline data (2)'!$O$11</f>
        <v>0.13419999999999987</v>
      </c>
      <c r="Q18">
        <f>'Baseline data (2)'!$O$12</f>
        <v>0</v>
      </c>
      <c r="R18">
        <f>'Baseline data (2)'!$L$15</f>
        <v>6.7099999999999937E-2</v>
      </c>
      <c r="S18">
        <v>4.0000000000000036E-2</v>
      </c>
    </row>
    <row r="19" spans="1:19">
      <c r="A19" s="4">
        <v>219</v>
      </c>
      <c r="B19" s="6" t="s">
        <v>0</v>
      </c>
      <c r="C19" s="13">
        <v>2.774</v>
      </c>
      <c r="D19" s="13">
        <v>2.8010000000000002</v>
      </c>
      <c r="E19" s="13">
        <v>2.8050000000000002</v>
      </c>
      <c r="F19" s="13">
        <v>2.8050000000000002</v>
      </c>
      <c r="G19" s="13">
        <v>2.8050000000000002</v>
      </c>
      <c r="H19" s="13">
        <v>2.8039999999999998</v>
      </c>
      <c r="I19" s="18">
        <f t="shared" si="0"/>
        <v>2.7989999999999999</v>
      </c>
      <c r="J19" s="1">
        <f t="shared" si="1"/>
        <v>3.1000000000000139E-2</v>
      </c>
      <c r="L19">
        <f>'Baseline data (2)'!$O$7</f>
        <v>2.8373579999999996</v>
      </c>
      <c r="M19">
        <f>'Baseline data (2)'!$O$8</f>
        <v>2.772942</v>
      </c>
      <c r="N19" s="25">
        <f>'Baseline data (2)'!$I$15</f>
        <v>2.8051499999999998</v>
      </c>
      <c r="O19" s="1">
        <v>2.7989999999999999</v>
      </c>
      <c r="P19">
        <f>'Baseline data (2)'!$O$11</f>
        <v>0.13419999999999987</v>
      </c>
      <c r="Q19">
        <f>'Baseline data (2)'!$O$12</f>
        <v>0</v>
      </c>
      <c r="R19">
        <f>'Baseline data (2)'!$L$15</f>
        <v>6.7099999999999937E-2</v>
      </c>
      <c r="S19">
        <v>3.1000000000000139E-2</v>
      </c>
    </row>
    <row r="20" spans="1:19">
      <c r="A20" s="4"/>
      <c r="B20" s="6" t="s">
        <v>1</v>
      </c>
      <c r="C20" s="13">
        <v>2.77</v>
      </c>
      <c r="D20" s="13">
        <v>2.8010000000000002</v>
      </c>
      <c r="E20" s="13">
        <v>2.8330000000000002</v>
      </c>
      <c r="F20" s="13">
        <v>2.77</v>
      </c>
      <c r="G20" s="13">
        <v>2.84</v>
      </c>
      <c r="H20" s="13">
        <v>2.7410000000000001</v>
      </c>
      <c r="I20" s="18">
        <f t="shared" si="0"/>
        <v>2.7925</v>
      </c>
      <c r="J20" s="1">
        <f t="shared" si="1"/>
        <v>9.8999999999999755E-2</v>
      </c>
      <c r="L20">
        <f>'Baseline data (2)'!$O$7</f>
        <v>2.8373579999999996</v>
      </c>
      <c r="M20">
        <f>'Baseline data (2)'!$O$8</f>
        <v>2.772942</v>
      </c>
      <c r="N20" s="25">
        <f>'Baseline data (2)'!$I$15</f>
        <v>2.8051499999999998</v>
      </c>
      <c r="O20" s="1">
        <v>2.7925</v>
      </c>
      <c r="P20">
        <f>'Baseline data (2)'!$O$11</f>
        <v>0.13419999999999987</v>
      </c>
      <c r="Q20">
        <f>'Baseline data (2)'!$O$12</f>
        <v>0</v>
      </c>
      <c r="R20">
        <f>'Baseline data (2)'!$L$15</f>
        <v>6.7099999999999937E-2</v>
      </c>
      <c r="S20">
        <v>9.8999999999999755E-2</v>
      </c>
    </row>
    <row r="21" spans="1:19">
      <c r="A21" s="4"/>
      <c r="B21" s="6" t="s">
        <v>2</v>
      </c>
      <c r="C21" s="13">
        <v>2.8319999999999999</v>
      </c>
      <c r="D21" s="13">
        <v>2.8359999999999999</v>
      </c>
      <c r="E21" s="13">
        <v>2.794</v>
      </c>
      <c r="F21" s="13">
        <v>2.843</v>
      </c>
      <c r="G21" s="13">
        <v>2.8130000000000002</v>
      </c>
      <c r="H21" s="13">
        <v>2.7429999999999999</v>
      </c>
      <c r="I21" s="18">
        <f t="shared" si="0"/>
        <v>2.8101666666666669</v>
      </c>
      <c r="J21" s="1">
        <f t="shared" si="1"/>
        <v>0.10000000000000009</v>
      </c>
      <c r="L21">
        <f>'Baseline data (2)'!$O$7</f>
        <v>2.8373579999999996</v>
      </c>
      <c r="M21">
        <f>'Baseline data (2)'!$O$8</f>
        <v>2.772942</v>
      </c>
      <c r="N21" s="25">
        <f>'Baseline data (2)'!$I$15</f>
        <v>2.8051499999999998</v>
      </c>
      <c r="O21" s="1">
        <v>2.8101666666666669</v>
      </c>
      <c r="P21">
        <f>'Baseline data (2)'!$O$11</f>
        <v>0.13419999999999987</v>
      </c>
      <c r="Q21">
        <f>'Baseline data (2)'!$O$12</f>
        <v>0</v>
      </c>
      <c r="R21">
        <f>'Baseline data (2)'!$L$15</f>
        <v>6.7099999999999937E-2</v>
      </c>
      <c r="S21">
        <v>0.10000000000000009</v>
      </c>
    </row>
    <row r="22" spans="1:19">
      <c r="A22" s="4">
        <v>222</v>
      </c>
      <c r="B22" s="6" t="s">
        <v>0</v>
      </c>
      <c r="C22" s="13">
        <v>2.8290000000000002</v>
      </c>
      <c r="D22" s="13">
        <v>2.8460000000000001</v>
      </c>
      <c r="E22" s="13">
        <v>2.76</v>
      </c>
      <c r="F22" s="13">
        <v>2.8540000000000001</v>
      </c>
      <c r="G22" s="13">
        <v>2.8170000000000002</v>
      </c>
      <c r="H22" s="13">
        <v>2.8050000000000002</v>
      </c>
      <c r="I22" s="18">
        <f t="shared" si="0"/>
        <v>2.8185000000000002</v>
      </c>
      <c r="J22" s="1">
        <f t="shared" si="1"/>
        <v>9.4000000000000306E-2</v>
      </c>
      <c r="L22">
        <f>'Baseline data (2)'!$O$7</f>
        <v>2.8373579999999996</v>
      </c>
      <c r="M22">
        <f>'Baseline data (2)'!$O$8</f>
        <v>2.772942</v>
      </c>
      <c r="N22" s="25">
        <f>'Baseline data (2)'!$I$15</f>
        <v>2.8051499999999998</v>
      </c>
      <c r="O22" s="1">
        <v>2.8185000000000002</v>
      </c>
      <c r="P22">
        <f>'Baseline data (2)'!$O$11</f>
        <v>0.13419999999999987</v>
      </c>
      <c r="Q22">
        <f>'Baseline data (2)'!$O$12</f>
        <v>0</v>
      </c>
      <c r="R22">
        <f>'Baseline data (2)'!$L$15</f>
        <v>6.7099999999999937E-2</v>
      </c>
      <c r="S22">
        <v>9.4000000000000306E-2</v>
      </c>
    </row>
    <row r="23" spans="1:19">
      <c r="A23" s="4"/>
      <c r="B23" s="6" t="s">
        <v>1</v>
      </c>
      <c r="C23" s="13">
        <v>2.85</v>
      </c>
      <c r="D23" s="13">
        <v>2.8039999999999998</v>
      </c>
      <c r="E23" s="13">
        <v>2.8050000000000002</v>
      </c>
      <c r="F23" s="13">
        <v>2.806</v>
      </c>
      <c r="G23" s="13">
        <v>2.8069999999999999</v>
      </c>
      <c r="H23" s="13">
        <v>2.8069999999999999</v>
      </c>
      <c r="I23" s="18">
        <f t="shared" si="0"/>
        <v>2.813166666666667</v>
      </c>
      <c r="J23" s="1">
        <f t="shared" si="1"/>
        <v>4.6000000000000263E-2</v>
      </c>
      <c r="L23">
        <f>'Baseline data (2)'!$O$7</f>
        <v>2.8373579999999996</v>
      </c>
      <c r="M23">
        <f>'Baseline data (2)'!$O$8</f>
        <v>2.772942</v>
      </c>
      <c r="N23" s="25">
        <f>'Baseline data (2)'!$I$15</f>
        <v>2.8051499999999998</v>
      </c>
      <c r="O23" s="1">
        <v>2.813166666666667</v>
      </c>
      <c r="P23">
        <f>'Baseline data (2)'!$O$11</f>
        <v>0.13419999999999987</v>
      </c>
      <c r="Q23">
        <f>'Baseline data (2)'!$O$12</f>
        <v>0</v>
      </c>
      <c r="R23">
        <f>'Baseline data (2)'!$L$15</f>
        <v>6.7099999999999937E-2</v>
      </c>
      <c r="S23">
        <v>4.6000000000000263E-2</v>
      </c>
    </row>
    <row r="24" spans="1:19">
      <c r="A24" s="4"/>
      <c r="B24" s="6" t="s">
        <v>2</v>
      </c>
      <c r="C24" s="13">
        <v>2.8029999999999999</v>
      </c>
      <c r="D24" s="13">
        <v>2.8029999999999999</v>
      </c>
      <c r="E24" s="13">
        <v>2.7730000000000001</v>
      </c>
      <c r="F24" s="13">
        <v>2.8370000000000002</v>
      </c>
      <c r="G24" s="13">
        <v>2.8079999999999998</v>
      </c>
      <c r="H24" s="13">
        <v>2.8079999999999998</v>
      </c>
      <c r="I24" s="18">
        <f t="shared" si="0"/>
        <v>2.8053333333333335</v>
      </c>
      <c r="J24" s="1">
        <f t="shared" si="1"/>
        <v>6.4000000000000057E-2</v>
      </c>
      <c r="L24">
        <f>'Baseline data (2)'!$O$7</f>
        <v>2.8373579999999996</v>
      </c>
      <c r="M24">
        <f>'Baseline data (2)'!$O$8</f>
        <v>2.772942</v>
      </c>
      <c r="N24" s="25">
        <f>'Baseline data (2)'!$I$15</f>
        <v>2.8051499999999998</v>
      </c>
      <c r="O24" s="1">
        <v>2.8053333333333335</v>
      </c>
      <c r="P24">
        <f>'Baseline data (2)'!$O$11</f>
        <v>0.13419999999999987</v>
      </c>
      <c r="Q24">
        <f>'Baseline data (2)'!$O$12</f>
        <v>0</v>
      </c>
      <c r="R24">
        <f>'Baseline data (2)'!$L$15</f>
        <v>6.7099999999999937E-2</v>
      </c>
      <c r="S24">
        <v>6.4000000000000057E-2</v>
      </c>
    </row>
    <row r="25" spans="1:19">
      <c r="A25" s="4">
        <v>223</v>
      </c>
      <c r="B25" s="6" t="s">
        <v>0</v>
      </c>
      <c r="C25" s="13">
        <v>2.8149999999999999</v>
      </c>
      <c r="D25" s="13">
        <v>2.8039999999999998</v>
      </c>
      <c r="E25" s="13">
        <v>2.8029999999999999</v>
      </c>
      <c r="F25" s="13">
        <v>2.8039999999999998</v>
      </c>
      <c r="G25" s="13">
        <v>2.8029999999999999</v>
      </c>
      <c r="H25" s="13">
        <v>2.802</v>
      </c>
      <c r="I25" s="18">
        <f t="shared" si="0"/>
        <v>2.8051666666666666</v>
      </c>
      <c r="J25" s="1">
        <f t="shared" si="1"/>
        <v>1.2999999999999901E-2</v>
      </c>
      <c r="L25">
        <f>'Baseline data (2)'!$O$7</f>
        <v>2.8373579999999996</v>
      </c>
      <c r="M25">
        <f>'Baseline data (2)'!$O$8</f>
        <v>2.772942</v>
      </c>
      <c r="N25" s="25">
        <f>'Baseline data (2)'!$I$15</f>
        <v>2.8051499999999998</v>
      </c>
      <c r="O25" s="1">
        <v>2.8051666666666666</v>
      </c>
      <c r="P25">
        <f>'Baseline data (2)'!$O$11</f>
        <v>0.13419999999999987</v>
      </c>
      <c r="Q25">
        <f>'Baseline data (2)'!$O$12</f>
        <v>0</v>
      </c>
      <c r="R25">
        <f>'Baseline data (2)'!$L$15</f>
        <v>6.7099999999999937E-2</v>
      </c>
      <c r="S25">
        <v>1.2999999999999901E-2</v>
      </c>
    </row>
    <row r="26" spans="1:19">
      <c r="A26" s="4"/>
      <c r="B26" s="6" t="s">
        <v>1</v>
      </c>
      <c r="C26" s="13">
        <v>2.782</v>
      </c>
      <c r="D26" s="13">
        <v>2.806</v>
      </c>
      <c r="E26" s="13">
        <v>2.806</v>
      </c>
      <c r="F26" s="13">
        <v>2.8039999999999998</v>
      </c>
      <c r="G26" s="13">
        <v>2.8029999999999999</v>
      </c>
      <c r="H26" s="13">
        <v>2.802</v>
      </c>
      <c r="I26" s="18">
        <f t="shared" si="0"/>
        <v>2.8005</v>
      </c>
      <c r="J26" s="1">
        <f t="shared" si="1"/>
        <v>2.4000000000000021E-2</v>
      </c>
      <c r="L26">
        <f>'Baseline data (2)'!$O$7</f>
        <v>2.8373579999999996</v>
      </c>
      <c r="M26">
        <f>'Baseline data (2)'!$O$8</f>
        <v>2.772942</v>
      </c>
      <c r="N26" s="25">
        <f>'Baseline data (2)'!$I$15</f>
        <v>2.8051499999999998</v>
      </c>
      <c r="O26" s="1">
        <v>2.8005</v>
      </c>
      <c r="P26">
        <f>'Baseline data (2)'!$O$11</f>
        <v>0.13419999999999987</v>
      </c>
      <c r="Q26">
        <f>'Baseline data (2)'!$O$12</f>
        <v>0</v>
      </c>
      <c r="R26">
        <f>'Baseline data (2)'!$L$15</f>
        <v>6.7099999999999937E-2</v>
      </c>
      <c r="S26">
        <v>2.4000000000000021E-2</v>
      </c>
    </row>
    <row r="27" spans="1:19">
      <c r="A27" s="4"/>
      <c r="B27" s="6" t="s">
        <v>2</v>
      </c>
      <c r="C27" s="13">
        <v>2.7789999999999999</v>
      </c>
      <c r="D27" s="13">
        <v>2.8069999999999999</v>
      </c>
      <c r="E27" s="13">
        <v>2.8079999999999998</v>
      </c>
      <c r="F27" s="13">
        <v>2.8029999999999999</v>
      </c>
      <c r="G27" s="13">
        <v>2.8029999999999999</v>
      </c>
      <c r="H27" s="13">
        <v>2.8029999999999999</v>
      </c>
      <c r="I27" s="18">
        <f t="shared" si="0"/>
        <v>2.8005</v>
      </c>
      <c r="J27" s="1">
        <f t="shared" si="1"/>
        <v>2.8999999999999915E-2</v>
      </c>
      <c r="L27">
        <f>'Baseline data (2)'!$O$7</f>
        <v>2.8373579999999996</v>
      </c>
      <c r="M27">
        <f>'Baseline data (2)'!$O$8</f>
        <v>2.772942</v>
      </c>
      <c r="N27" s="25">
        <f>'Baseline data (2)'!$I$15</f>
        <v>2.8051499999999998</v>
      </c>
      <c r="O27" s="1">
        <v>2.8005</v>
      </c>
      <c r="P27">
        <f>'Baseline data (2)'!$O$11</f>
        <v>0.13419999999999987</v>
      </c>
      <c r="Q27">
        <f>'Baseline data (2)'!$O$12</f>
        <v>0</v>
      </c>
      <c r="R27">
        <f>'Baseline data (2)'!$L$15</f>
        <v>6.7099999999999937E-2</v>
      </c>
      <c r="S27">
        <v>2.8999999999999915E-2</v>
      </c>
    </row>
    <row r="28" spans="1:19">
      <c r="A28" s="4">
        <v>224</v>
      </c>
      <c r="B28" s="6" t="s">
        <v>0</v>
      </c>
      <c r="C28" s="13">
        <v>2.8149999999999999</v>
      </c>
      <c r="D28" s="13">
        <v>2.8149999999999999</v>
      </c>
      <c r="E28" s="13">
        <v>2.8029999999999999</v>
      </c>
      <c r="F28" s="13">
        <v>2.8639999999999999</v>
      </c>
      <c r="G28" s="13">
        <v>2.8340000000000001</v>
      </c>
      <c r="H28" s="13">
        <v>2.8029999999999999</v>
      </c>
      <c r="I28" s="18">
        <f t="shared" si="0"/>
        <v>2.8223333333333334</v>
      </c>
      <c r="J28" s="1">
        <f t="shared" si="1"/>
        <v>6.0999999999999943E-2</v>
      </c>
      <c r="L28">
        <f>'Baseline data (2)'!$O$7</f>
        <v>2.8373579999999996</v>
      </c>
      <c r="M28">
        <f>'Baseline data (2)'!$O$8</f>
        <v>2.772942</v>
      </c>
      <c r="N28" s="25">
        <f>'Baseline data (2)'!$I$15</f>
        <v>2.8051499999999998</v>
      </c>
      <c r="O28" s="1">
        <v>2.8223333333333334</v>
      </c>
      <c r="P28">
        <f>'Baseline data (2)'!$O$11</f>
        <v>0.13419999999999987</v>
      </c>
      <c r="Q28">
        <f>'Baseline data (2)'!$O$12</f>
        <v>0</v>
      </c>
      <c r="R28">
        <f>'Baseline data (2)'!$L$15</f>
        <v>6.7099999999999937E-2</v>
      </c>
      <c r="S28">
        <v>6.0999999999999943E-2</v>
      </c>
    </row>
    <row r="29" spans="1:19">
      <c r="A29" s="4"/>
      <c r="B29" s="6" t="s">
        <v>1</v>
      </c>
      <c r="C29" s="13">
        <v>2.8460000000000001</v>
      </c>
      <c r="D29" s="13">
        <v>2.8540000000000001</v>
      </c>
      <c r="E29" s="13">
        <v>2.76</v>
      </c>
      <c r="F29" s="13">
        <v>2.8290000000000002</v>
      </c>
      <c r="G29" s="13">
        <v>2.8170000000000002</v>
      </c>
      <c r="H29" s="13">
        <v>2.8050000000000002</v>
      </c>
      <c r="I29" s="18">
        <f t="shared" si="0"/>
        <v>2.8185000000000002</v>
      </c>
      <c r="J29" s="1">
        <f t="shared" si="1"/>
        <v>9.4000000000000306E-2</v>
      </c>
      <c r="L29">
        <f>'Baseline data (2)'!$O$7</f>
        <v>2.8373579999999996</v>
      </c>
      <c r="M29">
        <f>'Baseline data (2)'!$O$8</f>
        <v>2.772942</v>
      </c>
      <c r="N29" s="25">
        <f>'Baseline data (2)'!$I$15</f>
        <v>2.8051499999999998</v>
      </c>
      <c r="O29" s="1">
        <v>2.8185000000000002</v>
      </c>
      <c r="P29">
        <f>'Baseline data (2)'!$O$11</f>
        <v>0.13419999999999987</v>
      </c>
      <c r="Q29">
        <f>'Baseline data (2)'!$O$12</f>
        <v>0</v>
      </c>
      <c r="R29">
        <f>'Baseline data (2)'!$L$15</f>
        <v>6.7099999999999937E-2</v>
      </c>
      <c r="S29">
        <v>9.4000000000000306E-2</v>
      </c>
    </row>
    <row r="30" spans="1:19">
      <c r="A30" s="4"/>
      <c r="B30" s="6" t="s">
        <v>2</v>
      </c>
      <c r="C30" s="13">
        <v>2.7669999999999999</v>
      </c>
      <c r="D30" s="13">
        <v>2.8039999999999998</v>
      </c>
      <c r="E30" s="13">
        <v>2.8340000000000001</v>
      </c>
      <c r="F30" s="13">
        <v>2.8029999999999999</v>
      </c>
      <c r="G30" s="13">
        <v>2.8029999999999999</v>
      </c>
      <c r="H30" s="13">
        <v>2.8029999999999999</v>
      </c>
      <c r="I30" s="18">
        <f t="shared" si="0"/>
        <v>2.8023333333333333</v>
      </c>
      <c r="J30" s="1">
        <f t="shared" si="1"/>
        <v>6.7000000000000171E-2</v>
      </c>
      <c r="L30">
        <f>'Baseline data (2)'!$O$7</f>
        <v>2.8373579999999996</v>
      </c>
      <c r="M30">
        <f>'Baseline data (2)'!$O$8</f>
        <v>2.772942</v>
      </c>
      <c r="N30" s="25">
        <f>'Baseline data (2)'!$I$15</f>
        <v>2.8051499999999998</v>
      </c>
      <c r="O30" s="1">
        <v>2.8023333333333333</v>
      </c>
      <c r="P30">
        <f>'Baseline data (2)'!$O$11</f>
        <v>0.13419999999999987</v>
      </c>
      <c r="Q30">
        <f>'Baseline data (2)'!$O$12</f>
        <v>0</v>
      </c>
      <c r="R30">
        <f>'Baseline data (2)'!$L$15</f>
        <v>6.7099999999999937E-2</v>
      </c>
      <c r="S30">
        <v>6.7000000000000171E-2</v>
      </c>
    </row>
    <row r="31" spans="1:19">
      <c r="A31" s="4">
        <v>225</v>
      </c>
      <c r="B31" s="6" t="s">
        <v>0</v>
      </c>
      <c r="C31" s="13">
        <v>2.85</v>
      </c>
      <c r="D31" s="13">
        <v>2.8039999999999998</v>
      </c>
      <c r="E31" s="13">
        <v>2.8039999999999998</v>
      </c>
      <c r="F31" s="13">
        <v>2.8039999999999998</v>
      </c>
      <c r="G31" s="13">
        <v>2.8039999999999998</v>
      </c>
      <c r="H31" s="13">
        <v>2.8039999999999998</v>
      </c>
      <c r="I31" s="18">
        <f t="shared" si="0"/>
        <v>2.811666666666667</v>
      </c>
      <c r="J31" s="1">
        <f t="shared" si="1"/>
        <v>4.6000000000000263E-2</v>
      </c>
      <c r="L31">
        <f>'Baseline data (2)'!$O$7</f>
        <v>2.8373579999999996</v>
      </c>
      <c r="M31">
        <f>'Baseline data (2)'!$O$8</f>
        <v>2.772942</v>
      </c>
      <c r="N31" s="25">
        <f>'Baseline data (2)'!$I$15</f>
        <v>2.8051499999999998</v>
      </c>
      <c r="O31" s="1">
        <v>2.811666666666667</v>
      </c>
      <c r="P31">
        <f>'Baseline data (2)'!$O$11</f>
        <v>0.13419999999999987</v>
      </c>
      <c r="Q31">
        <f>'Baseline data (2)'!$O$12</f>
        <v>0</v>
      </c>
      <c r="R31">
        <f>'Baseline data (2)'!$L$15</f>
        <v>6.7099999999999937E-2</v>
      </c>
      <c r="S31">
        <v>4.6000000000000263E-2</v>
      </c>
    </row>
    <row r="32" spans="1:19">
      <c r="A32" s="4"/>
      <c r="B32" s="6" t="s">
        <v>1</v>
      </c>
      <c r="C32" s="13">
        <v>2.81</v>
      </c>
      <c r="D32" s="13">
        <v>2.82</v>
      </c>
      <c r="E32" s="13">
        <v>2.8140000000000001</v>
      </c>
      <c r="F32" s="13">
        <v>2.794</v>
      </c>
      <c r="G32" s="13">
        <v>2.798</v>
      </c>
      <c r="H32" s="13">
        <v>2.7869999999999999</v>
      </c>
      <c r="I32" s="18">
        <f t="shared" si="0"/>
        <v>2.8038333333333334</v>
      </c>
      <c r="J32" s="1">
        <f t="shared" si="1"/>
        <v>3.2999999999999918E-2</v>
      </c>
      <c r="L32">
        <f>'Baseline data (2)'!$O$7</f>
        <v>2.8373579999999996</v>
      </c>
      <c r="M32">
        <f>'Baseline data (2)'!$O$8</f>
        <v>2.772942</v>
      </c>
      <c r="N32" s="25">
        <f>'Baseline data (2)'!$I$15</f>
        <v>2.8051499999999998</v>
      </c>
      <c r="O32" s="1">
        <v>2.8038333333333334</v>
      </c>
      <c r="P32">
        <f>'Baseline data (2)'!$O$11</f>
        <v>0.13419999999999987</v>
      </c>
      <c r="Q32">
        <f>'Baseline data (2)'!$O$12</f>
        <v>0</v>
      </c>
      <c r="R32">
        <f>'Baseline data (2)'!$L$15</f>
        <v>6.7099999999999937E-2</v>
      </c>
      <c r="S32">
        <v>3.2999999999999918E-2</v>
      </c>
    </row>
    <row r="33" spans="1:19">
      <c r="A33" s="4"/>
      <c r="B33" s="6" t="s">
        <v>2</v>
      </c>
      <c r="C33" s="13">
        <v>2.85</v>
      </c>
      <c r="D33" s="13">
        <v>2.82</v>
      </c>
      <c r="E33" s="13">
        <v>2.75</v>
      </c>
      <c r="F33" s="13">
        <v>2.74</v>
      </c>
      <c r="G33" s="13">
        <v>2.85</v>
      </c>
      <c r="H33" s="13">
        <v>2.79</v>
      </c>
      <c r="I33" s="18">
        <f t="shared" si="0"/>
        <v>2.8000000000000003</v>
      </c>
      <c r="J33" s="1">
        <f t="shared" si="1"/>
        <v>0.10999999999999988</v>
      </c>
      <c r="L33">
        <f>'Baseline data (2)'!$O$7</f>
        <v>2.8373579999999996</v>
      </c>
      <c r="M33">
        <f>'Baseline data (2)'!$O$8</f>
        <v>2.772942</v>
      </c>
      <c r="N33" s="25">
        <f>'Baseline data (2)'!$I$15</f>
        <v>2.8051499999999998</v>
      </c>
      <c r="O33" s="1">
        <v>2.8000000000000003</v>
      </c>
      <c r="P33">
        <f>'Baseline data (2)'!$O$11</f>
        <v>0.13419999999999987</v>
      </c>
      <c r="Q33">
        <f>'Baseline data (2)'!$O$12</f>
        <v>0</v>
      </c>
      <c r="R33">
        <f>'Baseline data (2)'!$L$15</f>
        <v>6.7099999999999937E-2</v>
      </c>
      <c r="S33">
        <v>0.10999999999999988</v>
      </c>
    </row>
    <row r="34" spans="1:19">
      <c r="A34" s="4">
        <v>226</v>
      </c>
      <c r="B34" s="6" t="s">
        <v>0</v>
      </c>
      <c r="C34" s="13">
        <v>2.75</v>
      </c>
      <c r="D34" s="13">
        <v>2.7650000000000001</v>
      </c>
      <c r="E34" s="13">
        <v>2.85</v>
      </c>
      <c r="F34" s="13">
        <v>2.76</v>
      </c>
      <c r="G34" s="13">
        <v>2.79</v>
      </c>
      <c r="H34" s="13">
        <v>2.84</v>
      </c>
      <c r="I34" s="18">
        <f t="shared" si="0"/>
        <v>2.7925</v>
      </c>
      <c r="J34" s="1">
        <f t="shared" si="1"/>
        <v>0.10000000000000009</v>
      </c>
      <c r="L34">
        <f>'Baseline data (2)'!$O$7</f>
        <v>2.8373579999999996</v>
      </c>
      <c r="M34">
        <f>'Baseline data (2)'!$O$8</f>
        <v>2.772942</v>
      </c>
      <c r="N34" s="25">
        <f>'Baseline data (2)'!$I$15</f>
        <v>2.8051499999999998</v>
      </c>
      <c r="O34" s="1">
        <v>2.7925</v>
      </c>
      <c r="P34">
        <f>'Baseline data (2)'!$O$11</f>
        <v>0.13419999999999987</v>
      </c>
      <c r="Q34">
        <f>'Baseline data (2)'!$O$12</f>
        <v>0</v>
      </c>
      <c r="R34">
        <f>'Baseline data (2)'!$L$15</f>
        <v>6.7099999999999937E-2</v>
      </c>
      <c r="S34">
        <v>0.10000000000000009</v>
      </c>
    </row>
    <row r="35" spans="1:19">
      <c r="A35" s="4"/>
      <c r="B35" s="6" t="s">
        <v>1</v>
      </c>
      <c r="C35" s="13">
        <v>2.83</v>
      </c>
      <c r="D35" s="13">
        <v>2.77</v>
      </c>
      <c r="E35" s="13">
        <v>2.8479999999999999</v>
      </c>
      <c r="F35" s="13">
        <v>2.76</v>
      </c>
      <c r="G35" s="13">
        <v>2.75</v>
      </c>
      <c r="H35" s="13">
        <v>2.83</v>
      </c>
      <c r="I35" s="18">
        <f t="shared" si="0"/>
        <v>2.798</v>
      </c>
      <c r="J35" s="1">
        <f t="shared" si="1"/>
        <v>9.7999999999999865E-2</v>
      </c>
      <c r="L35">
        <f>'Baseline data (2)'!$O$7</f>
        <v>2.8373579999999996</v>
      </c>
      <c r="M35">
        <f>'Baseline data (2)'!$O$8</f>
        <v>2.772942</v>
      </c>
      <c r="N35" s="25">
        <f>'Baseline data (2)'!$I$15</f>
        <v>2.8051499999999998</v>
      </c>
      <c r="O35" s="1">
        <v>2.798</v>
      </c>
      <c r="P35">
        <f>'Baseline data (2)'!$O$11</f>
        <v>0.13419999999999987</v>
      </c>
      <c r="Q35">
        <f>'Baseline data (2)'!$O$12</f>
        <v>0</v>
      </c>
      <c r="R35">
        <f>'Baseline data (2)'!$L$15</f>
        <v>6.7099999999999937E-2</v>
      </c>
      <c r="S35">
        <v>9.7999999999999865E-2</v>
      </c>
    </row>
    <row r="36" spans="1:19">
      <c r="A36" s="4"/>
      <c r="B36" s="6" t="s">
        <v>2</v>
      </c>
      <c r="C36" s="13">
        <v>2.74</v>
      </c>
      <c r="D36" s="13">
        <v>2.77</v>
      </c>
      <c r="E36" s="13">
        <v>2.8330000000000002</v>
      </c>
      <c r="F36" s="13">
        <v>2.77</v>
      </c>
      <c r="G36" s="13">
        <v>2.84</v>
      </c>
      <c r="H36" s="13">
        <v>2.8</v>
      </c>
      <c r="I36" s="18">
        <f t="shared" si="0"/>
        <v>2.7921666666666667</v>
      </c>
      <c r="J36" s="1">
        <f t="shared" si="1"/>
        <v>9.9999999999999645E-2</v>
      </c>
      <c r="L36">
        <f>'Baseline data (2)'!$O$7</f>
        <v>2.8373579999999996</v>
      </c>
      <c r="M36">
        <f>'Baseline data (2)'!$O$8</f>
        <v>2.772942</v>
      </c>
      <c r="N36" s="25">
        <f>'Baseline data (2)'!$I$15</f>
        <v>2.8051499999999998</v>
      </c>
      <c r="O36" s="1">
        <v>2.7921666666666667</v>
      </c>
      <c r="P36">
        <f>'Baseline data (2)'!$O$11</f>
        <v>0.13419999999999987</v>
      </c>
      <c r="Q36">
        <f>'Baseline data (2)'!$O$12</f>
        <v>0</v>
      </c>
      <c r="R36">
        <f>'Baseline data (2)'!$L$15</f>
        <v>6.7099999999999937E-2</v>
      </c>
      <c r="S36">
        <v>9.9999999999999645E-2</v>
      </c>
    </row>
    <row r="37" spans="1:19">
      <c r="A37" s="4">
        <v>229</v>
      </c>
      <c r="B37" s="6" t="s">
        <v>0</v>
      </c>
      <c r="C37" s="13">
        <v>2.7530000000000001</v>
      </c>
      <c r="D37" s="13">
        <v>2.8069999999999999</v>
      </c>
      <c r="E37" s="13">
        <v>2.8050000000000002</v>
      </c>
      <c r="F37" s="13">
        <v>2.8039999999999998</v>
      </c>
      <c r="G37" s="13">
        <v>2.802</v>
      </c>
      <c r="H37" s="13">
        <v>2.8039999999999998</v>
      </c>
      <c r="I37" s="18">
        <f t="shared" si="0"/>
        <v>2.7958333333333329</v>
      </c>
      <c r="J37" s="1">
        <f t="shared" si="1"/>
        <v>5.3999999999999826E-2</v>
      </c>
      <c r="L37">
        <f>'Baseline data (2)'!$O$7</f>
        <v>2.8373579999999996</v>
      </c>
      <c r="M37">
        <f>'Baseline data (2)'!$O$8</f>
        <v>2.772942</v>
      </c>
      <c r="N37" s="25">
        <f>'Baseline data (2)'!$I$15</f>
        <v>2.8051499999999998</v>
      </c>
      <c r="O37" s="1">
        <v>2.7958333333333329</v>
      </c>
      <c r="P37">
        <f>'Baseline data (2)'!$O$11</f>
        <v>0.13419999999999987</v>
      </c>
      <c r="Q37">
        <f>'Baseline data (2)'!$O$12</f>
        <v>0</v>
      </c>
      <c r="R37">
        <f>'Baseline data (2)'!$L$15</f>
        <v>6.7099999999999937E-2</v>
      </c>
      <c r="S37">
        <v>5.3999999999999826E-2</v>
      </c>
    </row>
    <row r="38" spans="1:19">
      <c r="A38" s="4"/>
      <c r="B38" s="6" t="s">
        <v>1</v>
      </c>
      <c r="C38" s="13">
        <v>2.851</v>
      </c>
      <c r="D38" s="13">
        <v>2.7509999999999999</v>
      </c>
      <c r="E38" s="13">
        <v>2.7519999999999998</v>
      </c>
      <c r="F38" s="13">
        <v>2.7730000000000001</v>
      </c>
      <c r="G38" s="13">
        <v>2.8490000000000002</v>
      </c>
      <c r="H38" s="13">
        <v>2.806</v>
      </c>
      <c r="I38" s="18">
        <f t="shared" si="0"/>
        <v>2.7970000000000002</v>
      </c>
      <c r="J38" s="1">
        <f t="shared" si="1"/>
        <v>0.10000000000000009</v>
      </c>
      <c r="L38">
        <f>'Baseline data (2)'!$O$7</f>
        <v>2.8373579999999996</v>
      </c>
      <c r="M38">
        <f>'Baseline data (2)'!$O$8</f>
        <v>2.772942</v>
      </c>
      <c r="N38" s="25">
        <f>'Baseline data (2)'!$I$15</f>
        <v>2.8051499999999998</v>
      </c>
      <c r="O38" s="1">
        <v>2.7970000000000002</v>
      </c>
      <c r="P38">
        <f>'Baseline data (2)'!$O$11</f>
        <v>0.13419999999999987</v>
      </c>
      <c r="Q38">
        <f>'Baseline data (2)'!$O$12</f>
        <v>0</v>
      </c>
      <c r="R38">
        <f>'Baseline data (2)'!$L$15</f>
        <v>6.7099999999999937E-2</v>
      </c>
      <c r="S38">
        <v>0.10000000000000009</v>
      </c>
    </row>
    <row r="39" spans="1:19">
      <c r="A39" s="4"/>
      <c r="B39" s="6" t="s">
        <v>2</v>
      </c>
      <c r="C39" s="13">
        <v>2.8450000000000002</v>
      </c>
      <c r="D39" s="13">
        <v>2.8039999999999998</v>
      </c>
      <c r="E39" s="13">
        <v>2.8029999999999999</v>
      </c>
      <c r="F39" s="13">
        <v>2.806</v>
      </c>
      <c r="G39" s="13">
        <v>2.8050000000000002</v>
      </c>
      <c r="H39" s="13">
        <v>2.806</v>
      </c>
      <c r="I39" s="18">
        <f t="shared" si="0"/>
        <v>2.8115000000000001</v>
      </c>
      <c r="J39" s="1">
        <f t="shared" si="1"/>
        <v>4.2000000000000259E-2</v>
      </c>
      <c r="L39">
        <f>'Baseline data (2)'!$O$7</f>
        <v>2.8373579999999996</v>
      </c>
      <c r="M39">
        <f>'Baseline data (2)'!$O$8</f>
        <v>2.772942</v>
      </c>
      <c r="N39" s="25">
        <f>'Baseline data (2)'!$I$15</f>
        <v>2.8051499999999998</v>
      </c>
      <c r="O39" s="1">
        <v>2.8115000000000001</v>
      </c>
      <c r="P39">
        <f>'Baseline data (2)'!$O$11</f>
        <v>0.13419999999999987</v>
      </c>
      <c r="Q39">
        <f>'Baseline data (2)'!$O$12</f>
        <v>0</v>
      </c>
      <c r="R39">
        <f>'Baseline data (2)'!$L$15</f>
        <v>6.7099999999999937E-2</v>
      </c>
      <c r="S39">
        <v>4.2000000000000259E-2</v>
      </c>
    </row>
    <row r="40" spans="1:19">
      <c r="A40" s="4">
        <v>230</v>
      </c>
      <c r="B40" s="6" t="s">
        <v>0</v>
      </c>
      <c r="C40" s="13">
        <v>2.8439999999999999</v>
      </c>
      <c r="D40" s="13">
        <v>2.7770000000000001</v>
      </c>
      <c r="E40" s="13">
        <v>2.754</v>
      </c>
      <c r="F40" s="13">
        <v>2.7909999999999999</v>
      </c>
      <c r="G40" s="6">
        <v>2.8330000000000002</v>
      </c>
      <c r="H40" s="13">
        <v>2.8109999999999999</v>
      </c>
      <c r="I40" s="18">
        <f t="shared" si="0"/>
        <v>2.8016666666666672</v>
      </c>
      <c r="J40" s="1">
        <f t="shared" si="1"/>
        <v>8.9999999999999858E-2</v>
      </c>
      <c r="L40">
        <f>'Baseline data (2)'!$O$7</f>
        <v>2.8373579999999996</v>
      </c>
      <c r="M40">
        <f>'Baseline data (2)'!$O$8</f>
        <v>2.772942</v>
      </c>
      <c r="N40" s="25">
        <f>'Baseline data (2)'!$I$15</f>
        <v>2.8051499999999998</v>
      </c>
      <c r="O40" s="1">
        <v>2.8016666666666672</v>
      </c>
      <c r="P40">
        <f>'Baseline data (2)'!$O$11</f>
        <v>0.13419999999999987</v>
      </c>
      <c r="Q40">
        <f>'Baseline data (2)'!$O$12</f>
        <v>0</v>
      </c>
      <c r="R40">
        <f>'Baseline data (2)'!$L$15</f>
        <v>6.7099999999999937E-2</v>
      </c>
      <c r="S40">
        <v>8.9999999999999858E-2</v>
      </c>
    </row>
    <row r="41" spans="1:19">
      <c r="A41" s="4"/>
      <c r="B41" s="6" t="s">
        <v>1</v>
      </c>
      <c r="C41" s="13">
        <v>2.806</v>
      </c>
      <c r="D41" s="13">
        <v>2.839</v>
      </c>
      <c r="E41" s="13">
        <v>2.8050000000000002</v>
      </c>
      <c r="F41" s="13">
        <v>2.8039999999999998</v>
      </c>
      <c r="G41" s="13">
        <v>2.85</v>
      </c>
      <c r="H41" s="13">
        <v>2.74</v>
      </c>
      <c r="I41" s="18">
        <f t="shared" si="0"/>
        <v>2.8073333333333337</v>
      </c>
      <c r="J41" s="1">
        <f t="shared" si="1"/>
        <v>0.10999999999999988</v>
      </c>
      <c r="L41">
        <f>'Baseline data (2)'!$O$7</f>
        <v>2.8373579999999996</v>
      </c>
      <c r="M41">
        <f>'Baseline data (2)'!$O$8</f>
        <v>2.772942</v>
      </c>
      <c r="N41" s="25">
        <f>'Baseline data (2)'!$I$15</f>
        <v>2.8051499999999998</v>
      </c>
      <c r="O41" s="1">
        <v>2.8073333333333337</v>
      </c>
      <c r="P41">
        <f>'Baseline data (2)'!$O$11</f>
        <v>0.13419999999999987</v>
      </c>
      <c r="Q41">
        <f>'Baseline data (2)'!$O$12</f>
        <v>0</v>
      </c>
      <c r="R41">
        <f>'Baseline data (2)'!$L$15</f>
        <v>6.7099999999999937E-2</v>
      </c>
      <c r="S41">
        <v>0.10999999999999988</v>
      </c>
    </row>
    <row r="42" spans="1:19">
      <c r="A42" s="4"/>
      <c r="B42" s="6" t="s">
        <v>2</v>
      </c>
      <c r="C42" s="13">
        <v>2.8490000000000002</v>
      </c>
      <c r="D42" s="13">
        <v>2.8010000000000002</v>
      </c>
      <c r="E42" s="13">
        <v>2.8039999999999998</v>
      </c>
      <c r="F42" s="13">
        <v>2.762</v>
      </c>
      <c r="G42" s="13">
        <v>2.8140000000000001</v>
      </c>
      <c r="H42" s="13">
        <v>2.7909999999999999</v>
      </c>
      <c r="I42" s="18">
        <f t="shared" si="0"/>
        <v>2.8035000000000001</v>
      </c>
      <c r="J42" s="1">
        <f t="shared" si="1"/>
        <v>8.7000000000000188E-2</v>
      </c>
      <c r="L42">
        <f>'Baseline data (2)'!$O$7</f>
        <v>2.8373579999999996</v>
      </c>
      <c r="M42">
        <f>'Baseline data (2)'!$O$8</f>
        <v>2.772942</v>
      </c>
      <c r="N42" s="25">
        <f>'Baseline data (2)'!$I$15</f>
        <v>2.8051499999999998</v>
      </c>
      <c r="O42" s="1">
        <v>2.8035000000000001</v>
      </c>
      <c r="P42">
        <f>'Baseline data (2)'!$O$11</f>
        <v>0.13419999999999987</v>
      </c>
      <c r="Q42">
        <f>'Baseline data (2)'!$O$12</f>
        <v>0</v>
      </c>
      <c r="R42">
        <f>'Baseline data (2)'!$L$15</f>
        <v>6.7099999999999937E-2</v>
      </c>
      <c r="S42">
        <v>8.7000000000000188E-2</v>
      </c>
    </row>
    <row r="43" spans="1:19">
      <c r="A43" s="4">
        <v>231</v>
      </c>
      <c r="B43" s="6" t="s">
        <v>0</v>
      </c>
      <c r="C43" s="13">
        <v>2.82</v>
      </c>
      <c r="D43" s="13">
        <v>2.7930000000000001</v>
      </c>
      <c r="E43" s="13">
        <v>2.8119999999999998</v>
      </c>
      <c r="F43" s="13">
        <v>2.8330000000000002</v>
      </c>
      <c r="G43" s="13">
        <v>2.8530000000000002</v>
      </c>
      <c r="H43" s="13">
        <v>2.8119999999999998</v>
      </c>
      <c r="I43" s="18">
        <f t="shared" si="0"/>
        <v>2.8204999999999996</v>
      </c>
      <c r="J43" s="1">
        <f t="shared" si="1"/>
        <v>6.0000000000000053E-2</v>
      </c>
      <c r="L43">
        <f>'Baseline data (2)'!$O$7</f>
        <v>2.8373579999999996</v>
      </c>
      <c r="M43">
        <f>'Baseline data (2)'!$O$8</f>
        <v>2.772942</v>
      </c>
      <c r="N43" s="25">
        <f>'Baseline data (2)'!$I$15</f>
        <v>2.8051499999999998</v>
      </c>
      <c r="O43" s="1">
        <v>2.8204999999999996</v>
      </c>
      <c r="P43">
        <f>'Baseline data (2)'!$O$11</f>
        <v>0.13419999999999987</v>
      </c>
      <c r="Q43">
        <f>'Baseline data (2)'!$O$12</f>
        <v>0</v>
      </c>
      <c r="R43">
        <f>'Baseline data (2)'!$L$15</f>
        <v>6.7099999999999937E-2</v>
      </c>
      <c r="S43">
        <v>6.0000000000000053E-2</v>
      </c>
    </row>
    <row r="44" spans="1:19">
      <c r="A44" s="4"/>
      <c r="B44" s="6" t="s">
        <v>1</v>
      </c>
      <c r="C44" s="13">
        <v>2.79</v>
      </c>
      <c r="D44" s="13">
        <v>2.78</v>
      </c>
      <c r="E44" s="13">
        <v>2.7639999999999998</v>
      </c>
      <c r="F44" s="13">
        <v>2.843</v>
      </c>
      <c r="G44" s="13">
        <v>2.843</v>
      </c>
      <c r="H44" s="13">
        <v>2.8180000000000001</v>
      </c>
      <c r="I44" s="18">
        <f t="shared" si="0"/>
        <v>2.8063333333333333</v>
      </c>
      <c r="J44" s="1">
        <f t="shared" si="1"/>
        <v>7.9000000000000181E-2</v>
      </c>
      <c r="L44">
        <f>'Baseline data (2)'!$O$7</f>
        <v>2.8373579999999996</v>
      </c>
      <c r="M44">
        <f>'Baseline data (2)'!$O$8</f>
        <v>2.772942</v>
      </c>
      <c r="N44" s="25">
        <f>'Baseline data (2)'!$I$15</f>
        <v>2.8051499999999998</v>
      </c>
      <c r="O44" s="1">
        <v>2.8063333333333333</v>
      </c>
      <c r="P44">
        <f>'Baseline data (2)'!$O$11</f>
        <v>0.13419999999999987</v>
      </c>
      <c r="Q44">
        <f>'Baseline data (2)'!$O$12</f>
        <v>0</v>
      </c>
      <c r="R44">
        <f>'Baseline data (2)'!$L$15</f>
        <v>6.7099999999999937E-2</v>
      </c>
      <c r="S44">
        <v>7.9000000000000181E-2</v>
      </c>
    </row>
    <row r="45" spans="1:19">
      <c r="A45" s="4"/>
      <c r="B45" s="6" t="s">
        <v>2</v>
      </c>
      <c r="C45" s="13">
        <v>2.85</v>
      </c>
      <c r="D45" s="13">
        <v>2.806</v>
      </c>
      <c r="E45" s="13">
        <v>2.8050000000000002</v>
      </c>
      <c r="F45" s="13">
        <v>2.8140000000000001</v>
      </c>
      <c r="G45" s="13">
        <v>2.8069999999999999</v>
      </c>
      <c r="H45" s="13">
        <v>2.8069999999999999</v>
      </c>
      <c r="I45" s="18">
        <f t="shared" si="0"/>
        <v>2.8148333333333331</v>
      </c>
      <c r="J45" s="1">
        <f t="shared" si="1"/>
        <v>4.4999999999999929E-2</v>
      </c>
      <c r="L45">
        <f>'Baseline data (2)'!$O$7</f>
        <v>2.8373579999999996</v>
      </c>
      <c r="M45">
        <f>'Baseline data (2)'!$O$8</f>
        <v>2.772942</v>
      </c>
      <c r="N45" s="25">
        <f>'Baseline data (2)'!$I$15</f>
        <v>2.8051499999999998</v>
      </c>
      <c r="O45" s="1">
        <v>2.8148333333333331</v>
      </c>
      <c r="P45">
        <f>'Baseline data (2)'!$O$11</f>
        <v>0.13419999999999987</v>
      </c>
      <c r="Q45">
        <f>'Baseline data (2)'!$O$12</f>
        <v>0</v>
      </c>
      <c r="R45">
        <f>'Baseline data (2)'!$L$15</f>
        <v>6.7099999999999937E-2</v>
      </c>
      <c r="S45">
        <v>4.4999999999999929E-2</v>
      </c>
    </row>
    <row r="46" spans="1:19">
      <c r="A46" s="4">
        <v>232</v>
      </c>
      <c r="B46" s="6" t="s">
        <v>0</v>
      </c>
      <c r="C46" s="13">
        <v>2.7669999999999999</v>
      </c>
      <c r="D46" s="13">
        <v>2.831</v>
      </c>
      <c r="E46" s="13">
        <v>2.8079999999999998</v>
      </c>
      <c r="F46" s="13">
        <v>2.7930000000000001</v>
      </c>
      <c r="G46" s="13">
        <v>2.8359999999999999</v>
      </c>
      <c r="H46" s="13">
        <v>2.8109999999999999</v>
      </c>
      <c r="I46" s="18">
        <f t="shared" si="0"/>
        <v>2.8076666666666661</v>
      </c>
      <c r="J46" s="1">
        <f t="shared" si="1"/>
        <v>6.899999999999995E-2</v>
      </c>
      <c r="L46">
        <f>'Baseline data (2)'!$O$7</f>
        <v>2.8373579999999996</v>
      </c>
      <c r="M46">
        <f>'Baseline data (2)'!$O$8</f>
        <v>2.772942</v>
      </c>
      <c r="N46" s="25">
        <f>'Baseline data (2)'!$I$15</f>
        <v>2.8051499999999998</v>
      </c>
      <c r="O46" s="1">
        <v>2.8076666666666661</v>
      </c>
      <c r="P46">
        <f>'Baseline data (2)'!$O$11</f>
        <v>0.13419999999999987</v>
      </c>
      <c r="Q46">
        <f>'Baseline data (2)'!$O$12</f>
        <v>0</v>
      </c>
      <c r="R46">
        <f>'Baseline data (2)'!$L$15</f>
        <v>6.7099999999999937E-2</v>
      </c>
      <c r="S46">
        <v>6.899999999999995E-2</v>
      </c>
    </row>
    <row r="47" spans="1:19">
      <c r="A47" s="4"/>
      <c r="B47" s="6" t="s">
        <v>1</v>
      </c>
      <c r="C47" s="13">
        <v>2.8330000000000002</v>
      </c>
      <c r="D47" s="13">
        <v>2.8250000000000002</v>
      </c>
      <c r="E47" s="13">
        <v>2.7930000000000001</v>
      </c>
      <c r="F47" s="13">
        <v>2.8130000000000002</v>
      </c>
      <c r="G47" s="6">
        <v>2.823</v>
      </c>
      <c r="H47" s="13">
        <v>2.766</v>
      </c>
      <c r="I47" s="18">
        <f t="shared" si="0"/>
        <v>2.8088333333333337</v>
      </c>
      <c r="J47" s="1">
        <f t="shared" si="1"/>
        <v>6.7000000000000171E-2</v>
      </c>
      <c r="L47">
        <f>'Baseline data (2)'!$O$7</f>
        <v>2.8373579999999996</v>
      </c>
      <c r="M47">
        <f>'Baseline data (2)'!$O$8</f>
        <v>2.772942</v>
      </c>
      <c r="N47" s="25">
        <f>'Baseline data (2)'!$I$15</f>
        <v>2.8051499999999998</v>
      </c>
      <c r="O47" s="1">
        <v>2.8088333333333337</v>
      </c>
      <c r="P47">
        <f>'Baseline data (2)'!$O$11</f>
        <v>0.13419999999999987</v>
      </c>
      <c r="Q47">
        <f>'Baseline data (2)'!$O$12</f>
        <v>0</v>
      </c>
      <c r="R47">
        <f>'Baseline data (2)'!$L$15</f>
        <v>6.7099999999999937E-2</v>
      </c>
      <c r="S47">
        <v>6.7000000000000171E-2</v>
      </c>
    </row>
    <row r="48" spans="1:19">
      <c r="A48" s="4"/>
      <c r="B48" s="6" t="s">
        <v>2</v>
      </c>
      <c r="C48" s="13">
        <v>2.8239999999999998</v>
      </c>
      <c r="D48" s="13">
        <v>2.7989999999999999</v>
      </c>
      <c r="E48" s="13">
        <v>2.79</v>
      </c>
      <c r="F48" s="13">
        <v>2.7639999999999998</v>
      </c>
      <c r="G48" s="13">
        <v>2.8170000000000002</v>
      </c>
      <c r="H48" s="13">
        <v>2.8050000000000002</v>
      </c>
      <c r="I48" s="18">
        <f t="shared" si="0"/>
        <v>2.7998333333333334</v>
      </c>
      <c r="J48" s="1">
        <f t="shared" si="1"/>
        <v>6.0000000000000053E-2</v>
      </c>
      <c r="L48">
        <f>'Baseline data (2)'!$O$7</f>
        <v>2.8373579999999996</v>
      </c>
      <c r="M48">
        <f>'Baseline data (2)'!$O$8</f>
        <v>2.772942</v>
      </c>
      <c r="N48" s="25">
        <f>'Baseline data (2)'!$I$15</f>
        <v>2.8051499999999998</v>
      </c>
      <c r="O48" s="1">
        <v>2.7998333333333334</v>
      </c>
      <c r="P48">
        <f>'Baseline data (2)'!$O$11</f>
        <v>0.13419999999999987</v>
      </c>
      <c r="Q48">
        <f>'Baseline data (2)'!$O$12</f>
        <v>0</v>
      </c>
      <c r="R48">
        <f>'Baseline data (2)'!$L$15</f>
        <v>6.7099999999999937E-2</v>
      </c>
      <c r="S48">
        <v>6.0000000000000053E-2</v>
      </c>
    </row>
    <row r="49" spans="1:19">
      <c r="A49" s="4">
        <v>233</v>
      </c>
      <c r="B49" s="6" t="s">
        <v>0</v>
      </c>
      <c r="C49" s="13">
        <v>2.778</v>
      </c>
      <c r="D49" s="13">
        <v>2.7749999999999999</v>
      </c>
      <c r="E49" s="13">
        <v>2.7989999999999999</v>
      </c>
      <c r="F49" s="13">
        <v>2.8050000000000002</v>
      </c>
      <c r="G49" s="13">
        <v>2.8330000000000002</v>
      </c>
      <c r="H49" s="13">
        <v>2.7719999999999998</v>
      </c>
      <c r="I49" s="18">
        <f t="shared" si="0"/>
        <v>2.7936666666666667</v>
      </c>
      <c r="J49" s="1">
        <f t="shared" si="1"/>
        <v>6.1000000000000387E-2</v>
      </c>
      <c r="L49">
        <f>'Baseline data (2)'!$O$7</f>
        <v>2.8373579999999996</v>
      </c>
      <c r="M49">
        <f>'Baseline data (2)'!$O$8</f>
        <v>2.772942</v>
      </c>
      <c r="N49" s="25">
        <f>'Baseline data (2)'!$I$15</f>
        <v>2.8051499999999998</v>
      </c>
      <c r="O49" s="1">
        <v>2.7936666666666667</v>
      </c>
      <c r="P49">
        <f>'Baseline data (2)'!$O$11</f>
        <v>0.13419999999999987</v>
      </c>
      <c r="Q49">
        <f>'Baseline data (2)'!$O$12</f>
        <v>0</v>
      </c>
      <c r="R49">
        <f>'Baseline data (2)'!$L$15</f>
        <v>6.7099999999999937E-2</v>
      </c>
      <c r="S49">
        <v>6.1000000000000387E-2</v>
      </c>
    </row>
    <row r="50" spans="1:19">
      <c r="B50" s="6" t="s">
        <v>1</v>
      </c>
      <c r="C50" s="13">
        <v>2.8010000000000002</v>
      </c>
      <c r="D50" s="13">
        <v>2.8319999999999999</v>
      </c>
      <c r="E50" s="13">
        <v>2.758</v>
      </c>
      <c r="F50" s="13">
        <v>2.7589999999999999</v>
      </c>
      <c r="G50" s="13">
        <v>2.7730000000000001</v>
      </c>
      <c r="H50" s="13">
        <v>2.8140000000000001</v>
      </c>
      <c r="I50" s="18">
        <f t="shared" si="0"/>
        <v>2.7895000000000003</v>
      </c>
      <c r="J50" s="1">
        <f t="shared" si="1"/>
        <v>7.3999999999999844E-2</v>
      </c>
      <c r="L50">
        <f>'Baseline data (2)'!$O$7</f>
        <v>2.8373579999999996</v>
      </c>
      <c r="M50">
        <f>'Baseline data (2)'!$O$8</f>
        <v>2.772942</v>
      </c>
      <c r="N50" s="25">
        <f>'Baseline data (2)'!$I$15</f>
        <v>2.8051499999999998</v>
      </c>
      <c r="O50" s="1">
        <v>2.7895000000000003</v>
      </c>
      <c r="P50">
        <f>'Baseline data (2)'!$O$11</f>
        <v>0.13419999999999987</v>
      </c>
      <c r="Q50">
        <f>'Baseline data (2)'!$O$12</f>
        <v>0</v>
      </c>
      <c r="R50">
        <f>'Baseline data (2)'!$L$15</f>
        <v>6.7099999999999937E-2</v>
      </c>
      <c r="S50">
        <v>7.3999999999999844E-2</v>
      </c>
    </row>
    <row r="51" spans="1:19">
      <c r="B51" s="6" t="s">
        <v>2</v>
      </c>
      <c r="C51" s="13">
        <v>2.77</v>
      </c>
      <c r="D51" s="13">
        <v>2.7869999999999999</v>
      </c>
      <c r="E51" s="13">
        <v>2.7440000000000002</v>
      </c>
      <c r="F51" s="13">
        <v>2.766</v>
      </c>
      <c r="G51" s="13">
        <v>2.8069999999999999</v>
      </c>
      <c r="H51" s="13">
        <v>2.8029999999999999</v>
      </c>
      <c r="I51" s="18">
        <f t="shared" si="0"/>
        <v>2.7795000000000001</v>
      </c>
      <c r="J51" s="1">
        <f t="shared" si="1"/>
        <v>6.2999999999999723E-2</v>
      </c>
      <c r="L51">
        <f>'Baseline data (2)'!$O$7</f>
        <v>2.8373579999999996</v>
      </c>
      <c r="M51">
        <f>'Baseline data (2)'!$O$8</f>
        <v>2.772942</v>
      </c>
      <c r="N51" s="25">
        <f>'Baseline data (2)'!$I$15</f>
        <v>2.8051499999999998</v>
      </c>
      <c r="O51" s="1">
        <v>2.7795000000000001</v>
      </c>
      <c r="P51">
        <f>'Baseline data (2)'!$O$11</f>
        <v>0.13419999999999987</v>
      </c>
      <c r="Q51">
        <f>'Baseline data (2)'!$O$12</f>
        <v>0</v>
      </c>
      <c r="R51">
        <f>'Baseline data (2)'!$L$15</f>
        <v>6.7099999999999937E-2</v>
      </c>
      <c r="S51">
        <v>6.2999999999999723E-2</v>
      </c>
    </row>
    <row r="52" spans="1:19">
      <c r="I52" s="20">
        <f>AVERAGE(I7:I51)</f>
        <v>2.8024962962962965</v>
      </c>
      <c r="J52" s="26">
        <f>AVERAGE(J7:J51)</f>
        <v>6.4000000000000043E-2</v>
      </c>
    </row>
    <row r="58" spans="1:19">
      <c r="A58" s="8"/>
    </row>
    <row r="60" spans="1:19">
      <c r="A60" s="9"/>
      <c r="B60" s="9"/>
      <c r="C60" s="9"/>
      <c r="D60" s="9"/>
      <c r="E60" s="9"/>
      <c r="F60" s="9"/>
      <c r="G60" s="9"/>
      <c r="H60" s="9"/>
    </row>
    <row r="61" spans="1:19">
      <c r="A61" s="4"/>
      <c r="C61" s="14"/>
      <c r="D61" s="14"/>
      <c r="E61" s="14"/>
      <c r="F61" s="14"/>
      <c r="G61" s="14"/>
      <c r="H61" s="14"/>
    </row>
    <row r="62" spans="1:19">
      <c r="A62" s="4"/>
      <c r="C62" s="14"/>
      <c r="D62" s="14"/>
      <c r="E62" s="14"/>
      <c r="F62" s="14"/>
      <c r="G62" s="14"/>
      <c r="H62" s="14"/>
    </row>
    <row r="63" spans="1:19">
      <c r="A63" s="4"/>
      <c r="C63" s="14"/>
      <c r="D63" s="14"/>
      <c r="E63" s="14"/>
      <c r="F63" s="14"/>
      <c r="G63" s="14"/>
      <c r="H63" s="14"/>
    </row>
    <row r="64" spans="1:19">
      <c r="A64" s="4"/>
      <c r="C64" s="14"/>
      <c r="D64" s="14"/>
      <c r="E64" s="14"/>
      <c r="F64" s="14"/>
      <c r="G64" s="14"/>
      <c r="H64" s="14"/>
    </row>
    <row r="65" spans="1:8">
      <c r="A65" s="4"/>
      <c r="C65" s="14"/>
      <c r="D65" s="14"/>
      <c r="E65" s="14"/>
      <c r="F65" s="14"/>
      <c r="G65" s="14"/>
      <c r="H65" s="14"/>
    </row>
    <row r="66" spans="1:8">
      <c r="A66" s="4"/>
      <c r="C66" s="14"/>
      <c r="D66" s="14"/>
      <c r="E66" s="14"/>
      <c r="F66" s="14"/>
      <c r="G66" s="14"/>
      <c r="H66" s="14"/>
    </row>
    <row r="67" spans="1:8">
      <c r="A67" s="4"/>
      <c r="C67" s="14"/>
      <c r="D67" s="14"/>
      <c r="E67" s="14"/>
      <c r="F67" s="14"/>
      <c r="G67" s="14"/>
      <c r="H67" s="14"/>
    </row>
    <row r="68" spans="1:8">
      <c r="A68" s="4"/>
      <c r="C68" s="14"/>
      <c r="D68" s="14"/>
      <c r="E68" s="14"/>
      <c r="F68" s="14"/>
      <c r="G68" s="14"/>
      <c r="H68" s="14"/>
    </row>
    <row r="69" spans="1:8">
      <c r="A69" s="4"/>
      <c r="C69" s="14"/>
      <c r="D69" s="14"/>
      <c r="E69" s="14"/>
      <c r="F69" s="14"/>
      <c r="G69" s="14"/>
      <c r="H69" s="14"/>
    </row>
    <row r="70" spans="1:8">
      <c r="A70" s="4"/>
      <c r="C70" s="14"/>
      <c r="D70" s="14"/>
      <c r="E70" s="14"/>
      <c r="F70" s="14"/>
      <c r="G70" s="14"/>
      <c r="H70" s="14"/>
    </row>
    <row r="71" spans="1:8">
      <c r="A71" s="4"/>
      <c r="C71" s="14"/>
      <c r="D71" s="14"/>
      <c r="E71" s="14"/>
      <c r="F71" s="14"/>
      <c r="G71" s="14"/>
      <c r="H71" s="14"/>
    </row>
    <row r="72" spans="1:8">
      <c r="A72" s="4"/>
      <c r="C72" s="14"/>
      <c r="D72" s="14"/>
      <c r="E72" s="14"/>
      <c r="F72" s="14"/>
      <c r="G72" s="14"/>
      <c r="H72" s="14"/>
    </row>
    <row r="73" spans="1:8">
      <c r="A73" s="4"/>
      <c r="C73" s="14"/>
      <c r="D73" s="14"/>
      <c r="E73" s="14"/>
      <c r="F73" s="14"/>
      <c r="G73" s="14"/>
      <c r="H73" s="14"/>
    </row>
    <row r="74" spans="1:8">
      <c r="A74" s="4"/>
      <c r="C74" s="14"/>
      <c r="D74" s="14"/>
      <c r="E74" s="14"/>
      <c r="F74" s="14"/>
      <c r="G74" s="14"/>
      <c r="H74" s="14"/>
    </row>
    <row r="75" spans="1:8">
      <c r="A75" s="4"/>
      <c r="C75" s="14"/>
      <c r="D75" s="14"/>
      <c r="E75" s="14"/>
      <c r="F75" s="14"/>
      <c r="G75" s="14"/>
      <c r="H75" s="14"/>
    </row>
    <row r="76" spans="1:8">
      <c r="A76" s="4"/>
      <c r="C76" s="14"/>
      <c r="D76" s="14"/>
      <c r="E76" s="14"/>
      <c r="F76" s="14"/>
      <c r="G76" s="14"/>
      <c r="H76" s="14"/>
    </row>
    <row r="77" spans="1:8">
      <c r="A77" s="4"/>
      <c r="C77" s="14"/>
      <c r="D77" s="14"/>
      <c r="E77" s="14"/>
      <c r="F77" s="14"/>
      <c r="G77" s="14"/>
      <c r="H77" s="14"/>
    </row>
    <row r="78" spans="1:8">
      <c r="A78" s="4"/>
      <c r="C78" s="14"/>
      <c r="D78" s="14"/>
      <c r="E78" s="14"/>
      <c r="F78" s="14"/>
      <c r="G78" s="14"/>
      <c r="H78" s="14"/>
    </row>
    <row r="79" spans="1:8">
      <c r="A79" s="4"/>
      <c r="C79" s="14"/>
      <c r="D79" s="14"/>
      <c r="E79" s="14"/>
      <c r="F79" s="14"/>
      <c r="G79" s="14"/>
      <c r="H79" s="14"/>
    </row>
    <row r="80" spans="1:8">
      <c r="A80" s="4"/>
      <c r="C80" s="14"/>
      <c r="D80" s="14"/>
      <c r="E80" s="14"/>
      <c r="F80" s="14"/>
      <c r="G80" s="14"/>
      <c r="H80" s="14"/>
    </row>
    <row r="81" spans="1:8">
      <c r="A81" s="4"/>
      <c r="C81" s="14"/>
      <c r="D81" s="14"/>
      <c r="E81" s="14"/>
      <c r="F81" s="14"/>
      <c r="G81" s="14"/>
      <c r="H81" s="14"/>
    </row>
    <row r="82" spans="1:8">
      <c r="A82" s="4"/>
      <c r="C82" s="14"/>
      <c r="D82" s="14"/>
      <c r="E82" s="14"/>
      <c r="F82" s="14"/>
      <c r="G82" s="14"/>
      <c r="H82" s="14"/>
    </row>
    <row r="83" spans="1:8">
      <c r="A83" s="4"/>
      <c r="C83" s="14"/>
      <c r="D83" s="14"/>
      <c r="E83" s="14"/>
      <c r="F83" s="14"/>
      <c r="G83" s="14"/>
      <c r="H83" s="14"/>
    </row>
    <row r="84" spans="1:8">
      <c r="A84" s="4"/>
      <c r="C84" s="14"/>
      <c r="D84" s="14"/>
      <c r="E84" s="14"/>
      <c r="F84" s="14"/>
      <c r="G84" s="14"/>
      <c r="H84" s="14"/>
    </row>
    <row r="85" spans="1:8">
      <c r="A85" s="4"/>
      <c r="C85" s="14"/>
      <c r="D85" s="14"/>
      <c r="E85" s="14"/>
      <c r="F85" s="14"/>
      <c r="G85" s="14"/>
      <c r="H85" s="14"/>
    </row>
    <row r="86" spans="1:8">
      <c r="A86" s="4"/>
      <c r="C86" s="14"/>
      <c r="D86" s="14"/>
      <c r="E86" s="14"/>
      <c r="F86" s="14"/>
      <c r="G86" s="14"/>
      <c r="H86" s="14"/>
    </row>
    <row r="87" spans="1:8">
      <c r="A87" s="4"/>
      <c r="C87" s="14"/>
      <c r="D87" s="14"/>
      <c r="E87" s="14"/>
      <c r="F87" s="14"/>
      <c r="G87" s="14"/>
      <c r="H87" s="14"/>
    </row>
    <row r="88" spans="1:8">
      <c r="A88" s="4"/>
      <c r="C88" s="14"/>
      <c r="D88" s="14"/>
      <c r="E88" s="14"/>
      <c r="F88" s="14"/>
      <c r="G88" s="14"/>
      <c r="H88" s="14"/>
    </row>
    <row r="89" spans="1:8">
      <c r="A89" s="4"/>
      <c r="C89" s="14"/>
      <c r="D89" s="14"/>
      <c r="E89" s="14"/>
      <c r="F89" s="14"/>
      <c r="G89" s="14"/>
      <c r="H89" s="14"/>
    </row>
    <row r="90" spans="1:8">
      <c r="A90" s="4"/>
      <c r="C90" s="14"/>
      <c r="D90" s="14"/>
      <c r="E90" s="14"/>
      <c r="F90" s="14"/>
      <c r="G90" s="14"/>
      <c r="H90" s="14"/>
    </row>
    <row r="91" spans="1:8">
      <c r="A91" s="4"/>
      <c r="C91" s="14"/>
      <c r="D91" s="14"/>
      <c r="E91" s="14"/>
      <c r="F91" s="14"/>
      <c r="G91" s="14"/>
      <c r="H91" s="14"/>
    </row>
    <row r="92" spans="1:8">
      <c r="A92" s="4"/>
      <c r="C92" s="14"/>
      <c r="D92" s="14"/>
      <c r="E92" s="14"/>
      <c r="F92" s="14"/>
      <c r="G92" s="14"/>
      <c r="H92" s="14"/>
    </row>
    <row r="93" spans="1:8">
      <c r="A93" s="4"/>
      <c r="C93" s="14"/>
      <c r="D93" s="14"/>
      <c r="E93" s="14"/>
      <c r="F93" s="14"/>
      <c r="G93" s="14"/>
      <c r="H93" s="14"/>
    </row>
    <row r="94" spans="1:8">
      <c r="A94" s="4"/>
      <c r="C94" s="14"/>
      <c r="D94" s="14"/>
      <c r="E94" s="14"/>
      <c r="F94" s="14"/>
      <c r="G94" s="14"/>
      <c r="H94" s="14"/>
    </row>
    <row r="95" spans="1:8">
      <c r="A95" s="4"/>
      <c r="C95" s="14"/>
      <c r="D95" s="14"/>
      <c r="E95" s="14"/>
      <c r="F95" s="14"/>
      <c r="G95" s="14"/>
      <c r="H95" s="14"/>
    </row>
    <row r="96" spans="1:8">
      <c r="A96" s="4"/>
      <c r="C96" s="14"/>
      <c r="D96" s="14"/>
      <c r="E96" s="14"/>
      <c r="F96" s="14"/>
      <c r="G96" s="14"/>
      <c r="H96" s="14"/>
    </row>
    <row r="97" spans="1:8">
      <c r="A97" s="4"/>
      <c r="C97" s="14"/>
      <c r="D97" s="14"/>
      <c r="E97" s="14"/>
      <c r="F97" s="14"/>
      <c r="G97" s="14"/>
      <c r="H97" s="14"/>
    </row>
    <row r="98" spans="1:8">
      <c r="A98" s="4"/>
      <c r="C98" s="14"/>
      <c r="D98" s="14"/>
      <c r="E98" s="14"/>
      <c r="F98" s="14"/>
      <c r="G98" s="14"/>
      <c r="H98" s="14"/>
    </row>
    <row r="99" spans="1:8">
      <c r="A99" s="4"/>
      <c r="C99" s="14"/>
      <c r="D99" s="14"/>
      <c r="E99" s="14"/>
      <c r="F99" s="14"/>
      <c r="G99" s="14"/>
      <c r="H99" s="14"/>
    </row>
    <row r="100" spans="1:8">
      <c r="A100" s="4"/>
      <c r="C100" s="14"/>
      <c r="D100" s="14"/>
      <c r="E100" s="14"/>
      <c r="F100" s="14"/>
      <c r="G100" s="14"/>
      <c r="H100" s="14"/>
    </row>
    <row r="101" spans="1:8">
      <c r="A101" s="4"/>
      <c r="C101" s="14"/>
      <c r="D101" s="14"/>
      <c r="E101" s="14"/>
      <c r="F101" s="14"/>
      <c r="G101" s="14"/>
      <c r="H101" s="14"/>
    </row>
    <row r="102" spans="1:8">
      <c r="A102" s="4"/>
      <c r="C102" s="14"/>
      <c r="D102" s="14"/>
      <c r="E102" s="14"/>
      <c r="F102" s="14"/>
      <c r="G102" s="14"/>
      <c r="H102" s="14"/>
    </row>
    <row r="103" spans="1:8">
      <c r="A103" s="4"/>
      <c r="C103" s="14"/>
      <c r="D103" s="14"/>
      <c r="E103" s="14"/>
      <c r="F103" s="14"/>
      <c r="G103" s="14"/>
      <c r="H103" s="14"/>
    </row>
    <row r="104" spans="1:8">
      <c r="C104" s="14"/>
      <c r="D104" s="14"/>
      <c r="E104" s="14"/>
      <c r="F104" s="14"/>
      <c r="G104" s="14"/>
      <c r="H104" s="14"/>
    </row>
    <row r="105" spans="1:8">
      <c r="C105" s="14"/>
      <c r="D105" s="14"/>
      <c r="E105" s="14"/>
      <c r="F105" s="14"/>
      <c r="G105" s="14"/>
      <c r="H105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 data</vt:lpstr>
      <vt:lpstr>Exhibit6</vt:lpstr>
      <vt:lpstr>Baseline data (2)</vt:lpstr>
      <vt:lpstr>Exhibit6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Leung</dc:creator>
  <cp:lastModifiedBy>Navneet Vidyarthi</cp:lastModifiedBy>
  <cp:lastPrinted>2020-02-13T16:26:41Z</cp:lastPrinted>
  <dcterms:created xsi:type="dcterms:W3CDTF">2018-02-18T01:46:59Z</dcterms:created>
  <dcterms:modified xsi:type="dcterms:W3CDTF">2023-02-11T20:17:03Z</dcterms:modified>
</cp:coreProperties>
</file>