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comments1.xml" ContentType="application/vnd.openxmlformats-officedocument.spreadsheetml.comment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24915" windowHeight="11310"/>
  </bookViews>
  <sheets>
    <sheet name="FY19 New Award CMO Slate" sheetId="1" r:id="rId1"/>
    <sheet name="Scores" sheetId="3" r:id="rId2"/>
    <sheet name="Frontloading Yr. 2" sheetId="2" r:id="rId3"/>
    <sheet name="Recommendations" sheetId="5" r:id="rId4"/>
    <sheet name="New PR Numbers" sheetId="4" r:id="rId5"/>
  </sheets>
  <calcPr calcId="145621"/>
</workbook>
</file>

<file path=xl/calcChain.xml><?xml version="1.0" encoding="utf-8"?>
<calcChain xmlns="http://schemas.openxmlformats.org/spreadsheetml/2006/main">
  <c r="N19" i="5" l="1"/>
  <c r="M19" i="5"/>
  <c r="L19" i="5"/>
  <c r="K19" i="5"/>
  <c r="J19" i="5"/>
  <c r="I19" i="5"/>
  <c r="H19" i="5"/>
  <c r="G19" i="5"/>
  <c r="F19" i="5"/>
  <c r="E19" i="5"/>
  <c r="U20" i="1"/>
  <c r="T20" i="1"/>
  <c r="S20" i="1"/>
  <c r="R20" i="1"/>
  <c r="Q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V33" i="1"/>
  <c r="V34" i="1"/>
  <c r="V35" i="1"/>
  <c r="V36" i="1"/>
  <c r="V37" i="1"/>
  <c r="V38" i="1"/>
  <c r="V39" i="1"/>
  <c r="V40" i="1"/>
  <c r="V41" i="1"/>
  <c r="V42" i="1"/>
  <c r="V32" i="1"/>
  <c r="X15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4" i="1"/>
  <c r="D33" i="1"/>
  <c r="D34" i="1"/>
  <c r="D35" i="1"/>
  <c r="D36" i="1"/>
  <c r="D37" i="1"/>
  <c r="D38" i="1"/>
  <c r="D39" i="1"/>
  <c r="D40" i="1"/>
  <c r="D41" i="1"/>
  <c r="D42" i="1"/>
  <c r="D32" i="1"/>
  <c r="N20" i="1"/>
</calcChain>
</file>

<file path=xl/comments1.xml><?xml version="1.0" encoding="utf-8"?>
<comments xmlns="http://schemas.openxmlformats.org/spreadsheetml/2006/main">
  <authors>
    <author>Charter Schools Program</author>
  </authors>
  <commentList>
    <comment ref="X9" authorId="0">
      <text>
        <r>
          <rPr>
            <b/>
            <sz val="9"/>
            <color indexed="81"/>
            <rFont val="Tahoma"/>
            <family val="2"/>
          </rPr>
          <t>Charter Schools Program:</t>
        </r>
        <r>
          <rPr>
            <sz val="9"/>
            <color indexed="81"/>
            <rFont val="Tahoma"/>
            <family val="2"/>
          </rPr>
          <t xml:space="preserve">
Recommend to reduce  applicant line item "Contingency Budget for School Closure" for $544,250 e363-365--ogc will take a lookk at the cost principles</t>
        </r>
      </text>
    </comment>
    <comment ref="V15" authorId="0">
      <text>
        <r>
          <rPr>
            <b/>
            <sz val="9"/>
            <color indexed="81"/>
            <rFont val="Tahoma"/>
            <family val="2"/>
          </rPr>
          <t>Charter Schools Program:</t>
        </r>
        <r>
          <rPr>
            <sz val="9"/>
            <color indexed="81"/>
            <rFont val="Tahoma"/>
            <family val="2"/>
          </rPr>
          <t xml:space="preserve">
Decreased by $1682894 due to FY18 funding limit. Will be made whole with FY19 Funding.</t>
        </r>
      </text>
    </comment>
    <comment ref="X15" authorId="0">
      <text>
        <r>
          <rPr>
            <b/>
            <sz val="9"/>
            <color indexed="81"/>
            <rFont val="Tahoma"/>
            <family val="2"/>
          </rPr>
          <t>Charter Schools Program:</t>
        </r>
        <r>
          <rPr>
            <sz val="9"/>
            <color indexed="81"/>
            <rFont val="Tahoma"/>
            <family val="2"/>
          </rPr>
          <t xml:space="preserve">
Will make whole with FY19 funding</t>
        </r>
      </text>
    </comment>
    <comment ref="AA18" authorId="0">
      <text>
        <r>
          <rPr>
            <b/>
            <sz val="9"/>
            <color indexed="81"/>
            <rFont val="Tahoma"/>
            <family val="2"/>
          </rPr>
          <t>Charter Schools Program:</t>
        </r>
        <r>
          <rPr>
            <sz val="9"/>
            <color indexed="81"/>
            <rFont val="Tahoma"/>
            <family val="2"/>
          </rPr>
          <t xml:space="preserve">
reduced due to elevated ICR</t>
        </r>
      </text>
    </comment>
    <comment ref="AD18" authorId="0">
      <text>
        <r>
          <rPr>
            <b/>
            <sz val="9"/>
            <color indexed="81"/>
            <rFont val="Tahoma"/>
            <family val="2"/>
          </rPr>
          <t>Charter Schools Program:</t>
        </r>
        <r>
          <rPr>
            <sz val="9"/>
            <color indexed="81"/>
            <rFont val="Tahoma"/>
            <family val="2"/>
          </rPr>
          <t xml:space="preserve">
reduced due to elevated ICR</t>
        </r>
      </text>
    </comment>
  </commentList>
</comments>
</file>

<file path=xl/sharedStrings.xml><?xml version="1.0" encoding="utf-8"?>
<sst xmlns="http://schemas.openxmlformats.org/spreadsheetml/2006/main" count="828" uniqueCount="182">
  <si>
    <t>Recommendation</t>
  </si>
  <si>
    <t xml:space="preserve">G5 Rank </t>
  </si>
  <si>
    <t xml:space="preserve">PR Award Number </t>
  </si>
  <si>
    <t xml:space="preserve">Grantee Name </t>
  </si>
  <si>
    <t>State</t>
  </si>
  <si>
    <t>Absolute Priority 1</t>
  </si>
  <si>
    <t>Absolute Priority 2</t>
  </si>
  <si>
    <t>Competitive Preference Priority 1— Promoting Diversity?</t>
  </si>
  <si>
    <t>Competitive Preference Priority 2— Reopening Academically Poor performing Public Schools as Charter Schools?</t>
  </si>
  <si>
    <t xml:space="preserve">Competitive Preference Priority 3— High School Students?
</t>
  </si>
  <si>
    <t xml:space="preserve">Competitive Preference Priority 4— Replicating or Expanding High-quality Charter Schools to Serve Native American Students?
</t>
  </si>
  <si>
    <t>Competitive Preference Priority 5—Novice Applicants?</t>
  </si>
  <si>
    <t>Final Raw Score</t>
  </si>
  <si>
    <t>Notes</t>
  </si>
  <si>
    <t xml:space="preserve">     </t>
  </si>
  <si>
    <t xml:space="preserve">Total Requested </t>
  </si>
  <si>
    <t>Total Recommended Funding</t>
  </si>
  <si>
    <t>ED 524 1st Year Request (2019)</t>
  </si>
  <si>
    <t xml:space="preserve">1st Year Recommended </t>
  </si>
  <si>
    <t>1st Year Total Funding  
(Fully Funded Two Years)</t>
  </si>
  <si>
    <t>2nd Year Request (2020)</t>
  </si>
  <si>
    <t xml:space="preserve">2nd Year Recommended </t>
  </si>
  <si>
    <t>2nd Year Total Fundng</t>
  </si>
  <si>
    <t>3rd Year Request (2021)</t>
  </si>
  <si>
    <t xml:space="preserve">3rd Year Recommended </t>
  </si>
  <si>
    <t>3rd Year Total Funding</t>
  </si>
  <si>
    <t>4th Year Request (2022)</t>
  </si>
  <si>
    <t xml:space="preserve">4th Year Recommended </t>
  </si>
  <si>
    <t>4th Year Total Funding</t>
  </si>
  <si>
    <t>5th Year Request (2023)</t>
  </si>
  <si>
    <t xml:space="preserve">5th Year Recommended </t>
  </si>
  <si>
    <t xml:space="preserve">5th Year Total Funding </t>
  </si>
  <si>
    <t>Fund</t>
  </si>
  <si>
    <t>U282M180022</t>
  </si>
  <si>
    <t>U282M190022</t>
  </si>
  <si>
    <t>IDEA Public Schools</t>
  </si>
  <si>
    <t>TX</t>
  </si>
  <si>
    <t>No</t>
  </si>
  <si>
    <t>Yes</t>
  </si>
  <si>
    <t>None</t>
  </si>
  <si>
    <t>U282M180005</t>
  </si>
  <si>
    <t>U282M190005</t>
  </si>
  <si>
    <t>Alpha Public Schools</t>
  </si>
  <si>
    <t>CA</t>
  </si>
  <si>
    <t>U282M180003</t>
  </si>
  <si>
    <t>U282M190003</t>
  </si>
  <si>
    <t xml:space="preserve">Building Responsible Intelligent Creative Kids </t>
  </si>
  <si>
    <t>NJ</t>
  </si>
  <si>
    <t>U282M180030</t>
  </si>
  <si>
    <t>U282M190030</t>
  </si>
  <si>
    <t>ASU PREPARATORY ACADEMY</t>
  </si>
  <si>
    <t>AZ</t>
  </si>
  <si>
    <t>U282M180020</t>
  </si>
  <si>
    <t>U282M190020</t>
  </si>
  <si>
    <t>Responsive Education Solutions</t>
  </si>
  <si>
    <t>U282M180025</t>
  </si>
  <si>
    <t>U282M190025</t>
  </si>
  <si>
    <t>Success Academy Charter Schools, Inc.</t>
  </si>
  <si>
    <t>NY</t>
  </si>
  <si>
    <t>Recommend to reduce  applicant line item "Contingency Budget for School Closure" for $544,250 e363-365--ogc will take a lookk at the cost principles</t>
  </si>
  <si>
    <t>U282M180034</t>
  </si>
  <si>
    <t>U282M190034</t>
  </si>
  <si>
    <t>Aspire Public Schools</t>
  </si>
  <si>
    <t>U282M180018</t>
  </si>
  <si>
    <t>U282M190018</t>
  </si>
  <si>
    <t>Scholarship Prep</t>
  </si>
  <si>
    <t>U282M180029</t>
  </si>
  <si>
    <t>U282M190029</t>
  </si>
  <si>
    <t>Build the Future Education Collaborative</t>
  </si>
  <si>
    <t>PA</t>
  </si>
  <si>
    <t>U282M180026</t>
  </si>
  <si>
    <t>U282M190026</t>
  </si>
  <si>
    <t>InspireNoLA Charter Schools</t>
  </si>
  <si>
    <t>LA</t>
  </si>
  <si>
    <t>U282M180015</t>
  </si>
  <si>
    <t>U282M190015</t>
  </si>
  <si>
    <t>EdNovate, Inc.</t>
  </si>
  <si>
    <t>U282M180024</t>
  </si>
  <si>
    <t>U282M190024</t>
  </si>
  <si>
    <t>KIPP Foundation in Consortium with KIPP Regions</t>
  </si>
  <si>
    <t>U282M180010</t>
  </si>
  <si>
    <t>U282M190010</t>
  </si>
  <si>
    <t>Crescent City Schools</t>
  </si>
  <si>
    <t>U282M180014</t>
  </si>
  <si>
    <t>U282M190014</t>
  </si>
  <si>
    <t>Collegiate Academies</t>
  </si>
  <si>
    <t>U282M180021</t>
  </si>
  <si>
    <t>U282M190021</t>
  </si>
  <si>
    <t>AppleTree Institute for Education InNovation</t>
  </si>
  <si>
    <t>DC</t>
  </si>
  <si>
    <t>Grantee used a old ICR agreement that was 23.2 and stated as such in application. Since the agreement provided has expired, we used the 10% MTDC and reduced the remaining. E 345
may be worth having with ICR in regards into how they stand.</t>
  </si>
  <si>
    <t>Avg.</t>
  </si>
  <si>
    <t>Funding Total</t>
  </si>
  <si>
    <t>Not to Fund</t>
  </si>
  <si>
    <t>U282M180031</t>
  </si>
  <si>
    <t>Mathematics, Science and Technology Charter School</t>
  </si>
  <si>
    <t>U282M180007</t>
  </si>
  <si>
    <t>Riverwalk Education Foundation</t>
  </si>
  <si>
    <t>U282M180016</t>
  </si>
  <si>
    <t>Educational Solutions Co.</t>
  </si>
  <si>
    <t>OH</t>
  </si>
  <si>
    <t>U282M180012</t>
  </si>
  <si>
    <t>Citizens of the World Charter Schools</t>
  </si>
  <si>
    <t>U282M180013</t>
  </si>
  <si>
    <t>Academy for Urban Scholars</t>
  </si>
  <si>
    <t>U282M180023</t>
  </si>
  <si>
    <t>Greater Education Opportunities Foundation, Inc.</t>
  </si>
  <si>
    <t>IN</t>
  </si>
  <si>
    <t>U282M180009</t>
  </si>
  <si>
    <t>Trisha Vais</t>
  </si>
  <si>
    <t>U282M180033</t>
  </si>
  <si>
    <t xml:space="preserve">ILEARN SCHOOLS INC. </t>
  </si>
  <si>
    <t>U282M180027</t>
  </si>
  <si>
    <t>Armed Services Leadership Academy</t>
  </si>
  <si>
    <t>UT</t>
  </si>
  <si>
    <t>U282M180028</t>
  </si>
  <si>
    <t xml:space="preserve">Distinctive Schools </t>
  </si>
  <si>
    <t>IL</t>
  </si>
  <si>
    <t>U282M180019</t>
  </si>
  <si>
    <t>Utah Military Academy, Public Charter Schools</t>
  </si>
  <si>
    <t>Current 
Pr Number
(2019)</t>
  </si>
  <si>
    <t xml:space="preserve">Prior 
PR Award Number
(2018) </t>
  </si>
  <si>
    <t xml:space="preserve">
Award Full 2 Years
($100,230,029.00)
</t>
  </si>
  <si>
    <t>New Award Slate</t>
  </si>
  <si>
    <t xml:space="preserve">Prior PR/ Award Number </t>
  </si>
  <si>
    <t>New PR/ Award Number</t>
  </si>
  <si>
    <t>ASU Preparatory Academy</t>
  </si>
  <si>
    <t>Responsive Education Solution</t>
  </si>
  <si>
    <t>AppleTree Institute for Education Innovation</t>
  </si>
  <si>
    <t>Rank</t>
  </si>
  <si>
    <t>Pr Award Number</t>
  </si>
  <si>
    <t>Reviewer Name</t>
  </si>
  <si>
    <t>Score</t>
  </si>
  <si>
    <t>Priority Points</t>
  </si>
  <si>
    <t>CPP 5</t>
  </si>
  <si>
    <t xml:space="preserve"> (Novice Applicant)</t>
  </si>
  <si>
    <t>Total Average Score for Panel</t>
  </si>
  <si>
    <t>Reviewer 1</t>
  </si>
  <si>
    <t>-</t>
  </si>
  <si>
    <t>Reviewer 2</t>
  </si>
  <si>
    <t>Reviewer 3</t>
  </si>
  <si>
    <t>#</t>
  </si>
  <si>
    <t xml:space="preserve">PR/Award Number </t>
  </si>
  <si>
    <t>Grantee Name</t>
  </si>
  <si>
    <t>Recommended Funding for Year 2</t>
  </si>
  <si>
    <r>
      <t>Total Recommended Funding Amount to Frontload Year 2 Continuation Awards (with FY 2018 funds)</t>
    </r>
    <r>
      <rPr>
        <vertAlign val="superscript"/>
        <sz val="12"/>
        <color rgb="FF000000"/>
        <rFont val="Garamond"/>
        <family val="1"/>
      </rPr>
      <t xml:space="preserve"> </t>
    </r>
  </si>
  <si>
    <t xml:space="preserve">Total Recommended Funding Amount to Frontload </t>
  </si>
  <si>
    <t>(Year 1 +Year 2)</t>
  </si>
  <si>
    <r>
      <t xml:space="preserve">(with FY 2018 funds) </t>
    </r>
    <r>
      <rPr>
        <sz val="12"/>
        <color rgb="FF000000"/>
        <rFont val="Garamond"/>
        <family val="1"/>
      </rPr>
      <t xml:space="preserve"> </t>
    </r>
  </si>
  <si>
    <t>Remaining Recommended Funding Amount for Year 2</t>
  </si>
  <si>
    <t>(Application #)</t>
  </si>
  <si>
    <t xml:space="preserve"> (FY 2020)</t>
  </si>
  <si>
    <t>(with FY 2019 funds)</t>
  </si>
  <si>
    <t>1. </t>
  </si>
  <si>
    <t>2. </t>
  </si>
  <si>
    <t>3. </t>
  </si>
  <si>
    <t>4. </t>
  </si>
  <si>
    <t>5. </t>
  </si>
  <si>
    <t>6. </t>
  </si>
  <si>
    <t>7. </t>
  </si>
  <si>
    <t>8. </t>
  </si>
  <si>
    <t>9. </t>
  </si>
  <si>
    <t>10.   </t>
  </si>
  <si>
    <t>11.   </t>
  </si>
  <si>
    <t>12.   </t>
  </si>
  <si>
    <t>KIPP Foundation in Consortium with KIPP Regions*</t>
  </si>
  <si>
    <t>13.   </t>
  </si>
  <si>
    <t>14.   </t>
  </si>
  <si>
    <t>15.   </t>
  </si>
  <si>
    <t>TOTAL</t>
  </si>
  <si>
    <t>*KIPP will be funded their remaining Year 2 from FY 2019 funds</t>
  </si>
  <si>
    <t xml:space="preserve"> Requested Funding</t>
  </si>
  <si>
    <t>(Year 1)</t>
  </si>
  <si>
    <t xml:space="preserve"> Recommended Funding</t>
  </si>
  <si>
    <t>(Year 2)</t>
  </si>
  <si>
    <t xml:space="preserve"> (Year 2)</t>
  </si>
  <si>
    <t xml:space="preserve"> (Year 3)</t>
  </si>
  <si>
    <t>(Year 3)</t>
  </si>
  <si>
    <t xml:space="preserve"> (Year 4)</t>
  </si>
  <si>
    <t>(Year 4)</t>
  </si>
  <si>
    <t>(Year 5)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</si>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</sst>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&quot;$&quot;#,##0_);[Red]\(&quot;$&quot;#,##0\)"/>
    <numFmt numFmtId="44" formatCode="_(&quot;$&quot;* #,##0.00_);_(&quot;$&quot;* \(#,##0.00\);_(&quot;$&quot;* &quot;-&quot;??_);_(@_)"/>
    <numFmt numFmtId="164" formatCode="&quot;$&quot;#,##0.00"/>
  </numFmts>
  <fonts count="4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color theme="0"/>
      <name val="Calibri"/>
      <family val="2"/>
      <scheme val="minor"/>
    </font>
    <font>
      <sz val="12"/>
      <color theme="1"/>
      <name val="Garamond"/>
      <family val="1"/>
    </font>
    <font>
      <sz val="12"/>
      <color rgb="FF000000"/>
      <name val="Garamond"/>
      <family val="1"/>
    </font>
    <font>
      <b/>
      <sz val="9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2"/>
      <color rgb="FFFFFFFF"/>
      <name val="Garamond"/>
      <family val="1"/>
    </font>
    <font>
      <b/>
      <sz val="12"/>
      <color rgb="FF000000"/>
      <name val="Garamond"/>
      <family val="1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vertAlign val="superscript"/>
      <sz val="12"/>
      <color rgb="FF000000"/>
      <name val="Garamond"/>
      <family val="1"/>
    </font>
    <font>
      <sz val="11"/>
      <color rgb="FF000000"/>
      <name val="Garamond"/>
      <family val="1"/>
    </font>
    <font>
      <sz val="10"/>
      <color rgb="FF000000"/>
      <name val="Garamond"/>
      <family val="1"/>
    </font>
    <font>
      <b/>
      <sz val="11"/>
      <color rgb="FF000000"/>
      <name val="Calibri"/>
      <family val="2"/>
    </font>
  </fonts>
  <fills count="4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lightUp">
        <bgColor theme="0"/>
      </patternFill>
    </fill>
    <fill>
      <patternFill patternType="solid">
        <fgColor rgb="FF00B05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lightUp"/>
    </fill>
    <fill>
      <patternFill patternType="solid">
        <fgColor rgb="FF4F81BD"/>
        <bgColor indexed="64"/>
      </patternFill>
    </fill>
    <fill>
      <patternFill patternType="solid">
        <fgColor rgb="FFDCE6F1"/>
        <bgColor indexed="64"/>
      </patternFill>
    </fill>
    <fill>
      <patternFill patternType="lightUp">
        <fgColor rgb="FF000000"/>
        <bgColor rgb="FFDDDDDD"/>
      </patternFill>
    </fill>
    <fill>
      <patternFill patternType="solid">
        <fgColor rgb="FF808080"/>
        <bgColor indexed="64"/>
      </patternFill>
    </fill>
  </fills>
  <borders count="4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rgb="FF95B3D7"/>
      </top>
      <bottom style="medium">
        <color indexed="64"/>
      </bottom>
      <diagonal/>
    </border>
    <border>
      <left/>
      <right style="medium">
        <color indexed="64"/>
      </right>
      <top style="medium">
        <color rgb="FF95B3D7"/>
      </top>
      <bottom style="medium">
        <color indexed="64"/>
      </bottom>
      <diagonal/>
    </border>
    <border>
      <left style="medium">
        <color rgb="FF95B3D7"/>
      </left>
      <right/>
      <top style="medium">
        <color rgb="FF95B3D7"/>
      </top>
      <bottom/>
      <diagonal/>
    </border>
    <border>
      <left style="medium">
        <color rgb="FF95B3D7"/>
      </left>
      <right/>
      <top/>
      <bottom style="medium">
        <color rgb="FF95B3D7"/>
      </bottom>
      <diagonal/>
    </border>
    <border>
      <left/>
      <right/>
      <top style="medium">
        <color rgb="FF95B3D7"/>
      </top>
      <bottom/>
      <diagonal/>
    </border>
    <border>
      <left/>
      <right/>
      <top/>
      <bottom style="medium">
        <color rgb="FF95B3D7"/>
      </bottom>
      <diagonal/>
    </border>
    <border>
      <left/>
      <right style="medium">
        <color rgb="FF95B3D7"/>
      </right>
      <top style="medium">
        <color rgb="FF95B3D7"/>
      </top>
      <bottom/>
      <diagonal/>
    </border>
    <border>
      <left/>
      <right style="medium">
        <color rgb="FF95B3D7"/>
      </right>
      <top/>
      <bottom style="medium">
        <color rgb="FF95B3D7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ck">
        <color rgb="FF000000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ck">
        <color rgb="FF000000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</borders>
  <cellStyleXfs count="92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1" fillId="0" borderId="0"/>
    <xf numFmtId="0" fontId="18" fillId="0" borderId="0"/>
    <xf numFmtId="0" fontId="1" fillId="8" borderId="8" applyNumberFormat="0" applyFont="0" applyAlignment="0" applyProtection="0"/>
    <xf numFmtId="9" fontId="1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10" borderId="0" applyNumberFormat="0" applyBorder="0" applyAlignment="0" applyProtection="0"/>
    <xf numFmtId="0" fontId="1" fillId="26" borderId="0" applyNumberFormat="0" applyBorder="0" applyAlignment="0" applyProtection="0"/>
    <xf numFmtId="0" fontId="1" fillId="22" borderId="0" applyNumberFormat="0" applyBorder="0" applyAlignment="0" applyProtection="0"/>
    <xf numFmtId="0" fontId="1" fillId="18" borderId="0" applyNumberFormat="0" applyBorder="0" applyAlignment="0" applyProtection="0"/>
    <xf numFmtId="0" fontId="1" fillId="14" borderId="0" applyNumberFormat="0" applyBorder="0" applyAlignment="0" applyProtection="0"/>
    <xf numFmtId="0" fontId="1" fillId="27" borderId="0" applyNumberFormat="0" applyBorder="0" applyAlignment="0" applyProtection="0"/>
    <xf numFmtId="0" fontId="6" fillId="2" borderId="0" applyNumberFormat="0" applyBorder="0" applyAlignment="0" applyProtection="0"/>
    <xf numFmtId="0" fontId="17" fillId="25" borderId="0" applyNumberFormat="0" applyBorder="0" applyAlignment="0" applyProtection="0"/>
    <xf numFmtId="0" fontId="17" fillId="28" borderId="0" applyNumberFormat="0" applyBorder="0" applyAlignment="0" applyProtection="0"/>
    <xf numFmtId="0" fontId="1" fillId="23" borderId="0" applyNumberFormat="0" applyBorder="0" applyAlignment="0" applyProtection="0"/>
    <xf numFmtId="0" fontId="15" fillId="0" borderId="0" applyNumberFormat="0" applyFill="0" applyBorder="0" applyAlignment="0" applyProtection="0"/>
    <xf numFmtId="0" fontId="17" fillId="21" borderId="0" applyNumberFormat="0" applyBorder="0" applyAlignment="0" applyProtection="0"/>
    <xf numFmtId="0" fontId="17" fillId="24" borderId="0" applyNumberFormat="0" applyBorder="0" applyAlignment="0" applyProtection="0"/>
    <xf numFmtId="0" fontId="1" fillId="19" borderId="0" applyNumberFormat="0" applyBorder="0" applyAlignment="0" applyProtection="0"/>
    <xf numFmtId="0" fontId="13" fillId="7" borderId="7" applyNumberFormat="0" applyAlignment="0" applyProtection="0"/>
    <xf numFmtId="0" fontId="17" fillId="17" borderId="0" applyNumberFormat="0" applyBorder="0" applyAlignment="0" applyProtection="0"/>
    <xf numFmtId="0" fontId="17" fillId="20" borderId="0" applyNumberFormat="0" applyBorder="0" applyAlignment="0" applyProtection="0"/>
    <xf numFmtId="0" fontId="1" fillId="15" borderId="0" applyNumberFormat="0" applyBorder="0" applyAlignment="0" applyProtection="0"/>
    <xf numFmtId="0" fontId="11" fillId="6" borderId="4" applyNumberFormat="0" applyAlignment="0" applyProtection="0"/>
    <xf numFmtId="0" fontId="17" fillId="13" borderId="0" applyNumberFormat="0" applyBorder="0" applyAlignment="0" applyProtection="0"/>
    <xf numFmtId="0" fontId="17" fillId="16" borderId="0" applyNumberFormat="0" applyBorder="0" applyAlignment="0" applyProtection="0"/>
    <xf numFmtId="0" fontId="1" fillId="11" borderId="0" applyNumberFormat="0" applyBorder="0" applyAlignment="0" applyProtection="0"/>
    <xf numFmtId="0" fontId="7" fillId="3" borderId="0" applyNumberFormat="0" applyBorder="0" applyAlignment="0" applyProtection="0"/>
    <xf numFmtId="0" fontId="17" fillId="9" borderId="0" applyNumberFormat="0" applyBorder="0" applyAlignment="0" applyProtection="0"/>
    <xf numFmtId="0" fontId="17" fillId="12" borderId="0" applyNumberFormat="0" applyBorder="0" applyAlignment="0" applyProtection="0"/>
    <xf numFmtId="0" fontId="1" fillId="30" borderId="0" applyNumberFormat="0" applyBorder="0" applyAlignment="0" applyProtection="0"/>
    <xf numFmtId="0" fontId="17" fillId="29" borderId="0" applyNumberFormat="0" applyBorder="0" applyAlignment="0" applyProtection="0"/>
    <xf numFmtId="0" fontId="17" fillId="32" borderId="0" applyNumberFormat="0" applyBorder="0" applyAlignment="0" applyProtection="0"/>
    <xf numFmtId="0" fontId="1" fillId="31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9" fillId="5" borderId="4" applyNumberFormat="0" applyAlignment="0" applyProtection="0"/>
    <xf numFmtId="0" fontId="12" fillId="0" borderId="6" applyNumberFormat="0" applyFill="0" applyAlignment="0" applyProtection="0"/>
    <xf numFmtId="0" fontId="8" fillId="4" borderId="0" applyNumberFormat="0" applyBorder="0" applyAlignment="0" applyProtection="0"/>
    <xf numFmtId="0" fontId="10" fillId="6" borderId="5" applyNumberFormat="0" applyAlignment="0" applyProtection="0"/>
    <xf numFmtId="0" fontId="16" fillId="0" borderId="9" applyNumberFormat="0" applyFill="0" applyAlignment="0" applyProtection="0"/>
    <xf numFmtId="0" fontId="14" fillId="0" borderId="0" applyNumberFormat="0" applyFill="0" applyBorder="0" applyAlignment="0" applyProtection="0"/>
    <xf numFmtId="0" fontId="18" fillId="0" borderId="0"/>
  </cellStyleXfs>
  <cellXfs count="159">
    <xf numFmtId="0" fontId="0" fillId="0" borderId="0" xfId="0"/>
    <xf numFmtId="2" fontId="19" fillId="39" borderId="0" xfId="0" applyNumberFormat="1" applyFont="1" applyFill="1" applyBorder="1" applyAlignment="1">
      <alignment horizontal="left" vertical="center"/>
    </xf>
    <xf numFmtId="0" fontId="16" fillId="39" borderId="0" xfId="0" applyFont="1" applyFill="1" applyBorder="1" applyAlignment="1">
      <alignment horizontal="center" vertical="center"/>
    </xf>
    <xf numFmtId="0" fontId="0" fillId="39" borderId="0" xfId="0" applyFill="1" applyAlignment="1">
      <alignment wrapText="1"/>
    </xf>
    <xf numFmtId="0" fontId="16" fillId="39" borderId="0" xfId="0" applyFont="1" applyFill="1" applyBorder="1" applyAlignment="1">
      <alignment horizontal="left" vertical="center" wrapText="1"/>
    </xf>
    <xf numFmtId="0" fontId="0" fillId="39" borderId="0" xfId="0" applyFill="1"/>
    <xf numFmtId="0" fontId="16" fillId="39" borderId="0" xfId="0" applyFont="1" applyFill="1" applyBorder="1" applyAlignment="1">
      <alignment horizontal="left" vertical="center"/>
    </xf>
    <xf numFmtId="0" fontId="0" fillId="0" borderId="0" xfId="0" applyAlignment="1">
      <alignment wrapText="1"/>
    </xf>
    <xf numFmtId="0" fontId="0" fillId="0" borderId="0" xfId="0"/>
    <xf numFmtId="0" fontId="22" fillId="34" borderId="13" xfId="0" applyFont="1" applyFill="1" applyBorder="1" applyAlignment="1">
      <alignment horizontal="center" vertical="center" wrapText="1"/>
    </xf>
    <xf numFmtId="0" fontId="23" fillId="0" borderId="10" xfId="0" applyFont="1" applyFill="1" applyBorder="1" applyAlignment="1">
      <alignment horizontal="center" vertical="center" wrapText="1"/>
    </xf>
    <xf numFmtId="0" fontId="22" fillId="34" borderId="13" xfId="0" applyFont="1" applyFill="1" applyBorder="1" applyAlignment="1">
      <alignment horizontal="left" vertical="center" wrapText="1"/>
    </xf>
    <xf numFmtId="0" fontId="22" fillId="34" borderId="16" xfId="0" applyFont="1" applyFill="1" applyBorder="1" applyAlignment="1">
      <alignment horizontal="left" vertical="center" wrapText="1"/>
    </xf>
    <xf numFmtId="0" fontId="20" fillId="35" borderId="14" xfId="0" applyFont="1" applyFill="1" applyBorder="1" applyAlignment="1">
      <alignment horizontal="left" vertical="center" wrapText="1"/>
    </xf>
    <xf numFmtId="164" fontId="21" fillId="0" borderId="12" xfId="1" applyNumberFormat="1" applyFont="1" applyFill="1" applyBorder="1" applyAlignment="1">
      <alignment horizontal="left" vertical="center"/>
    </xf>
    <xf numFmtId="164" fontId="21" fillId="0" borderId="10" xfId="1" applyNumberFormat="1" applyFont="1" applyFill="1" applyBorder="1" applyAlignment="1">
      <alignment horizontal="left" vertical="center"/>
    </xf>
    <xf numFmtId="164" fontId="16" fillId="0" borderId="10" xfId="1" applyNumberFormat="1" applyFont="1" applyFill="1" applyBorder="1" applyAlignment="1">
      <alignment horizontal="left" vertical="center"/>
    </xf>
    <xf numFmtId="0" fontId="20" fillId="35" borderId="17" xfId="0" applyFont="1" applyFill="1" applyBorder="1" applyAlignment="1">
      <alignment horizontal="left" vertical="center" wrapText="1"/>
    </xf>
    <xf numFmtId="164" fontId="21" fillId="0" borderId="19" xfId="1" applyNumberFormat="1" applyFont="1" applyFill="1" applyBorder="1" applyAlignment="1">
      <alignment horizontal="left" vertical="center"/>
    </xf>
    <xf numFmtId="2" fontId="21" fillId="0" borderId="12" xfId="1" applyNumberFormat="1" applyFont="1" applyFill="1" applyBorder="1" applyAlignment="1">
      <alignment horizontal="left" vertical="center"/>
    </xf>
    <xf numFmtId="164" fontId="21" fillId="0" borderId="20" xfId="1" applyNumberFormat="1" applyFont="1" applyFill="1" applyBorder="1" applyAlignment="1">
      <alignment horizontal="left" vertical="center"/>
    </xf>
    <xf numFmtId="2" fontId="21" fillId="0" borderId="10" xfId="1" applyNumberFormat="1" applyFont="1" applyFill="1" applyBorder="1" applyAlignment="1">
      <alignment horizontal="left" vertical="center"/>
    </xf>
    <xf numFmtId="0" fontId="16" fillId="35" borderId="0" xfId="0" applyFont="1" applyFill="1" applyBorder="1" applyAlignment="1">
      <alignment horizontal="left" vertical="center"/>
    </xf>
    <xf numFmtId="0" fontId="16" fillId="33" borderId="0" xfId="0" applyFont="1" applyFill="1" applyBorder="1" applyAlignment="1">
      <alignment horizontal="left" vertical="center"/>
    </xf>
    <xf numFmtId="0" fontId="21" fillId="0" borderId="10" xfId="0" applyFont="1" applyFill="1" applyBorder="1" applyAlignment="1">
      <alignment horizontal="left" vertical="center"/>
    </xf>
    <xf numFmtId="2" fontId="16" fillId="0" borderId="10" xfId="44" applyNumberFormat="1" applyFont="1" applyFill="1" applyBorder="1" applyAlignment="1">
      <alignment horizontal="left" vertical="center"/>
    </xf>
    <xf numFmtId="164" fontId="21" fillId="0" borderId="10" xfId="1" applyNumberFormat="1" applyFont="1" applyFill="1" applyBorder="1" applyAlignment="1">
      <alignment horizontal="left" vertical="center" wrapText="1"/>
    </xf>
    <xf numFmtId="0" fontId="21" fillId="0" borderId="10" xfId="44" applyFont="1" applyFill="1" applyBorder="1" applyAlignment="1">
      <alignment horizontal="left" vertical="center"/>
    </xf>
    <xf numFmtId="164" fontId="16" fillId="0" borderId="10" xfId="1" applyNumberFormat="1" applyFont="1" applyFill="1" applyBorder="1" applyAlignment="1">
      <alignment horizontal="left" vertical="center" wrapText="1"/>
    </xf>
    <xf numFmtId="0" fontId="16" fillId="33" borderId="10" xfId="0" applyFont="1" applyFill="1" applyBorder="1" applyAlignment="1">
      <alignment horizontal="left" vertical="center"/>
    </xf>
    <xf numFmtId="164" fontId="21" fillId="36" borderId="10" xfId="1" applyNumberFormat="1" applyFont="1" applyFill="1" applyBorder="1" applyAlignment="1">
      <alignment horizontal="left" vertical="center" wrapText="1"/>
    </xf>
    <xf numFmtId="2" fontId="16" fillId="0" borderId="10" xfId="0" applyNumberFormat="1" applyFont="1" applyFill="1" applyBorder="1" applyAlignment="1">
      <alignment horizontal="left" vertical="center"/>
    </xf>
    <xf numFmtId="0" fontId="21" fillId="0" borderId="11" xfId="0" applyFont="1" applyFill="1" applyBorder="1" applyAlignment="1">
      <alignment horizontal="left" vertical="center"/>
    </xf>
    <xf numFmtId="2" fontId="21" fillId="0" borderId="11" xfId="0" applyNumberFormat="1" applyFont="1" applyFill="1" applyBorder="1" applyAlignment="1">
      <alignment horizontal="left" vertical="center"/>
    </xf>
    <xf numFmtId="2" fontId="21" fillId="0" borderId="10" xfId="0" applyNumberFormat="1" applyFont="1" applyFill="1" applyBorder="1" applyAlignment="1">
      <alignment horizontal="left" vertical="center"/>
    </xf>
    <xf numFmtId="0" fontId="21" fillId="33" borderId="11" xfId="0" applyFont="1" applyFill="1" applyBorder="1" applyAlignment="1">
      <alignment horizontal="left" vertical="center"/>
    </xf>
    <xf numFmtId="164" fontId="16" fillId="0" borderId="11" xfId="1" applyNumberFormat="1" applyFont="1" applyFill="1" applyBorder="1" applyAlignment="1">
      <alignment horizontal="left" vertical="center" wrapText="1"/>
    </xf>
    <xf numFmtId="0" fontId="21" fillId="0" borderId="14" xfId="0" applyFont="1" applyFill="1" applyBorder="1" applyAlignment="1">
      <alignment horizontal="left" vertical="center"/>
    </xf>
    <xf numFmtId="0" fontId="16" fillId="37" borderId="0" xfId="0" applyFont="1" applyFill="1" applyBorder="1" applyAlignment="1">
      <alignment horizontal="left" vertical="center"/>
    </xf>
    <xf numFmtId="0" fontId="16" fillId="0" borderId="18" xfId="0" applyFont="1" applyFill="1" applyBorder="1" applyAlignment="1">
      <alignment horizontal="left" vertical="center"/>
    </xf>
    <xf numFmtId="164" fontId="21" fillId="0" borderId="17" xfId="1" applyNumberFormat="1" applyFont="1" applyFill="1" applyBorder="1" applyAlignment="1">
      <alignment horizontal="left" vertical="center" wrapText="1"/>
    </xf>
    <xf numFmtId="0" fontId="16" fillId="0" borderId="10" xfId="0" applyFont="1" applyFill="1" applyBorder="1" applyAlignment="1">
      <alignment horizontal="left" vertical="center"/>
    </xf>
    <xf numFmtId="0" fontId="22" fillId="34" borderId="13" xfId="0" applyFont="1" applyFill="1" applyBorder="1" applyAlignment="1">
      <alignment horizontal="left" vertical="top" wrapText="1"/>
    </xf>
    <xf numFmtId="2" fontId="19" fillId="35" borderId="10" xfId="0" applyNumberFormat="1" applyFont="1" applyFill="1" applyBorder="1" applyAlignment="1">
      <alignment horizontal="left" vertical="center"/>
    </xf>
    <xf numFmtId="0" fontId="26" fillId="34" borderId="13" xfId="0" applyFont="1" applyFill="1" applyBorder="1" applyAlignment="1">
      <alignment horizontal="center" vertical="top" wrapText="1"/>
    </xf>
    <xf numFmtId="0" fontId="22" fillId="34" borderId="15" xfId="0" applyFont="1" applyFill="1" applyBorder="1" applyAlignment="1">
      <alignment horizontal="center" vertical="center" wrapText="1"/>
    </xf>
    <xf numFmtId="0" fontId="16" fillId="0" borderId="12" xfId="0" applyFont="1" applyFill="1" applyBorder="1" applyAlignment="1">
      <alignment horizontal="center" vertical="center"/>
    </xf>
    <xf numFmtId="0" fontId="16" fillId="0" borderId="10" xfId="0" applyFont="1" applyFill="1" applyBorder="1" applyAlignment="1">
      <alignment horizontal="center" vertical="center"/>
    </xf>
    <xf numFmtId="2" fontId="16" fillId="0" borderId="17" xfId="44" applyNumberFormat="1" applyFont="1" applyFill="1" applyBorder="1" applyAlignment="1">
      <alignment horizontal="left" vertical="center"/>
    </xf>
    <xf numFmtId="164" fontId="16" fillId="0" borderId="17" xfId="1" applyNumberFormat="1" applyFont="1" applyFill="1" applyBorder="1" applyAlignment="1">
      <alignment horizontal="left" vertical="center"/>
    </xf>
    <xf numFmtId="0" fontId="16" fillId="0" borderId="20" xfId="0" applyFont="1" applyFill="1" applyBorder="1" applyAlignment="1">
      <alignment horizontal="center" vertical="center"/>
    </xf>
    <xf numFmtId="2" fontId="16" fillId="0" borderId="18" xfId="44" applyNumberFormat="1" applyFont="1" applyFill="1" applyBorder="1" applyAlignment="1">
      <alignment horizontal="left" vertical="center"/>
    </xf>
    <xf numFmtId="164" fontId="16" fillId="0" borderId="18" xfId="1" applyNumberFormat="1" applyFont="1" applyFill="1" applyBorder="1" applyAlignment="1">
      <alignment horizontal="left" vertical="center"/>
    </xf>
    <xf numFmtId="0" fontId="16" fillId="33" borderId="10" xfId="0" applyFont="1" applyFill="1" applyBorder="1" applyAlignment="1">
      <alignment horizontal="center" vertical="center"/>
    </xf>
    <xf numFmtId="2" fontId="16" fillId="0" borderId="10" xfId="0" applyNumberFormat="1" applyFont="1" applyFill="1" applyBorder="1" applyAlignment="1">
      <alignment horizontal="center" vertical="center"/>
    </xf>
    <xf numFmtId="2" fontId="21" fillId="0" borderId="11" xfId="0" applyNumberFormat="1" applyFont="1" applyFill="1" applyBorder="1" applyAlignment="1">
      <alignment horizontal="center" vertical="center"/>
    </xf>
    <xf numFmtId="0" fontId="16" fillId="37" borderId="0" xfId="0" applyFont="1" applyFill="1" applyBorder="1" applyAlignment="1">
      <alignment horizontal="center" vertical="center"/>
    </xf>
    <xf numFmtId="2" fontId="21" fillId="0" borderId="12" xfId="1" applyNumberFormat="1" applyFont="1" applyFill="1" applyBorder="1" applyAlignment="1">
      <alignment horizontal="center" vertical="center"/>
    </xf>
    <xf numFmtId="2" fontId="16" fillId="0" borderId="10" xfId="44" applyNumberFormat="1" applyFont="1" applyFill="1" applyBorder="1" applyAlignment="1">
      <alignment horizontal="center" vertical="center"/>
    </xf>
    <xf numFmtId="0" fontId="21" fillId="0" borderId="17" xfId="0" applyFont="1" applyFill="1" applyBorder="1" applyAlignment="1">
      <alignment horizontal="left" vertical="center"/>
    </xf>
    <xf numFmtId="2" fontId="16" fillId="0" borderId="11" xfId="44" applyNumberFormat="1" applyFont="1" applyFill="1" applyBorder="1" applyAlignment="1">
      <alignment horizontal="left" vertical="center"/>
    </xf>
    <xf numFmtId="164" fontId="21" fillId="0" borderId="18" xfId="1" applyNumberFormat="1" applyFont="1" applyFill="1" applyBorder="1" applyAlignment="1">
      <alignment horizontal="left" vertical="center" wrapText="1"/>
    </xf>
    <xf numFmtId="0" fontId="21" fillId="0" borderId="11" xfId="44" applyFont="1" applyFill="1" applyBorder="1" applyAlignment="1">
      <alignment horizontal="left" vertical="center"/>
    </xf>
    <xf numFmtId="2" fontId="21" fillId="0" borderId="10" xfId="50" applyNumberFormat="1" applyFont="1" applyFill="1" applyBorder="1" applyAlignment="1">
      <alignment horizontal="center" vertical="center"/>
    </xf>
    <xf numFmtId="2" fontId="21" fillId="0" borderId="10" xfId="50" applyNumberFormat="1" applyFont="1" applyFill="1" applyBorder="1" applyAlignment="1">
      <alignment horizontal="left" vertical="center"/>
    </xf>
    <xf numFmtId="2" fontId="16" fillId="0" borderId="10" xfId="50" applyNumberFormat="1" applyFont="1" applyFill="1" applyBorder="1" applyAlignment="1">
      <alignment horizontal="center" vertical="center"/>
    </xf>
    <xf numFmtId="2" fontId="16" fillId="0" borderId="10" xfId="50" applyNumberFormat="1" applyFont="1" applyFill="1" applyBorder="1" applyAlignment="1">
      <alignment horizontal="left" vertical="center"/>
    </xf>
    <xf numFmtId="2" fontId="21" fillId="0" borderId="17" xfId="50" applyNumberFormat="1" applyFont="1" applyFill="1" applyBorder="1" applyAlignment="1">
      <alignment horizontal="center" vertical="center"/>
    </xf>
    <xf numFmtId="2" fontId="21" fillId="0" borderId="17" xfId="50" applyNumberFormat="1" applyFont="1" applyFill="1" applyBorder="1" applyAlignment="1">
      <alignment horizontal="left" vertical="center"/>
    </xf>
    <xf numFmtId="2" fontId="21" fillId="0" borderId="14" xfId="50" applyNumberFormat="1" applyFont="1" applyFill="1" applyBorder="1" applyAlignment="1">
      <alignment horizontal="center" vertical="center"/>
    </xf>
    <xf numFmtId="2" fontId="21" fillId="0" borderId="14" xfId="50" applyNumberFormat="1" applyFont="1" applyFill="1" applyBorder="1" applyAlignment="1">
      <alignment horizontal="left" vertical="center"/>
    </xf>
    <xf numFmtId="2" fontId="21" fillId="0" borderId="18" xfId="50" applyNumberFormat="1" applyFont="1" applyFill="1" applyBorder="1" applyAlignment="1">
      <alignment horizontal="left" vertical="center"/>
    </xf>
    <xf numFmtId="2" fontId="21" fillId="0" borderId="11" xfId="50" applyNumberFormat="1" applyFont="1" applyFill="1" applyBorder="1" applyAlignment="1">
      <alignment horizontal="center" vertical="center"/>
    </xf>
    <xf numFmtId="2" fontId="21" fillId="0" borderId="11" xfId="50" applyNumberFormat="1" applyFont="1" applyFill="1" applyBorder="1" applyAlignment="1">
      <alignment horizontal="left" vertical="center"/>
    </xf>
    <xf numFmtId="2" fontId="21" fillId="33" borderId="11" xfId="50" applyNumberFormat="1" applyFont="1" applyFill="1" applyBorder="1" applyAlignment="1">
      <alignment horizontal="center" vertical="center"/>
    </xf>
    <xf numFmtId="2" fontId="21" fillId="33" borderId="11" xfId="50" applyNumberFormat="1" applyFont="1" applyFill="1" applyBorder="1" applyAlignment="1">
      <alignment horizontal="left" vertical="center"/>
    </xf>
    <xf numFmtId="2" fontId="21" fillId="33" borderId="10" xfId="50" applyNumberFormat="1" applyFont="1" applyFill="1" applyBorder="1" applyAlignment="1">
      <alignment horizontal="left" vertical="center"/>
    </xf>
    <xf numFmtId="2" fontId="16" fillId="0" borderId="11" xfId="50" applyNumberFormat="1" applyFont="1" applyFill="1" applyBorder="1" applyAlignment="1">
      <alignment horizontal="center" vertical="center"/>
    </xf>
    <xf numFmtId="2" fontId="16" fillId="0" borderId="11" xfId="50" applyNumberFormat="1" applyFont="1" applyFill="1" applyBorder="1" applyAlignment="1">
      <alignment horizontal="left" vertical="center"/>
    </xf>
    <xf numFmtId="2" fontId="16" fillId="39" borderId="0" xfId="0" applyNumberFormat="1" applyFont="1" applyFill="1" applyBorder="1" applyAlignment="1">
      <alignment horizontal="left" vertical="center"/>
    </xf>
    <xf numFmtId="0" fontId="0" fillId="0" borderId="0" xfId="0" applyFill="1"/>
    <xf numFmtId="164" fontId="21" fillId="0" borderId="17" xfId="1" applyNumberFormat="1" applyFont="1" applyFill="1" applyBorder="1" applyAlignment="1">
      <alignment horizontal="left" vertical="center"/>
    </xf>
    <xf numFmtId="0" fontId="23" fillId="0" borderId="18" xfId="0" applyFont="1" applyFill="1" applyBorder="1" applyAlignment="1">
      <alignment horizontal="center" vertical="center" wrapText="1"/>
    </xf>
    <xf numFmtId="0" fontId="0" fillId="0" borderId="15" xfId="0" applyFill="1" applyBorder="1"/>
    <xf numFmtId="2" fontId="21" fillId="0" borderId="28" xfId="1" applyNumberFormat="1" applyFont="1" applyFill="1" applyBorder="1" applyAlignment="1">
      <alignment horizontal="left" vertical="center"/>
    </xf>
    <xf numFmtId="2" fontId="29" fillId="0" borderId="28" xfId="1" applyNumberFormat="1" applyFont="1" applyFill="1" applyBorder="1" applyAlignment="1">
      <alignment horizontal="left" vertical="center" wrapText="1"/>
    </xf>
    <xf numFmtId="2" fontId="21" fillId="0" borderId="13" xfId="1" applyNumberFormat="1" applyFont="1" applyFill="1" applyBorder="1" applyAlignment="1">
      <alignment horizontal="left" vertical="center"/>
    </xf>
    <xf numFmtId="0" fontId="22" fillId="34" borderId="0" xfId="0" applyFont="1" applyFill="1" applyBorder="1" applyAlignment="1">
      <alignment horizontal="left" vertical="center" wrapText="1"/>
    </xf>
    <xf numFmtId="0" fontId="20" fillId="39" borderId="0" xfId="0" applyFont="1" applyFill="1" applyBorder="1" applyAlignment="1">
      <alignment horizontal="left" vertical="center" wrapText="1"/>
    </xf>
    <xf numFmtId="164" fontId="21" fillId="40" borderId="10" xfId="1" applyNumberFormat="1" applyFont="1" applyFill="1" applyBorder="1" applyAlignment="1">
      <alignment horizontal="left" vertical="center"/>
    </xf>
    <xf numFmtId="164" fontId="21" fillId="40" borderId="18" xfId="1" applyNumberFormat="1" applyFont="1" applyFill="1" applyBorder="1" applyAlignment="1">
      <alignment horizontal="left" vertical="center"/>
    </xf>
    <xf numFmtId="164" fontId="21" fillId="40" borderId="10" xfId="1" applyNumberFormat="1" applyFont="1" applyFill="1" applyBorder="1" applyAlignment="1">
      <alignment horizontal="left" vertical="center" wrapText="1"/>
    </xf>
    <xf numFmtId="164" fontId="16" fillId="40" borderId="10" xfId="1" applyNumberFormat="1" applyFont="1" applyFill="1" applyBorder="1" applyAlignment="1">
      <alignment horizontal="left" vertical="center" wrapText="1"/>
    </xf>
    <xf numFmtId="164" fontId="16" fillId="40" borderId="10" xfId="1" applyNumberFormat="1" applyFont="1" applyFill="1" applyBorder="1" applyAlignment="1">
      <alignment horizontal="left" vertical="center"/>
    </xf>
    <xf numFmtId="164" fontId="21" fillId="40" borderId="18" xfId="1" applyNumberFormat="1" applyFont="1" applyFill="1" applyBorder="1" applyAlignment="1">
      <alignment horizontal="left" vertical="center" wrapText="1"/>
    </xf>
    <xf numFmtId="0" fontId="0" fillId="0" borderId="0" xfId="0" applyAlignment="1">
      <alignment horizontal="center"/>
    </xf>
    <xf numFmtId="0" fontId="30" fillId="0" borderId="0" xfId="0" applyFont="1" applyAlignment="1">
      <alignment horizontal="center"/>
    </xf>
    <xf numFmtId="164" fontId="21" fillId="41" borderId="10" xfId="1" applyNumberFormat="1" applyFont="1" applyFill="1" applyBorder="1" applyAlignment="1">
      <alignment horizontal="left" vertical="center" wrapText="1"/>
    </xf>
    <xf numFmtId="164" fontId="16" fillId="38" borderId="10" xfId="1" applyNumberFormat="1" applyFont="1" applyFill="1" applyBorder="1" applyAlignment="1">
      <alignment horizontal="center" vertical="center"/>
    </xf>
    <xf numFmtId="164" fontId="21" fillId="38" borderId="12" xfId="1" applyNumberFormat="1" applyFont="1" applyFill="1" applyBorder="1" applyAlignment="1">
      <alignment horizontal="center" vertical="center"/>
    </xf>
    <xf numFmtId="0" fontId="32" fillId="42" borderId="29" xfId="0" applyFont="1" applyFill="1" applyBorder="1" applyAlignment="1">
      <alignment horizontal="center" vertical="center" wrapText="1"/>
    </xf>
    <xf numFmtId="0" fontId="32" fillId="42" borderId="30" xfId="0" applyFont="1" applyFill="1" applyBorder="1" applyAlignment="1">
      <alignment vertical="center" wrapText="1"/>
    </xf>
    <xf numFmtId="0" fontId="33" fillId="43" borderId="24" xfId="0" applyFont="1" applyFill="1" applyBorder="1" applyAlignment="1">
      <alignment horizontal="center" vertical="center" wrapText="1"/>
    </xf>
    <xf numFmtId="0" fontId="33" fillId="43" borderId="25" xfId="0" applyFont="1" applyFill="1" applyBorder="1" applyAlignment="1">
      <alignment vertical="center"/>
    </xf>
    <xf numFmtId="0" fontId="33" fillId="43" borderId="25" xfId="0" applyFont="1" applyFill="1" applyBorder="1" applyAlignment="1">
      <alignment vertical="center" wrapText="1"/>
    </xf>
    <xf numFmtId="0" fontId="33" fillId="0" borderId="24" xfId="0" applyFont="1" applyBorder="1" applyAlignment="1">
      <alignment horizontal="center" vertical="center" wrapText="1"/>
    </xf>
    <xf numFmtId="0" fontId="33" fillId="0" borderId="25" xfId="0" applyFont="1" applyBorder="1" applyAlignment="1">
      <alignment vertical="center"/>
    </xf>
    <xf numFmtId="0" fontId="33" fillId="0" borderId="25" xfId="0" applyFont="1" applyBorder="1" applyAlignment="1">
      <alignment vertical="center" wrapText="1"/>
    </xf>
    <xf numFmtId="0" fontId="34" fillId="42" borderId="33" xfId="0" applyFont="1" applyFill="1" applyBorder="1" applyAlignment="1">
      <alignment horizontal="center" vertical="center" wrapText="1"/>
    </xf>
    <xf numFmtId="0" fontId="34" fillId="42" borderId="34" xfId="0" applyFont="1" applyFill="1" applyBorder="1" applyAlignment="1">
      <alignment horizontal="center" vertical="center" wrapText="1"/>
    </xf>
    <xf numFmtId="0" fontId="34" fillId="42" borderId="35" xfId="0" applyFont="1" applyFill="1" applyBorder="1" applyAlignment="1">
      <alignment horizontal="center" vertical="center" wrapText="1"/>
    </xf>
    <xf numFmtId="0" fontId="35" fillId="43" borderId="32" xfId="0" applyFont="1" applyFill="1" applyBorder="1" applyAlignment="1">
      <alignment horizontal="center" vertical="center"/>
    </xf>
    <xf numFmtId="0" fontId="35" fillId="43" borderId="34" xfId="0" applyFont="1" applyFill="1" applyBorder="1" applyAlignment="1">
      <alignment vertical="center"/>
    </xf>
    <xf numFmtId="0" fontId="35" fillId="43" borderId="34" xfId="0" applyFont="1" applyFill="1" applyBorder="1" applyAlignment="1">
      <alignment horizontal="center" vertical="center"/>
    </xf>
    <xf numFmtId="0" fontId="35" fillId="43" borderId="36" xfId="0" applyFont="1" applyFill="1" applyBorder="1" applyAlignment="1">
      <alignment horizontal="center" vertical="center"/>
    </xf>
    <xf numFmtId="0" fontId="35" fillId="0" borderId="32" xfId="0" applyFont="1" applyBorder="1" applyAlignment="1">
      <alignment horizontal="center" vertical="center"/>
    </xf>
    <xf numFmtId="0" fontId="35" fillId="0" borderId="34" xfId="0" applyFont="1" applyBorder="1" applyAlignment="1">
      <alignment vertical="center"/>
    </xf>
    <xf numFmtId="0" fontId="35" fillId="0" borderId="34" xfId="0" applyFont="1" applyBorder="1" applyAlignment="1">
      <alignment horizontal="center" vertical="center"/>
    </xf>
    <xf numFmtId="0" fontId="35" fillId="0" borderId="36" xfId="0" applyFont="1" applyBorder="1" applyAlignment="1">
      <alignment horizontal="center" vertical="center"/>
    </xf>
    <xf numFmtId="0" fontId="34" fillId="42" borderId="31" xfId="0" applyFont="1" applyFill="1" applyBorder="1" applyAlignment="1">
      <alignment horizontal="center" vertical="center" wrapText="1"/>
    </xf>
    <xf numFmtId="0" fontId="34" fillId="42" borderId="32" xfId="0" applyFont="1" applyFill="1" applyBorder="1" applyAlignment="1">
      <alignment horizontal="center" vertical="center" wrapText="1"/>
    </xf>
    <xf numFmtId="0" fontId="34" fillId="42" borderId="33" xfId="0" applyFont="1" applyFill="1" applyBorder="1" applyAlignment="1">
      <alignment horizontal="center" vertical="center" wrapText="1"/>
    </xf>
    <xf numFmtId="0" fontId="34" fillId="42" borderId="34" xfId="0" applyFont="1" applyFill="1" applyBorder="1" applyAlignment="1">
      <alignment horizontal="center" vertical="center" wrapText="1"/>
    </xf>
    <xf numFmtId="0" fontId="34" fillId="42" borderId="35" xfId="0" applyFont="1" applyFill="1" applyBorder="1" applyAlignment="1">
      <alignment horizontal="center" vertical="center" wrapText="1"/>
    </xf>
    <xf numFmtId="0" fontId="34" fillId="42" borderId="36" xfId="0" applyFont="1" applyFill="1" applyBorder="1" applyAlignment="1">
      <alignment horizontal="center" vertical="center" wrapText="1"/>
    </xf>
    <xf numFmtId="0" fontId="34" fillId="42" borderId="36" xfId="0" applyFont="1" applyFill="1" applyBorder="1" applyAlignment="1">
      <alignment horizontal="center" vertical="center" wrapText="1"/>
    </xf>
    <xf numFmtId="0" fontId="28" fillId="0" borderId="22" xfId="0" applyFont="1" applyBorder="1" applyAlignment="1">
      <alignment horizontal="center" vertical="center" wrapText="1"/>
    </xf>
    <xf numFmtId="0" fontId="37" fillId="0" borderId="39" xfId="0" applyFont="1" applyBorder="1" applyAlignment="1">
      <alignment horizontal="center" vertical="center" wrapText="1"/>
    </xf>
    <xf numFmtId="0" fontId="37" fillId="0" borderId="40" xfId="0" applyFont="1" applyBorder="1" applyAlignment="1">
      <alignment horizontal="center" vertical="center" wrapText="1"/>
    </xf>
    <xf numFmtId="0" fontId="28" fillId="0" borderId="23" xfId="0" applyFont="1" applyBorder="1" applyAlignment="1">
      <alignment horizontal="center" vertical="center" wrapText="1"/>
    </xf>
    <xf numFmtId="0" fontId="28" fillId="0" borderId="24" xfId="0" applyFont="1" applyBorder="1" applyAlignment="1">
      <alignment horizontal="center" vertical="center" wrapText="1"/>
    </xf>
    <xf numFmtId="0" fontId="28" fillId="0" borderId="25" xfId="0" applyFont="1" applyBorder="1" applyAlignment="1">
      <alignment horizontal="right" vertical="center" wrapText="1"/>
    </xf>
    <xf numFmtId="0" fontId="28" fillId="0" borderId="25" xfId="0" applyFont="1" applyBorder="1" applyAlignment="1">
      <alignment horizontal="center" vertical="center" wrapText="1"/>
    </xf>
    <xf numFmtId="6" fontId="27" fillId="0" borderId="25" xfId="0" applyNumberFormat="1" applyFont="1" applyBorder="1" applyAlignment="1">
      <alignment horizontal="center" vertical="center" wrapText="1"/>
    </xf>
    <xf numFmtId="6" fontId="28" fillId="0" borderId="25" xfId="0" applyNumberFormat="1" applyFont="1" applyBorder="1" applyAlignment="1">
      <alignment horizontal="center" vertical="center" wrapText="1"/>
    </xf>
    <xf numFmtId="6" fontId="28" fillId="0" borderId="25" xfId="0" applyNumberFormat="1" applyFont="1" applyBorder="1" applyAlignment="1">
      <alignment horizontal="center" vertical="center"/>
    </xf>
    <xf numFmtId="6" fontId="27" fillId="0" borderId="41" xfId="0" applyNumberFormat="1" applyFont="1" applyBorder="1" applyAlignment="1">
      <alignment horizontal="center" vertical="center" wrapText="1"/>
    </xf>
    <xf numFmtId="0" fontId="31" fillId="0" borderId="0" xfId="0" applyFont="1"/>
    <xf numFmtId="0" fontId="28" fillId="0" borderId="21" xfId="0" applyFont="1" applyBorder="1" applyAlignment="1">
      <alignment horizontal="center" vertical="center" wrapText="1"/>
    </xf>
    <xf numFmtId="0" fontId="28" fillId="0" borderId="37" xfId="0" applyFont="1" applyBorder="1" applyAlignment="1">
      <alignment horizontal="center" vertical="center" wrapText="1"/>
    </xf>
    <xf numFmtId="0" fontId="28" fillId="0" borderId="38" xfId="0" applyFont="1" applyBorder="1" applyAlignment="1">
      <alignment horizontal="center" vertical="center" wrapText="1"/>
    </xf>
    <xf numFmtId="0" fontId="38" fillId="0" borderId="26" xfId="0" applyFont="1" applyBorder="1" applyAlignment="1">
      <alignment vertical="center" wrapText="1"/>
    </xf>
    <xf numFmtId="0" fontId="38" fillId="0" borderId="27" xfId="0" applyFont="1" applyBorder="1" applyAlignment="1">
      <alignment vertical="center" wrapText="1"/>
    </xf>
    <xf numFmtId="0" fontId="38" fillId="0" borderId="42" xfId="0" applyFont="1" applyBorder="1" applyAlignment="1">
      <alignment vertical="center" wrapText="1"/>
    </xf>
    <xf numFmtId="0" fontId="35" fillId="43" borderId="32" xfId="0" applyFont="1" applyFill="1" applyBorder="1" applyAlignment="1">
      <alignment horizontal="center" vertical="center" wrapText="1"/>
    </xf>
    <xf numFmtId="0" fontId="35" fillId="43" borderId="34" xfId="0" applyFont="1" applyFill="1" applyBorder="1" applyAlignment="1">
      <alignment vertical="center" wrapText="1"/>
    </xf>
    <xf numFmtId="0" fontId="35" fillId="43" borderId="34" xfId="0" applyFont="1" applyFill="1" applyBorder="1" applyAlignment="1">
      <alignment horizontal="center" vertical="center" wrapText="1"/>
    </xf>
    <xf numFmtId="6" fontId="35" fillId="43" borderId="34" xfId="0" applyNumberFormat="1" applyFont="1" applyFill="1" applyBorder="1" applyAlignment="1">
      <alignment vertical="center" wrapText="1"/>
    </xf>
    <xf numFmtId="6" fontId="35" fillId="43" borderId="36" xfId="0" applyNumberFormat="1" applyFont="1" applyFill="1" applyBorder="1" applyAlignment="1">
      <alignment vertical="center" wrapText="1"/>
    </xf>
    <xf numFmtId="0" fontId="35" fillId="0" borderId="32" xfId="0" applyFont="1" applyBorder="1" applyAlignment="1">
      <alignment horizontal="center" vertical="center" wrapText="1"/>
    </xf>
    <xf numFmtId="0" fontId="35" fillId="0" borderId="34" xfId="0" applyFont="1" applyBorder="1" applyAlignment="1">
      <alignment vertical="center" wrapText="1"/>
    </xf>
    <xf numFmtId="0" fontId="35" fillId="0" borderId="34" xfId="0" applyFont="1" applyBorder="1" applyAlignment="1">
      <alignment horizontal="center" vertical="center" wrapText="1"/>
    </xf>
    <xf numFmtId="6" fontId="35" fillId="0" borderId="34" xfId="0" applyNumberFormat="1" applyFont="1" applyBorder="1" applyAlignment="1">
      <alignment vertical="center" wrapText="1"/>
    </xf>
    <xf numFmtId="6" fontId="35" fillId="0" borderId="36" xfId="0" applyNumberFormat="1" applyFont="1" applyBorder="1" applyAlignment="1">
      <alignment vertical="center" wrapText="1"/>
    </xf>
    <xf numFmtId="0" fontId="31" fillId="44" borderId="34" xfId="0" applyFont="1" applyFill="1" applyBorder="1" applyAlignment="1">
      <alignment wrapText="1"/>
    </xf>
    <xf numFmtId="0" fontId="31" fillId="44" borderId="36" xfId="0" applyFont="1" applyFill="1" applyBorder="1" applyAlignment="1">
      <alignment wrapText="1"/>
    </xf>
    <xf numFmtId="0" fontId="35" fillId="45" borderId="32" xfId="0" applyFont="1" applyFill="1" applyBorder="1" applyAlignment="1">
      <alignment horizontal="center" vertical="center" wrapText="1"/>
    </xf>
    <xf numFmtId="0" fontId="35" fillId="45" borderId="34" xfId="0" applyFont="1" applyFill="1" applyBorder="1" applyAlignment="1">
      <alignment vertical="center" wrapText="1"/>
    </xf>
    <xf numFmtId="0" fontId="39" fillId="0" borderId="34" xfId="0" applyFont="1" applyBorder="1" applyAlignment="1">
      <alignment horizontal="center" vertical="center" wrapText="1"/>
    </xf>
  </cellXfs>
  <cellStyles count="92">
    <cellStyle name="20% - Accent1" xfId="20" builtinId="30" customBuiltin="1"/>
    <cellStyle name="20% - Accent1 2" xfId="52"/>
    <cellStyle name="20% - Accent2" xfId="24" builtinId="34" customBuiltin="1"/>
    <cellStyle name="20% - Accent2 2" xfId="56"/>
    <cellStyle name="20% - Accent3" xfId="28" builtinId="38" customBuiltin="1"/>
    <cellStyle name="20% - Accent3 2" xfId="55"/>
    <cellStyle name="20% - Accent4" xfId="32" builtinId="42" customBuiltin="1"/>
    <cellStyle name="20% - Accent4 2" xfId="54"/>
    <cellStyle name="20% - Accent5" xfId="36" builtinId="46" customBuiltin="1"/>
    <cellStyle name="20% - Accent5 2" xfId="53"/>
    <cellStyle name="20% - Accent6" xfId="40" builtinId="50" customBuiltin="1"/>
    <cellStyle name="20% - Accent6 2" xfId="77"/>
    <cellStyle name="40% - Accent1" xfId="21" builtinId="31" customBuiltin="1"/>
    <cellStyle name="40% - Accent1 2" xfId="73"/>
    <cellStyle name="40% - Accent2" xfId="25" builtinId="35" customBuiltin="1"/>
    <cellStyle name="40% - Accent2 2" xfId="69"/>
    <cellStyle name="40% - Accent3" xfId="29" builtinId="39" customBuiltin="1"/>
    <cellStyle name="40% - Accent3 2" xfId="65"/>
    <cellStyle name="40% - Accent4" xfId="33" builtinId="43" customBuiltin="1"/>
    <cellStyle name="40% - Accent4 2" xfId="61"/>
    <cellStyle name="40% - Accent5" xfId="37" builtinId="47" customBuiltin="1"/>
    <cellStyle name="40% - Accent5 2" xfId="57"/>
    <cellStyle name="40% - Accent6" xfId="41" builtinId="51" customBuiltin="1"/>
    <cellStyle name="40% - Accent6 2" xfId="80"/>
    <cellStyle name="60% - Accent1" xfId="22" builtinId="32" customBuiltin="1"/>
    <cellStyle name="60% - Accent1 2" xfId="76"/>
    <cellStyle name="60% - Accent2" xfId="26" builtinId="36" customBuiltin="1"/>
    <cellStyle name="60% - Accent2 2" xfId="72"/>
    <cellStyle name="60% - Accent3" xfId="30" builtinId="40" customBuiltin="1"/>
    <cellStyle name="60% - Accent3 2" xfId="68"/>
    <cellStyle name="60% - Accent4" xfId="34" builtinId="44" customBuiltin="1"/>
    <cellStyle name="60% - Accent4 2" xfId="64"/>
    <cellStyle name="60% - Accent5" xfId="38" builtinId="48" customBuiltin="1"/>
    <cellStyle name="60% - Accent5 2" xfId="60"/>
    <cellStyle name="60% - Accent6" xfId="42" builtinId="52" customBuiltin="1"/>
    <cellStyle name="60% - Accent6 2" xfId="79"/>
    <cellStyle name="Accent1" xfId="19" builtinId="29" customBuiltin="1"/>
    <cellStyle name="Accent1 2" xfId="75"/>
    <cellStyle name="Accent2" xfId="23" builtinId="33" customBuiltin="1"/>
    <cellStyle name="Accent2 2" xfId="71"/>
    <cellStyle name="Accent3" xfId="27" builtinId="37" customBuiltin="1"/>
    <cellStyle name="Accent3 2" xfId="67"/>
    <cellStyle name="Accent4" xfId="31" builtinId="41" customBuiltin="1"/>
    <cellStyle name="Accent4 2" xfId="63"/>
    <cellStyle name="Accent5" xfId="35" builtinId="45" customBuiltin="1"/>
    <cellStyle name="Accent5 2" xfId="59"/>
    <cellStyle name="Accent6" xfId="39" builtinId="49" customBuiltin="1"/>
    <cellStyle name="Accent6 2" xfId="78"/>
    <cellStyle name="Bad" xfId="8" builtinId="27" customBuiltin="1"/>
    <cellStyle name="Bad 2" xfId="74"/>
    <cellStyle name="Calculation" xfId="12" builtinId="22" customBuiltin="1"/>
    <cellStyle name="Calculation 2" xfId="70"/>
    <cellStyle name="Check Cell" xfId="14" builtinId="23" customBuiltin="1"/>
    <cellStyle name="Check Cell 2" xfId="66"/>
    <cellStyle name="Currency" xfId="1" builtinId="4"/>
    <cellStyle name="Explanatory Text" xfId="17" builtinId="53" customBuiltin="1"/>
    <cellStyle name="Explanatory Text 2" xfId="62"/>
    <cellStyle name="Good" xfId="7" builtinId="26" customBuiltin="1"/>
    <cellStyle name="Good 2" xfId="58"/>
    <cellStyle name="Heading 1" xfId="3" builtinId="16" customBuiltin="1"/>
    <cellStyle name="Heading 1 2" xfId="81"/>
    <cellStyle name="Heading 2" xfId="4" builtinId="17" customBuiltin="1"/>
    <cellStyle name="Heading 2 2" xfId="82"/>
    <cellStyle name="Heading 3" xfId="5" builtinId="18" customBuiltin="1"/>
    <cellStyle name="Heading 3 2" xfId="83"/>
    <cellStyle name="Heading 4" xfId="6" builtinId="19" customBuiltin="1"/>
    <cellStyle name="Heading 4 2" xfId="84"/>
    <cellStyle name="Input" xfId="10" builtinId="20" customBuiltin="1"/>
    <cellStyle name="Input 2" xfId="85"/>
    <cellStyle name="Linked Cell" xfId="13" builtinId="24" customBuiltin="1"/>
    <cellStyle name="Linked Cell 2" xfId="86"/>
    <cellStyle name="Neutral" xfId="9" builtinId="28" customBuiltin="1"/>
    <cellStyle name="Neutral 2" xfId="87"/>
    <cellStyle name="Normal" xfId="0" builtinId="0"/>
    <cellStyle name="Normal 2" xfId="44"/>
    <cellStyle name="Normal 2 2" xfId="45"/>
    <cellStyle name="Normal 2 2 2" xfId="50"/>
    <cellStyle name="Normal 2 2 3" xfId="49"/>
    <cellStyle name="Normal 3" xfId="43"/>
    <cellStyle name="Normal 3 2" xfId="91"/>
    <cellStyle name="Normal 3 3" xfId="48"/>
    <cellStyle name="Normal 4" xfId="51"/>
    <cellStyle name="Note" xfId="16" builtinId="10" customBuiltin="1"/>
    <cellStyle name="Note 2" xfId="46"/>
    <cellStyle name="Output" xfId="11" builtinId="21" customBuiltin="1"/>
    <cellStyle name="Output 2" xfId="88"/>
    <cellStyle name="Percent 2" xfId="47"/>
    <cellStyle name="Title" xfId="2" builtinId="15" customBuiltin="1"/>
    <cellStyle name="Total" xfId="18" builtinId="25" customBuiltin="1"/>
    <cellStyle name="Total 2" xfId="89"/>
    <cellStyle name="Warning Text" xfId="15" builtinId="11" customBuiltin="1"/>
    <cellStyle name="Warning Text 2" xfId="9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L49"/>
  <sheetViews>
    <sheetView tabSelected="1" workbookViewId="0">
      <pane xSplit="5" ySplit="3" topLeftCell="N4" activePane="bottomRight" state="frozen"/>
      <selection pane="topRight" activeCell="F1" sqref="F1"/>
      <selection pane="bottomLeft" activeCell="A4" sqref="A4"/>
      <selection pane="bottomRight" activeCell="W23" sqref="W23"/>
    </sheetView>
  </sheetViews>
  <sheetFormatPr defaultRowHeight="12" customHeight="1" outlineLevelCol="1" x14ac:dyDescent="0.25"/>
  <cols>
    <col min="1" max="1" width="8" customWidth="1"/>
    <col min="2" max="2" width="9" bestFit="1" customWidth="1"/>
    <col min="3" max="3" width="16" customWidth="1"/>
    <col min="4" max="4" width="14.140625" customWidth="1"/>
    <col min="5" max="5" width="38.28515625" customWidth="1"/>
    <col min="7" max="13" width="0" hidden="1" customWidth="1" outlineLevel="1"/>
    <col min="14" max="14" width="10.85546875" customWidth="1" collapsed="1"/>
    <col min="15" max="15" width="38.7109375" customWidth="1"/>
    <col min="16" max="16" width="15.85546875" customWidth="1"/>
    <col min="17" max="17" width="18.28515625" customWidth="1"/>
    <col min="18" max="18" width="23.140625" customWidth="1"/>
    <col min="19" max="19" width="17.7109375" customWidth="1"/>
    <col min="20" max="20" width="17.42578125" customWidth="1"/>
    <col min="21" max="21" width="22.42578125" customWidth="1"/>
    <col min="22" max="22" width="23.5703125" customWidth="1"/>
    <col min="23" max="23" width="25.7109375" customWidth="1"/>
    <col min="24" max="24" width="20.140625" customWidth="1"/>
    <col min="25" max="25" width="13.5703125" customWidth="1"/>
    <col min="26" max="26" width="17.7109375" customWidth="1"/>
    <col min="27" max="27" width="23.5703125" customWidth="1"/>
    <col min="28" max="28" width="23.140625" customWidth="1"/>
    <col min="29" max="29" width="20.7109375" customWidth="1"/>
    <col min="30" max="30" width="17.42578125" customWidth="1"/>
    <col min="31" max="31" width="15.5703125" customWidth="1"/>
    <col min="32" max="32" width="13.85546875" bestFit="1" customWidth="1"/>
    <col min="33" max="33" width="17" customWidth="1"/>
    <col min="34" max="34" width="18.140625" customWidth="1"/>
    <col min="35" max="38" width="9.140625" style="5"/>
  </cols>
  <sheetData>
    <row r="1" spans="1:38" ht="34.5" customHeight="1" x14ac:dyDescent="0.25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95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6"/>
      <c r="AK1" s="6"/>
      <c r="AL1" s="6"/>
    </row>
    <row r="2" spans="1:38" ht="17.25" customHeight="1" x14ac:dyDescent="0.3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96" t="s">
        <v>123</v>
      </c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6"/>
      <c r="AK2" s="6"/>
      <c r="AL2" s="6"/>
    </row>
    <row r="3" spans="1:38" s="7" customFormat="1" ht="68.25" customHeight="1" x14ac:dyDescent="0.25">
      <c r="A3" s="45" t="s">
        <v>0</v>
      </c>
      <c r="B3" s="9" t="s">
        <v>1</v>
      </c>
      <c r="C3" s="11" t="s">
        <v>121</v>
      </c>
      <c r="D3" s="11" t="s">
        <v>120</v>
      </c>
      <c r="E3" s="11" t="s">
        <v>3</v>
      </c>
      <c r="F3" s="9" t="s">
        <v>4</v>
      </c>
      <c r="G3" s="11" t="s">
        <v>5</v>
      </c>
      <c r="H3" s="11" t="s">
        <v>6</v>
      </c>
      <c r="I3" s="11" t="s">
        <v>7</v>
      </c>
      <c r="J3" s="42" t="s">
        <v>8</v>
      </c>
      <c r="K3" s="11" t="s">
        <v>9</v>
      </c>
      <c r="L3" s="11" t="s">
        <v>10</v>
      </c>
      <c r="M3" s="11" t="s">
        <v>11</v>
      </c>
      <c r="N3" s="11" t="s">
        <v>12</v>
      </c>
      <c r="O3" s="12" t="s">
        <v>13</v>
      </c>
      <c r="P3" s="88" t="s">
        <v>14</v>
      </c>
      <c r="Q3" s="87" t="s">
        <v>15</v>
      </c>
      <c r="R3" s="12" t="s">
        <v>16</v>
      </c>
      <c r="S3" s="12" t="s">
        <v>17</v>
      </c>
      <c r="T3" s="11" t="s">
        <v>18</v>
      </c>
      <c r="U3" s="11" t="s">
        <v>19</v>
      </c>
      <c r="V3" s="44" t="s">
        <v>122</v>
      </c>
      <c r="W3" s="11" t="s">
        <v>20</v>
      </c>
      <c r="X3" s="11" t="s">
        <v>21</v>
      </c>
      <c r="Y3" s="11" t="s">
        <v>22</v>
      </c>
      <c r="Z3" s="11" t="s">
        <v>23</v>
      </c>
      <c r="AA3" s="11" t="s">
        <v>24</v>
      </c>
      <c r="AB3" s="11" t="s">
        <v>25</v>
      </c>
      <c r="AC3" s="11" t="s">
        <v>26</v>
      </c>
      <c r="AD3" s="11" t="s">
        <v>27</v>
      </c>
      <c r="AE3" s="11" t="s">
        <v>28</v>
      </c>
      <c r="AF3" s="11" t="s">
        <v>29</v>
      </c>
      <c r="AG3" s="11" t="s">
        <v>30</v>
      </c>
      <c r="AH3" s="11" t="s">
        <v>31</v>
      </c>
      <c r="AI3" s="4"/>
      <c r="AJ3" s="3"/>
      <c r="AK3" s="4"/>
      <c r="AL3" s="4"/>
    </row>
    <row r="4" spans="1:38" s="80" customFormat="1" ht="12" customHeight="1" x14ac:dyDescent="0.25">
      <c r="A4" s="46" t="s">
        <v>32</v>
      </c>
      <c r="B4" s="10">
        <v>1</v>
      </c>
      <c r="C4" s="24" t="s">
        <v>33</v>
      </c>
      <c r="D4" s="24" t="s">
        <v>34</v>
      </c>
      <c r="E4" s="24" t="s">
        <v>35</v>
      </c>
      <c r="F4" s="63" t="s">
        <v>36</v>
      </c>
      <c r="G4" s="64" t="s">
        <v>37</v>
      </c>
      <c r="H4" s="25" t="s">
        <v>38</v>
      </c>
      <c r="I4" s="25" t="s">
        <v>38</v>
      </c>
      <c r="J4" s="25" t="s">
        <v>38</v>
      </c>
      <c r="K4" s="25" t="s">
        <v>38</v>
      </c>
      <c r="L4" s="64" t="s">
        <v>37</v>
      </c>
      <c r="M4" s="64" t="s">
        <v>37</v>
      </c>
      <c r="N4" s="64">
        <v>108</v>
      </c>
      <c r="O4" s="84" t="s">
        <v>39</v>
      </c>
      <c r="P4" s="88"/>
      <c r="Q4" s="14">
        <v>116755848</v>
      </c>
      <c r="R4" s="89">
        <v>116755848</v>
      </c>
      <c r="S4" s="26">
        <v>5338000</v>
      </c>
      <c r="T4" s="91">
        <v>5338000</v>
      </c>
      <c r="U4" s="16">
        <v>26495657</v>
      </c>
      <c r="V4" s="98">
        <f>SUM(X4,T4)</f>
        <v>26495657</v>
      </c>
      <c r="W4" s="26">
        <v>21157657</v>
      </c>
      <c r="X4" s="91">
        <v>21157657</v>
      </c>
      <c r="Y4" s="16">
        <v>0</v>
      </c>
      <c r="Z4" s="26">
        <v>39599372</v>
      </c>
      <c r="AA4" s="26">
        <v>39599372</v>
      </c>
      <c r="AB4" s="26">
        <v>39599372</v>
      </c>
      <c r="AC4" s="26">
        <v>29605776</v>
      </c>
      <c r="AD4" s="26">
        <v>29605776</v>
      </c>
      <c r="AE4" s="26">
        <v>29605776</v>
      </c>
      <c r="AF4" s="26">
        <v>21055043</v>
      </c>
      <c r="AG4" s="26">
        <v>21055043</v>
      </c>
      <c r="AH4" s="26">
        <v>21055043</v>
      </c>
      <c r="AI4" s="6"/>
      <c r="AJ4" s="5"/>
      <c r="AK4" s="6"/>
      <c r="AL4" s="6"/>
    </row>
    <row r="5" spans="1:38" s="80" customFormat="1" ht="12" customHeight="1" x14ac:dyDescent="0.25">
      <c r="A5" s="46" t="s">
        <v>32</v>
      </c>
      <c r="B5" s="10">
        <v>2</v>
      </c>
      <c r="C5" s="24" t="s">
        <v>40</v>
      </c>
      <c r="D5" s="24" t="s">
        <v>41</v>
      </c>
      <c r="E5" s="24" t="s">
        <v>42</v>
      </c>
      <c r="F5" s="63" t="s">
        <v>43</v>
      </c>
      <c r="G5" s="64" t="s">
        <v>37</v>
      </c>
      <c r="H5" s="25" t="s">
        <v>38</v>
      </c>
      <c r="I5" s="25" t="s">
        <v>38</v>
      </c>
      <c r="J5" s="64" t="s">
        <v>37</v>
      </c>
      <c r="K5" s="25" t="s">
        <v>38</v>
      </c>
      <c r="L5" s="64" t="s">
        <v>37</v>
      </c>
      <c r="M5" s="25" t="s">
        <v>38</v>
      </c>
      <c r="N5" s="64">
        <v>104</v>
      </c>
      <c r="O5" s="84" t="s">
        <v>39</v>
      </c>
      <c r="P5" s="88"/>
      <c r="Q5" s="14">
        <v>3701636</v>
      </c>
      <c r="R5" s="89">
        <v>3701636</v>
      </c>
      <c r="S5" s="26">
        <v>597184</v>
      </c>
      <c r="T5" s="91">
        <v>597184</v>
      </c>
      <c r="U5" s="16">
        <v>1272519</v>
      </c>
      <c r="V5" s="98">
        <f t="shared" ref="V5:V18" si="0">SUM(X5,T5)</f>
        <v>1272519</v>
      </c>
      <c r="W5" s="26">
        <v>675335</v>
      </c>
      <c r="X5" s="91">
        <v>675335</v>
      </c>
      <c r="Y5" s="16">
        <v>0</v>
      </c>
      <c r="Z5" s="26">
        <v>770212</v>
      </c>
      <c r="AA5" s="26">
        <v>770212</v>
      </c>
      <c r="AB5" s="26">
        <v>770212</v>
      </c>
      <c r="AC5" s="26">
        <v>797747</v>
      </c>
      <c r="AD5" s="26">
        <v>797747</v>
      </c>
      <c r="AE5" s="26">
        <v>797747</v>
      </c>
      <c r="AF5" s="26">
        <v>861158</v>
      </c>
      <c r="AG5" s="26">
        <v>861158</v>
      </c>
      <c r="AH5" s="26">
        <v>861158</v>
      </c>
      <c r="AI5" s="4"/>
      <c r="AJ5" s="3"/>
      <c r="AK5" s="4"/>
      <c r="AL5" s="4"/>
    </row>
    <row r="6" spans="1:38" s="80" customFormat="1" ht="12" customHeight="1" x14ac:dyDescent="0.25">
      <c r="A6" s="46" t="s">
        <v>32</v>
      </c>
      <c r="B6" s="10">
        <v>3</v>
      </c>
      <c r="C6" s="24" t="s">
        <v>44</v>
      </c>
      <c r="D6" s="24" t="s">
        <v>45</v>
      </c>
      <c r="E6" s="24" t="s">
        <v>46</v>
      </c>
      <c r="F6" s="63" t="s">
        <v>47</v>
      </c>
      <c r="G6" s="64" t="s">
        <v>37</v>
      </c>
      <c r="H6" s="25" t="s">
        <v>38</v>
      </c>
      <c r="I6" s="25" t="s">
        <v>38</v>
      </c>
      <c r="J6" s="25" t="s">
        <v>38</v>
      </c>
      <c r="K6" s="25" t="s">
        <v>38</v>
      </c>
      <c r="L6" s="64" t="s">
        <v>37</v>
      </c>
      <c r="M6" s="25" t="s">
        <v>38</v>
      </c>
      <c r="N6" s="64">
        <v>102</v>
      </c>
      <c r="O6" s="84" t="s">
        <v>39</v>
      </c>
      <c r="P6" s="88"/>
      <c r="Q6" s="14">
        <v>10497190</v>
      </c>
      <c r="R6" s="89">
        <v>10497190</v>
      </c>
      <c r="S6" s="26">
        <v>2099130</v>
      </c>
      <c r="T6" s="91">
        <v>2099130</v>
      </c>
      <c r="U6" s="16">
        <v>4245560</v>
      </c>
      <c r="V6" s="98">
        <f t="shared" si="0"/>
        <v>4245560</v>
      </c>
      <c r="W6" s="26">
        <v>2146430</v>
      </c>
      <c r="X6" s="91">
        <v>2146430</v>
      </c>
      <c r="Y6" s="16">
        <v>0</v>
      </c>
      <c r="Z6" s="26">
        <v>2109910</v>
      </c>
      <c r="AA6" s="26">
        <v>2109910</v>
      </c>
      <c r="AB6" s="26">
        <v>2109910</v>
      </c>
      <c r="AC6" s="26">
        <v>2087910</v>
      </c>
      <c r="AD6" s="26">
        <v>2087910</v>
      </c>
      <c r="AE6" s="26">
        <v>2087910</v>
      </c>
      <c r="AF6" s="26">
        <v>2053810</v>
      </c>
      <c r="AG6" s="26">
        <v>2053810</v>
      </c>
      <c r="AH6" s="26">
        <v>2053810</v>
      </c>
      <c r="AI6" s="6"/>
      <c r="AJ6" s="5"/>
      <c r="AK6" s="6"/>
      <c r="AL6" s="6"/>
    </row>
    <row r="7" spans="1:38" s="80" customFormat="1" ht="12" customHeight="1" x14ac:dyDescent="0.25">
      <c r="A7" s="46" t="s">
        <v>32</v>
      </c>
      <c r="B7" s="10">
        <v>4</v>
      </c>
      <c r="C7" s="24" t="s">
        <v>48</v>
      </c>
      <c r="D7" s="24" t="s">
        <v>49</v>
      </c>
      <c r="E7" s="24" t="s">
        <v>50</v>
      </c>
      <c r="F7" s="63" t="s">
        <v>51</v>
      </c>
      <c r="G7" s="64" t="s">
        <v>37</v>
      </c>
      <c r="H7" s="25" t="s">
        <v>38</v>
      </c>
      <c r="I7" s="25" t="s">
        <v>38</v>
      </c>
      <c r="J7" s="25" t="s">
        <v>38</v>
      </c>
      <c r="K7" s="64" t="s">
        <v>37</v>
      </c>
      <c r="L7" s="64" t="s">
        <v>37</v>
      </c>
      <c r="M7" s="64" t="s">
        <v>37</v>
      </c>
      <c r="N7" s="64">
        <v>101</v>
      </c>
      <c r="O7" s="84" t="s">
        <v>39</v>
      </c>
      <c r="P7" s="88"/>
      <c r="Q7" s="14">
        <v>1500000</v>
      </c>
      <c r="R7" s="89">
        <v>1500000</v>
      </c>
      <c r="S7" s="28">
        <v>500000</v>
      </c>
      <c r="T7" s="92">
        <v>500000</v>
      </c>
      <c r="U7" s="16">
        <v>1000000</v>
      </c>
      <c r="V7" s="98">
        <f t="shared" si="0"/>
        <v>1000000</v>
      </c>
      <c r="W7" s="28">
        <v>500000</v>
      </c>
      <c r="X7" s="92">
        <v>500000</v>
      </c>
      <c r="Y7" s="16">
        <v>0</v>
      </c>
      <c r="Z7" s="28">
        <v>500000</v>
      </c>
      <c r="AA7" s="28">
        <v>500000</v>
      </c>
      <c r="AB7" s="26">
        <v>500000</v>
      </c>
      <c r="AC7" s="28"/>
      <c r="AD7" s="28"/>
      <c r="AE7" s="28"/>
      <c r="AF7" s="28"/>
      <c r="AG7" s="28"/>
      <c r="AH7" s="28"/>
      <c r="AI7" s="4"/>
      <c r="AJ7" s="3"/>
      <c r="AK7" s="4"/>
      <c r="AL7" s="4"/>
    </row>
    <row r="8" spans="1:38" s="80" customFormat="1" ht="12" customHeight="1" x14ac:dyDescent="0.25">
      <c r="A8" s="46" t="s">
        <v>32</v>
      </c>
      <c r="B8" s="10">
        <v>5</v>
      </c>
      <c r="C8" s="24" t="s">
        <v>52</v>
      </c>
      <c r="D8" s="24" t="s">
        <v>53</v>
      </c>
      <c r="E8" s="24" t="s">
        <v>54</v>
      </c>
      <c r="F8" s="63" t="s">
        <v>36</v>
      </c>
      <c r="G8" s="64" t="s">
        <v>37</v>
      </c>
      <c r="H8" s="25" t="s">
        <v>38</v>
      </c>
      <c r="I8" s="25" t="s">
        <v>38</v>
      </c>
      <c r="J8" s="25" t="s">
        <v>38</v>
      </c>
      <c r="K8" s="25" t="s">
        <v>38</v>
      </c>
      <c r="L8" s="64" t="s">
        <v>37</v>
      </c>
      <c r="M8" s="25" t="s">
        <v>38</v>
      </c>
      <c r="N8" s="64">
        <v>101</v>
      </c>
      <c r="O8" s="84" t="s">
        <v>39</v>
      </c>
      <c r="P8" s="88"/>
      <c r="Q8" s="14">
        <v>14945568</v>
      </c>
      <c r="R8" s="89">
        <v>14945568</v>
      </c>
      <c r="S8" s="26">
        <v>4376123</v>
      </c>
      <c r="T8" s="91">
        <v>4376123</v>
      </c>
      <c r="U8" s="16">
        <v>8706023</v>
      </c>
      <c r="V8" s="98">
        <f t="shared" si="0"/>
        <v>8706023</v>
      </c>
      <c r="W8" s="26">
        <v>4329900</v>
      </c>
      <c r="X8" s="91">
        <v>4329900</v>
      </c>
      <c r="Y8" s="16">
        <v>0</v>
      </c>
      <c r="Z8" s="26">
        <v>3554410</v>
      </c>
      <c r="AA8" s="26">
        <v>3554410</v>
      </c>
      <c r="AB8" s="26">
        <v>3554410</v>
      </c>
      <c r="AC8" s="26">
        <v>1875514</v>
      </c>
      <c r="AD8" s="26">
        <v>1875514</v>
      </c>
      <c r="AE8" s="26">
        <v>1875514</v>
      </c>
      <c r="AF8" s="26">
        <v>809621</v>
      </c>
      <c r="AG8" s="26">
        <v>809621</v>
      </c>
      <c r="AH8" s="26">
        <v>809621</v>
      </c>
      <c r="AI8" s="6"/>
      <c r="AJ8" s="5"/>
      <c r="AK8" s="6"/>
      <c r="AL8" s="6"/>
    </row>
    <row r="9" spans="1:38" s="80" customFormat="1" ht="45" customHeight="1" x14ac:dyDescent="0.25">
      <c r="A9" s="46" t="s">
        <v>32</v>
      </c>
      <c r="B9" s="10">
        <v>6</v>
      </c>
      <c r="C9" s="24" t="s">
        <v>55</v>
      </c>
      <c r="D9" s="24" t="s">
        <v>56</v>
      </c>
      <c r="E9" s="24" t="s">
        <v>57</v>
      </c>
      <c r="F9" s="63" t="s">
        <v>58</v>
      </c>
      <c r="G9" s="64" t="s">
        <v>37</v>
      </c>
      <c r="H9" s="25" t="s">
        <v>38</v>
      </c>
      <c r="I9" s="25" t="s">
        <v>38</v>
      </c>
      <c r="J9" s="64" t="s">
        <v>37</v>
      </c>
      <c r="K9" s="25" t="s">
        <v>38</v>
      </c>
      <c r="L9" s="64" t="s">
        <v>37</v>
      </c>
      <c r="M9" s="64" t="s">
        <v>37</v>
      </c>
      <c r="N9" s="64">
        <v>98.33</v>
      </c>
      <c r="O9" s="85" t="s">
        <v>59</v>
      </c>
      <c r="P9" s="88"/>
      <c r="Q9" s="14">
        <v>10386300</v>
      </c>
      <c r="R9" s="89">
        <v>9842050</v>
      </c>
      <c r="S9" s="26">
        <v>91000</v>
      </c>
      <c r="T9" s="91">
        <v>91000</v>
      </c>
      <c r="U9" s="16">
        <v>2273450</v>
      </c>
      <c r="V9" s="98">
        <f t="shared" si="0"/>
        <v>2273450</v>
      </c>
      <c r="W9" s="26">
        <v>2726700</v>
      </c>
      <c r="X9" s="30">
        <v>2182450</v>
      </c>
      <c r="Y9" s="16">
        <v>0</v>
      </c>
      <c r="Z9" s="26">
        <v>2723600</v>
      </c>
      <c r="AA9" s="26">
        <v>2723600</v>
      </c>
      <c r="AB9" s="26">
        <v>2723600</v>
      </c>
      <c r="AC9" s="26">
        <v>2483000</v>
      </c>
      <c r="AD9" s="26">
        <v>2483000</v>
      </c>
      <c r="AE9" s="26">
        <v>2483000</v>
      </c>
      <c r="AF9" s="26">
        <v>2362000</v>
      </c>
      <c r="AG9" s="26">
        <v>2362000</v>
      </c>
      <c r="AH9" s="26">
        <v>2362000</v>
      </c>
      <c r="AI9" s="4"/>
      <c r="AJ9" s="3"/>
      <c r="AK9" s="4"/>
      <c r="AL9" s="4"/>
    </row>
    <row r="10" spans="1:38" s="80" customFormat="1" ht="12" customHeight="1" x14ac:dyDescent="0.25">
      <c r="A10" s="46" t="s">
        <v>32</v>
      </c>
      <c r="B10" s="10">
        <v>7</v>
      </c>
      <c r="C10" s="41" t="s">
        <v>60</v>
      </c>
      <c r="D10" s="41" t="s">
        <v>61</v>
      </c>
      <c r="E10" s="41" t="s">
        <v>62</v>
      </c>
      <c r="F10" s="47" t="s">
        <v>43</v>
      </c>
      <c r="G10" s="41" t="s">
        <v>37</v>
      </c>
      <c r="H10" s="25" t="s">
        <v>38</v>
      </c>
      <c r="I10" s="25" t="s">
        <v>38</v>
      </c>
      <c r="J10" s="41" t="s">
        <v>37</v>
      </c>
      <c r="K10" s="25" t="s">
        <v>38</v>
      </c>
      <c r="L10" s="41" t="s">
        <v>37</v>
      </c>
      <c r="M10" s="41" t="s">
        <v>37</v>
      </c>
      <c r="N10" s="41">
        <v>98</v>
      </c>
      <c r="O10" s="84" t="s">
        <v>39</v>
      </c>
      <c r="P10" s="88"/>
      <c r="Q10" s="14">
        <v>9035000</v>
      </c>
      <c r="R10" s="89">
        <v>9035000</v>
      </c>
      <c r="S10" s="26">
        <v>214375</v>
      </c>
      <c r="T10" s="91">
        <v>214375</v>
      </c>
      <c r="U10" s="16">
        <v>1816875</v>
      </c>
      <c r="V10" s="98">
        <f t="shared" si="0"/>
        <v>1816875</v>
      </c>
      <c r="W10" s="26">
        <v>1602500</v>
      </c>
      <c r="X10" s="91">
        <v>1602500</v>
      </c>
      <c r="Y10" s="16">
        <v>0</v>
      </c>
      <c r="Z10" s="26">
        <v>3262500</v>
      </c>
      <c r="AA10" s="26">
        <v>3262500</v>
      </c>
      <c r="AB10" s="26">
        <v>3262500</v>
      </c>
      <c r="AC10" s="26">
        <v>2811250</v>
      </c>
      <c r="AD10" s="26">
        <v>2811250</v>
      </c>
      <c r="AE10" s="26">
        <v>2811250</v>
      </c>
      <c r="AF10" s="26">
        <v>1144375</v>
      </c>
      <c r="AG10" s="26">
        <v>1144375</v>
      </c>
      <c r="AH10" s="26">
        <v>1144375</v>
      </c>
      <c r="AI10" s="6"/>
      <c r="AJ10" s="5"/>
      <c r="AK10" s="6"/>
      <c r="AL10" s="6"/>
    </row>
    <row r="11" spans="1:38" s="80" customFormat="1" ht="12" customHeight="1" x14ac:dyDescent="0.25">
      <c r="A11" s="46" t="s">
        <v>32</v>
      </c>
      <c r="B11" s="10">
        <v>8</v>
      </c>
      <c r="C11" s="27" t="s">
        <v>63</v>
      </c>
      <c r="D11" s="27" t="s">
        <v>64</v>
      </c>
      <c r="E11" s="27" t="s">
        <v>65</v>
      </c>
      <c r="F11" s="65" t="s">
        <v>43</v>
      </c>
      <c r="G11" s="66" t="s">
        <v>37</v>
      </c>
      <c r="H11" s="25" t="s">
        <v>38</v>
      </c>
      <c r="I11" s="25" t="s">
        <v>38</v>
      </c>
      <c r="J11" s="66" t="s">
        <v>37</v>
      </c>
      <c r="K11" s="25" t="s">
        <v>38</v>
      </c>
      <c r="L11" s="66" t="s">
        <v>37</v>
      </c>
      <c r="M11" s="25" t="s">
        <v>38</v>
      </c>
      <c r="N11" s="66">
        <v>97.67</v>
      </c>
      <c r="O11" s="84" t="s">
        <v>39</v>
      </c>
      <c r="P11" s="88"/>
      <c r="Q11" s="14">
        <v>12000000</v>
      </c>
      <c r="R11" s="89">
        <v>12000000</v>
      </c>
      <c r="S11" s="28">
        <v>3011750</v>
      </c>
      <c r="T11" s="92">
        <v>3011750</v>
      </c>
      <c r="U11" s="16">
        <v>6479250</v>
      </c>
      <c r="V11" s="98">
        <f t="shared" si="0"/>
        <v>6479250</v>
      </c>
      <c r="W11" s="28">
        <v>3467500</v>
      </c>
      <c r="X11" s="92">
        <v>3467500</v>
      </c>
      <c r="Y11" s="16">
        <v>0</v>
      </c>
      <c r="Z11" s="16">
        <v>3814500</v>
      </c>
      <c r="AA11" s="16">
        <v>3814500</v>
      </c>
      <c r="AB11" s="26">
        <v>3814500</v>
      </c>
      <c r="AC11" s="28">
        <v>1052500</v>
      </c>
      <c r="AD11" s="28">
        <v>1052500</v>
      </c>
      <c r="AE11" s="26">
        <v>1052500</v>
      </c>
      <c r="AF11" s="16">
        <v>653750</v>
      </c>
      <c r="AG11" s="16">
        <v>653750</v>
      </c>
      <c r="AH11" s="26">
        <v>653750</v>
      </c>
      <c r="AI11" s="4"/>
      <c r="AJ11" s="3"/>
      <c r="AK11" s="4"/>
      <c r="AL11" s="4"/>
    </row>
    <row r="12" spans="1:38" s="80" customFormat="1" ht="12" customHeight="1" x14ac:dyDescent="0.25">
      <c r="A12" s="46" t="s">
        <v>32</v>
      </c>
      <c r="B12" s="10">
        <v>9</v>
      </c>
      <c r="C12" s="27" t="s">
        <v>66</v>
      </c>
      <c r="D12" s="27" t="s">
        <v>67</v>
      </c>
      <c r="E12" s="27" t="s">
        <v>68</v>
      </c>
      <c r="F12" s="65" t="s">
        <v>69</v>
      </c>
      <c r="G12" s="66" t="s">
        <v>37</v>
      </c>
      <c r="H12" s="25" t="s">
        <v>38</v>
      </c>
      <c r="I12" s="25" t="s">
        <v>38</v>
      </c>
      <c r="J12" s="66" t="s">
        <v>37</v>
      </c>
      <c r="K12" s="66" t="s">
        <v>37</v>
      </c>
      <c r="L12" s="66" t="s">
        <v>37</v>
      </c>
      <c r="M12" s="25" t="s">
        <v>38</v>
      </c>
      <c r="N12" s="66">
        <v>97.33</v>
      </c>
      <c r="O12" s="84" t="s">
        <v>39</v>
      </c>
      <c r="P12" s="88"/>
      <c r="Q12" s="14">
        <v>3750000</v>
      </c>
      <c r="R12" s="89">
        <v>3750000</v>
      </c>
      <c r="S12" s="26">
        <v>125458</v>
      </c>
      <c r="T12" s="91">
        <v>125458</v>
      </c>
      <c r="U12" s="16">
        <v>1098010</v>
      </c>
      <c r="V12" s="98">
        <f t="shared" si="0"/>
        <v>1098010</v>
      </c>
      <c r="W12" s="26">
        <v>972552</v>
      </c>
      <c r="X12" s="91">
        <v>972552</v>
      </c>
      <c r="Y12" s="16">
        <v>0</v>
      </c>
      <c r="Z12" s="26">
        <v>1939691</v>
      </c>
      <c r="AA12" s="26">
        <v>1939691</v>
      </c>
      <c r="AB12" s="26">
        <v>1939691</v>
      </c>
      <c r="AC12" s="26">
        <v>692299</v>
      </c>
      <c r="AD12" s="26">
        <v>692299</v>
      </c>
      <c r="AE12" s="26">
        <v>692299</v>
      </c>
      <c r="AF12" s="26">
        <v>20000</v>
      </c>
      <c r="AG12" s="26">
        <v>20000</v>
      </c>
      <c r="AH12" s="26">
        <v>20000</v>
      </c>
      <c r="AI12" s="6"/>
      <c r="AJ12" s="5"/>
      <c r="AK12" s="6"/>
      <c r="AL12" s="6"/>
    </row>
    <row r="13" spans="1:38" s="80" customFormat="1" ht="12" customHeight="1" x14ac:dyDescent="0.25">
      <c r="A13" s="46" t="s">
        <v>32</v>
      </c>
      <c r="B13" s="10">
        <v>10</v>
      </c>
      <c r="C13" s="24" t="s">
        <v>70</v>
      </c>
      <c r="D13" s="24" t="s">
        <v>71</v>
      </c>
      <c r="E13" s="24" t="s">
        <v>72</v>
      </c>
      <c r="F13" s="63" t="s">
        <v>73</v>
      </c>
      <c r="G13" s="64" t="s">
        <v>37</v>
      </c>
      <c r="H13" s="25" t="s">
        <v>38</v>
      </c>
      <c r="I13" s="25" t="s">
        <v>38</v>
      </c>
      <c r="J13" s="25" t="s">
        <v>38</v>
      </c>
      <c r="K13" s="25" t="s">
        <v>38</v>
      </c>
      <c r="L13" s="64" t="s">
        <v>37</v>
      </c>
      <c r="M13" s="64" t="s">
        <v>37</v>
      </c>
      <c r="N13" s="64">
        <v>96.33</v>
      </c>
      <c r="O13" s="84" t="s">
        <v>39</v>
      </c>
      <c r="P13" s="88"/>
      <c r="Q13" s="14">
        <v>12749161</v>
      </c>
      <c r="R13" s="89">
        <v>12749161</v>
      </c>
      <c r="S13" s="26">
        <v>1941757</v>
      </c>
      <c r="T13" s="91">
        <v>1941757</v>
      </c>
      <c r="U13" s="16">
        <v>4513499</v>
      </c>
      <c r="V13" s="98">
        <f t="shared" si="0"/>
        <v>4513499</v>
      </c>
      <c r="W13" s="26">
        <v>2571742</v>
      </c>
      <c r="X13" s="91">
        <v>2571742</v>
      </c>
      <c r="Y13" s="16">
        <v>0</v>
      </c>
      <c r="Z13" s="26">
        <v>3150361</v>
      </c>
      <c r="AA13" s="26">
        <v>3150361</v>
      </c>
      <c r="AB13" s="26">
        <v>3150361</v>
      </c>
      <c r="AC13" s="26">
        <v>2829520</v>
      </c>
      <c r="AD13" s="26">
        <v>2829520</v>
      </c>
      <c r="AE13" s="26">
        <v>2829520</v>
      </c>
      <c r="AF13" s="26">
        <v>2255781</v>
      </c>
      <c r="AG13" s="26">
        <v>2255781</v>
      </c>
      <c r="AH13" s="26">
        <v>2255781</v>
      </c>
      <c r="AI13" s="4"/>
      <c r="AJ13" s="3"/>
      <c r="AK13" s="4"/>
      <c r="AL13" s="4"/>
    </row>
    <row r="14" spans="1:38" s="80" customFormat="1" ht="12" customHeight="1" x14ac:dyDescent="0.25">
      <c r="A14" s="46" t="s">
        <v>32</v>
      </c>
      <c r="B14" s="10">
        <v>11</v>
      </c>
      <c r="C14" s="24" t="s">
        <v>74</v>
      </c>
      <c r="D14" s="24" t="s">
        <v>75</v>
      </c>
      <c r="E14" s="24" t="s">
        <v>76</v>
      </c>
      <c r="F14" s="54" t="s">
        <v>43</v>
      </c>
      <c r="G14" s="31" t="s">
        <v>37</v>
      </c>
      <c r="H14" s="25" t="s">
        <v>38</v>
      </c>
      <c r="I14" s="25" t="s">
        <v>38</v>
      </c>
      <c r="J14" s="31" t="s">
        <v>37</v>
      </c>
      <c r="K14" s="25" t="s">
        <v>38</v>
      </c>
      <c r="L14" s="31" t="s">
        <v>37</v>
      </c>
      <c r="M14" s="25" t="s">
        <v>38</v>
      </c>
      <c r="N14" s="31">
        <v>94.67</v>
      </c>
      <c r="O14" s="84" t="s">
        <v>39</v>
      </c>
      <c r="P14" s="88"/>
      <c r="Q14" s="14">
        <v>9798522</v>
      </c>
      <c r="R14" s="89">
        <v>9798522</v>
      </c>
      <c r="S14" s="16">
        <v>1160066</v>
      </c>
      <c r="T14" s="93">
        <v>1160066</v>
      </c>
      <c r="U14" s="16">
        <v>3180596</v>
      </c>
      <c r="V14" s="98">
        <f t="shared" si="0"/>
        <v>3180596</v>
      </c>
      <c r="W14" s="16">
        <v>2020530</v>
      </c>
      <c r="X14" s="93">
        <v>2020530</v>
      </c>
      <c r="Y14" s="16">
        <v>0</v>
      </c>
      <c r="Z14" s="16">
        <v>1894350</v>
      </c>
      <c r="AA14" s="16">
        <v>1894350</v>
      </c>
      <c r="AB14" s="26">
        <v>1894350</v>
      </c>
      <c r="AC14" s="16">
        <v>2337723</v>
      </c>
      <c r="AD14" s="16">
        <v>2337723</v>
      </c>
      <c r="AE14" s="26">
        <v>2337723</v>
      </c>
      <c r="AF14" s="16">
        <v>2385853</v>
      </c>
      <c r="AG14" s="16">
        <v>2385853</v>
      </c>
      <c r="AH14" s="26">
        <v>2385853</v>
      </c>
      <c r="AI14" s="6"/>
      <c r="AJ14" s="5"/>
      <c r="AK14" s="6"/>
      <c r="AL14" s="6"/>
    </row>
    <row r="15" spans="1:38" s="80" customFormat="1" ht="12" customHeight="1" x14ac:dyDescent="0.25">
      <c r="A15" s="46" t="s">
        <v>32</v>
      </c>
      <c r="B15" s="10">
        <v>12</v>
      </c>
      <c r="C15" s="24" t="s">
        <v>77</v>
      </c>
      <c r="D15" s="24" t="s">
        <v>78</v>
      </c>
      <c r="E15" s="24" t="s">
        <v>79</v>
      </c>
      <c r="F15" s="63" t="s">
        <v>43</v>
      </c>
      <c r="G15" s="64" t="s">
        <v>37</v>
      </c>
      <c r="H15" s="25" t="s">
        <v>38</v>
      </c>
      <c r="I15" s="25" t="s">
        <v>38</v>
      </c>
      <c r="J15" s="25" t="s">
        <v>38</v>
      </c>
      <c r="K15" s="25" t="s">
        <v>38</v>
      </c>
      <c r="L15" s="64" t="s">
        <v>37</v>
      </c>
      <c r="M15" s="64" t="s">
        <v>37</v>
      </c>
      <c r="N15" s="64">
        <v>94.33</v>
      </c>
      <c r="O15" s="84" t="s">
        <v>39</v>
      </c>
      <c r="P15" s="88"/>
      <c r="Q15" s="14">
        <v>87993936</v>
      </c>
      <c r="R15" s="89">
        <v>87993936</v>
      </c>
      <c r="S15" s="26">
        <v>12991157</v>
      </c>
      <c r="T15" s="91">
        <v>12991157</v>
      </c>
      <c r="U15" s="16">
        <v>34547498</v>
      </c>
      <c r="V15" s="98">
        <f t="shared" si="0"/>
        <v>32864604</v>
      </c>
      <c r="W15" s="26">
        <v>21556341</v>
      </c>
      <c r="X15" s="30">
        <f>21556341-1682894</f>
        <v>19873447</v>
      </c>
      <c r="Y15" s="16">
        <v>1682894</v>
      </c>
      <c r="Z15" s="26">
        <v>28297217</v>
      </c>
      <c r="AA15" s="26">
        <v>28297217</v>
      </c>
      <c r="AB15" s="26">
        <v>28297217</v>
      </c>
      <c r="AC15" s="26">
        <v>16806547</v>
      </c>
      <c r="AD15" s="26">
        <v>16806547</v>
      </c>
      <c r="AE15" s="26">
        <v>16806547</v>
      </c>
      <c r="AF15" s="26">
        <v>8342674</v>
      </c>
      <c r="AG15" s="26">
        <v>8342674</v>
      </c>
      <c r="AH15" s="26">
        <v>8342674</v>
      </c>
      <c r="AI15" s="4"/>
      <c r="AJ15" s="3"/>
      <c r="AK15" s="4"/>
      <c r="AL15" s="4"/>
    </row>
    <row r="16" spans="1:38" s="83" customFormat="1" ht="12" customHeight="1" x14ac:dyDescent="0.25">
      <c r="A16" s="46" t="s">
        <v>32</v>
      </c>
      <c r="B16" s="10">
        <v>13</v>
      </c>
      <c r="C16" s="24" t="s">
        <v>80</v>
      </c>
      <c r="D16" s="24" t="s">
        <v>81</v>
      </c>
      <c r="E16" s="24" t="s">
        <v>82</v>
      </c>
      <c r="F16" s="63" t="s">
        <v>73</v>
      </c>
      <c r="G16" s="64" t="s">
        <v>37</v>
      </c>
      <c r="H16" s="25" t="s">
        <v>38</v>
      </c>
      <c r="I16" s="64" t="s">
        <v>37</v>
      </c>
      <c r="J16" s="25" t="s">
        <v>38</v>
      </c>
      <c r="K16" s="64" t="s">
        <v>37</v>
      </c>
      <c r="L16" s="64" t="s">
        <v>37</v>
      </c>
      <c r="M16" s="64" t="s">
        <v>37</v>
      </c>
      <c r="N16" s="64">
        <v>94</v>
      </c>
      <c r="O16" s="84" t="s">
        <v>39</v>
      </c>
      <c r="P16" s="88"/>
      <c r="Q16" s="14">
        <v>2150863</v>
      </c>
      <c r="R16" s="89">
        <v>2150863</v>
      </c>
      <c r="S16" s="26">
        <v>788014</v>
      </c>
      <c r="T16" s="91">
        <v>788014</v>
      </c>
      <c r="U16" s="16">
        <v>1748193</v>
      </c>
      <c r="V16" s="98">
        <f t="shared" si="0"/>
        <v>1748193</v>
      </c>
      <c r="W16" s="26">
        <v>960179</v>
      </c>
      <c r="X16" s="91">
        <v>960179</v>
      </c>
      <c r="Y16" s="16">
        <v>0</v>
      </c>
      <c r="Z16" s="26">
        <v>402670</v>
      </c>
      <c r="AA16" s="26">
        <v>402670</v>
      </c>
      <c r="AB16" s="26">
        <v>402670</v>
      </c>
      <c r="AC16" s="26"/>
      <c r="AD16" s="26"/>
      <c r="AE16" s="26"/>
      <c r="AF16" s="26"/>
      <c r="AG16" s="26"/>
      <c r="AH16" s="26"/>
      <c r="AI16" s="6"/>
      <c r="AJ16" s="5"/>
      <c r="AK16" s="6"/>
      <c r="AL16" s="6"/>
    </row>
    <row r="17" spans="1:38" s="80" customFormat="1" ht="12" customHeight="1" x14ac:dyDescent="0.25">
      <c r="A17" s="50" t="s">
        <v>32</v>
      </c>
      <c r="B17" s="82">
        <v>14</v>
      </c>
      <c r="C17" s="37" t="s">
        <v>83</v>
      </c>
      <c r="D17" s="37" t="s">
        <v>84</v>
      </c>
      <c r="E17" s="37" t="s">
        <v>85</v>
      </c>
      <c r="F17" s="69" t="s">
        <v>73</v>
      </c>
      <c r="G17" s="70" t="s">
        <v>37</v>
      </c>
      <c r="H17" s="51" t="s">
        <v>38</v>
      </c>
      <c r="I17" s="71" t="s">
        <v>37</v>
      </c>
      <c r="J17" s="70" t="s">
        <v>37</v>
      </c>
      <c r="K17" s="51" t="s">
        <v>38</v>
      </c>
      <c r="L17" s="70" t="s">
        <v>37</v>
      </c>
      <c r="M17" s="71" t="s">
        <v>37</v>
      </c>
      <c r="N17" s="70">
        <v>93.33</v>
      </c>
      <c r="O17" s="86" t="s">
        <v>39</v>
      </c>
      <c r="P17" s="88"/>
      <c r="Q17" s="20">
        <v>4726170</v>
      </c>
      <c r="R17" s="90">
        <v>4726170</v>
      </c>
      <c r="S17" s="61">
        <v>680863</v>
      </c>
      <c r="T17" s="94">
        <v>680863</v>
      </c>
      <c r="U17" s="52">
        <v>1701145</v>
      </c>
      <c r="V17" s="98">
        <f t="shared" si="0"/>
        <v>1701145</v>
      </c>
      <c r="W17" s="61">
        <v>1020282</v>
      </c>
      <c r="X17" s="94">
        <v>1020282</v>
      </c>
      <c r="Y17" s="52">
        <v>0</v>
      </c>
      <c r="Z17" s="61">
        <v>1245631</v>
      </c>
      <c r="AA17" s="61">
        <v>1245631</v>
      </c>
      <c r="AB17" s="61">
        <v>1245631</v>
      </c>
      <c r="AC17" s="61">
        <v>1118295</v>
      </c>
      <c r="AD17" s="61">
        <v>1118295</v>
      </c>
      <c r="AE17" s="61">
        <v>1118295</v>
      </c>
      <c r="AF17" s="61">
        <v>661099</v>
      </c>
      <c r="AG17" s="61">
        <v>661099</v>
      </c>
      <c r="AH17" s="61">
        <v>661099</v>
      </c>
      <c r="AI17" s="4"/>
      <c r="AJ17" s="3"/>
      <c r="AK17" s="4"/>
      <c r="AL17" s="4"/>
    </row>
    <row r="18" spans="1:38" s="80" customFormat="1" ht="72.75" customHeight="1" x14ac:dyDescent="0.25">
      <c r="A18" s="46" t="s">
        <v>32</v>
      </c>
      <c r="B18" s="10">
        <v>15</v>
      </c>
      <c r="C18" s="32" t="s">
        <v>86</v>
      </c>
      <c r="D18" s="32" t="s">
        <v>87</v>
      </c>
      <c r="E18" s="32" t="s">
        <v>88</v>
      </c>
      <c r="F18" s="72" t="s">
        <v>89</v>
      </c>
      <c r="G18" s="73" t="s">
        <v>37</v>
      </c>
      <c r="H18" s="25" t="s">
        <v>38</v>
      </c>
      <c r="I18" s="25" t="s">
        <v>38</v>
      </c>
      <c r="J18" s="60" t="s">
        <v>38</v>
      </c>
      <c r="K18" s="64" t="s">
        <v>37</v>
      </c>
      <c r="L18" s="73" t="s">
        <v>37</v>
      </c>
      <c r="M18" s="25" t="s">
        <v>38</v>
      </c>
      <c r="N18" s="73">
        <v>90</v>
      </c>
      <c r="O18" s="85" t="s">
        <v>90</v>
      </c>
      <c r="P18" s="88"/>
      <c r="Q18" s="14">
        <v>7016418</v>
      </c>
      <c r="R18" s="89">
        <v>6514480</v>
      </c>
      <c r="S18" s="26">
        <v>1207884</v>
      </c>
      <c r="T18" s="91">
        <v>1207884</v>
      </c>
      <c r="U18" s="16">
        <v>2834648</v>
      </c>
      <c r="V18" s="98">
        <f t="shared" si="0"/>
        <v>2834648</v>
      </c>
      <c r="W18" s="26">
        <v>1626764</v>
      </c>
      <c r="X18" s="91">
        <v>1626764</v>
      </c>
      <c r="Y18" s="16">
        <v>0</v>
      </c>
      <c r="Z18" s="26">
        <v>1626764</v>
      </c>
      <c r="AA18" s="30">
        <v>1343964</v>
      </c>
      <c r="AB18" s="26">
        <v>1343964</v>
      </c>
      <c r="AC18" s="26">
        <v>1497404</v>
      </c>
      <c r="AD18" s="30">
        <v>1278266</v>
      </c>
      <c r="AE18" s="26">
        <v>1278266</v>
      </c>
      <c r="AF18" s="26">
        <v>1057602</v>
      </c>
      <c r="AG18" s="26">
        <v>1057602</v>
      </c>
      <c r="AH18" s="26">
        <v>1057602</v>
      </c>
      <c r="AI18" s="6"/>
      <c r="AJ18" s="5"/>
      <c r="AK18" s="6"/>
      <c r="AL18" s="6"/>
    </row>
    <row r="19" spans="1:38" ht="12" customHeight="1" x14ac:dyDescent="0.25">
      <c r="A19" s="2"/>
      <c r="B19" s="2"/>
      <c r="C19" s="6"/>
      <c r="D19" s="6"/>
      <c r="E19" s="6"/>
      <c r="F19" s="56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56"/>
      <c r="W19" s="38"/>
      <c r="X19" s="38"/>
      <c r="Y19" s="38"/>
      <c r="Z19" s="38"/>
      <c r="AA19" s="38"/>
      <c r="AB19" s="38"/>
      <c r="AC19" s="38"/>
      <c r="AD19" s="38"/>
      <c r="AE19" s="38"/>
      <c r="AF19" s="38"/>
      <c r="AG19" s="38"/>
      <c r="AH19" s="38"/>
      <c r="AI19" s="4"/>
      <c r="AJ19" s="3"/>
      <c r="AK19" s="4"/>
      <c r="AL19" s="4"/>
    </row>
    <row r="20" spans="1:38" ht="12" customHeight="1" x14ac:dyDescent="0.25">
      <c r="A20" s="2"/>
      <c r="B20" s="2"/>
      <c r="C20" s="6"/>
      <c r="D20" s="6"/>
      <c r="E20" s="6"/>
      <c r="F20" s="57" t="s">
        <v>91</v>
      </c>
      <c r="G20" s="19"/>
      <c r="H20" s="19"/>
      <c r="I20" s="19"/>
      <c r="J20" s="19"/>
      <c r="K20" s="19"/>
      <c r="L20" s="19"/>
      <c r="M20" s="19"/>
      <c r="N20" s="19">
        <f>AVERAGE(N4:N18,N32:N42)</f>
        <v>82.601923076923057</v>
      </c>
      <c r="O20" s="22"/>
      <c r="P20" s="39" t="s">
        <v>92</v>
      </c>
      <c r="Q20" s="14">
        <f>SUM(Q4:Q18)</f>
        <v>307006612</v>
      </c>
      <c r="R20" s="14">
        <f>SUM(R4:R18)</f>
        <v>305960424</v>
      </c>
      <c r="S20" s="14">
        <f>SUM(S4:S18)</f>
        <v>35122761</v>
      </c>
      <c r="T20" s="14">
        <f>SUM(T4:T18)</f>
        <v>35122761</v>
      </c>
      <c r="U20" s="14">
        <f>SUM(U4:U18)</f>
        <v>101912923</v>
      </c>
      <c r="V20" s="99">
        <f>SUM(V4:V18)</f>
        <v>100230029</v>
      </c>
      <c r="W20" s="14">
        <f>SUM(W4:W18)</f>
        <v>67334412</v>
      </c>
      <c r="X20" s="14">
        <f>SUM(X4:X18)</f>
        <v>65107268</v>
      </c>
      <c r="Y20" s="14">
        <f>SUM(Y4:Y18)</f>
        <v>1682894</v>
      </c>
      <c r="Z20" s="14">
        <f>SUM(Z4:Z18)</f>
        <v>94891188</v>
      </c>
      <c r="AA20" s="14">
        <f>SUM(AA4:AA18)</f>
        <v>94608388</v>
      </c>
      <c r="AB20" s="14">
        <f>SUM(AB4:AB18)</f>
        <v>94608388</v>
      </c>
      <c r="AC20" s="14">
        <f>SUM(AC4:AC18)</f>
        <v>65995485</v>
      </c>
      <c r="AD20" s="14">
        <f>SUM(AD4:AD18)</f>
        <v>65776347</v>
      </c>
      <c r="AE20" s="14">
        <f>SUM(AE4:AE18)</f>
        <v>65776347</v>
      </c>
      <c r="AF20" s="14">
        <f>SUM(AF4:AF18)</f>
        <v>43662766</v>
      </c>
      <c r="AG20" s="14">
        <f>SUM(AG4:AG18)</f>
        <v>43662766</v>
      </c>
      <c r="AH20" s="14">
        <f>SUM(AH4:AH18)</f>
        <v>43662766</v>
      </c>
      <c r="AI20" s="6"/>
      <c r="AK20" s="6"/>
      <c r="AL20" s="6"/>
    </row>
    <row r="21" spans="1:38" ht="12" customHeight="1" x14ac:dyDescent="0.25">
      <c r="A21" s="2"/>
      <c r="B21" s="2"/>
      <c r="C21" s="6"/>
      <c r="D21" s="6"/>
      <c r="E21" s="6"/>
      <c r="F21" s="2"/>
      <c r="G21" s="6"/>
      <c r="H21" s="6"/>
      <c r="I21" s="6"/>
      <c r="J21" s="6"/>
      <c r="K21" s="6"/>
      <c r="L21" s="6"/>
      <c r="M21" s="6"/>
      <c r="N21" s="1"/>
      <c r="O21" s="6"/>
      <c r="P21" s="1"/>
      <c r="Q21" s="6"/>
      <c r="R21" s="6"/>
      <c r="S21" s="6"/>
      <c r="T21" s="79"/>
      <c r="U21" s="79"/>
      <c r="V21" s="79"/>
      <c r="W21" s="79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4"/>
      <c r="AJ21" s="3"/>
      <c r="AK21" s="4"/>
      <c r="AL21" s="4"/>
    </row>
    <row r="22" spans="1:38" ht="12" customHeight="1" x14ac:dyDescent="0.25">
      <c r="A22" s="2"/>
      <c r="B22" s="2"/>
      <c r="C22" s="6"/>
      <c r="D22" s="6"/>
      <c r="E22" s="6"/>
      <c r="F22" s="2"/>
      <c r="G22" s="6"/>
      <c r="H22" s="6"/>
      <c r="I22" s="6"/>
      <c r="J22" s="6"/>
      <c r="K22" s="6"/>
      <c r="L22" s="6"/>
      <c r="M22" s="6"/>
      <c r="N22" s="1"/>
      <c r="O22" s="6"/>
      <c r="P22" s="1"/>
      <c r="Q22" s="6"/>
      <c r="R22" s="6"/>
      <c r="S22" s="6"/>
      <c r="T22" s="79"/>
      <c r="U22" s="79"/>
      <c r="V22" s="79"/>
      <c r="W22" s="79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K22" s="6"/>
      <c r="AL22" s="6"/>
    </row>
    <row r="23" spans="1:38" ht="12" customHeight="1" x14ac:dyDescent="0.25">
      <c r="A23" s="2"/>
      <c r="B23" s="2"/>
      <c r="C23" s="6"/>
      <c r="D23" s="6"/>
      <c r="E23" s="6"/>
      <c r="F23" s="2"/>
      <c r="G23" s="6"/>
      <c r="H23" s="6"/>
      <c r="I23" s="6"/>
      <c r="J23" s="6"/>
      <c r="K23" s="6"/>
      <c r="L23" s="6"/>
      <c r="M23" s="6"/>
      <c r="N23" s="1"/>
      <c r="O23" s="6"/>
      <c r="P23" s="1"/>
      <c r="Q23" s="6"/>
      <c r="R23" s="6"/>
      <c r="S23" s="6"/>
      <c r="T23" s="79"/>
      <c r="U23" s="79"/>
      <c r="V23" s="79"/>
      <c r="W23" s="79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4"/>
      <c r="AJ23" s="3"/>
      <c r="AK23" s="4"/>
      <c r="AL23" s="4"/>
    </row>
    <row r="24" spans="1:38" ht="12" customHeight="1" x14ac:dyDescent="0.25">
      <c r="A24" s="2"/>
      <c r="B24" s="2"/>
      <c r="C24" s="6"/>
      <c r="D24" s="6"/>
      <c r="E24" s="6"/>
      <c r="F24" s="2"/>
      <c r="G24" s="6"/>
      <c r="H24" s="6"/>
      <c r="I24" s="6"/>
      <c r="J24" s="6"/>
      <c r="K24" s="6"/>
      <c r="L24" s="6"/>
      <c r="M24" s="6"/>
      <c r="N24" s="1"/>
      <c r="O24" s="6"/>
      <c r="P24" s="1"/>
      <c r="Q24" s="6"/>
      <c r="R24" s="6"/>
      <c r="S24" s="6"/>
      <c r="T24" s="79"/>
      <c r="U24" s="79"/>
      <c r="V24" s="79"/>
      <c r="W24" s="79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K24" s="6"/>
      <c r="AL24" s="6"/>
    </row>
    <row r="25" spans="1:38" ht="12" customHeight="1" x14ac:dyDescent="0.25">
      <c r="A25" s="2"/>
      <c r="B25" s="2"/>
      <c r="C25" s="6"/>
      <c r="D25" s="6"/>
      <c r="E25" s="6"/>
      <c r="F25" s="2"/>
      <c r="G25" s="6"/>
      <c r="H25" s="6"/>
      <c r="I25" s="6"/>
      <c r="J25" s="6"/>
      <c r="K25" s="6"/>
      <c r="L25" s="6"/>
      <c r="M25" s="6"/>
      <c r="N25" s="1"/>
      <c r="O25" s="6"/>
      <c r="P25" s="1"/>
      <c r="Q25" s="6"/>
      <c r="R25" s="6"/>
      <c r="S25" s="6"/>
      <c r="T25" s="79"/>
      <c r="U25" s="79"/>
      <c r="V25" s="79"/>
      <c r="W25" s="79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4"/>
      <c r="AJ25" s="3"/>
      <c r="AK25" s="4"/>
      <c r="AL25" s="4"/>
    </row>
    <row r="26" spans="1:38" ht="12" customHeight="1" x14ac:dyDescent="0.25">
      <c r="A26" s="2"/>
      <c r="B26" s="2"/>
      <c r="C26" s="6"/>
      <c r="D26" s="6"/>
      <c r="E26" s="6"/>
      <c r="F26" s="2"/>
      <c r="G26" s="6"/>
      <c r="H26" s="6"/>
      <c r="I26" s="6"/>
      <c r="J26" s="6"/>
      <c r="K26" s="6"/>
      <c r="L26" s="6"/>
      <c r="M26" s="6"/>
      <c r="N26" s="1"/>
      <c r="O26" s="6"/>
      <c r="P26" s="1"/>
      <c r="Q26" s="6"/>
      <c r="R26" s="6"/>
      <c r="S26" s="6"/>
      <c r="T26" s="79"/>
      <c r="U26" s="79"/>
      <c r="V26" s="79"/>
      <c r="W26" s="79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K26" s="6"/>
      <c r="AL26" s="6"/>
    </row>
    <row r="27" spans="1:38" ht="12" customHeight="1" x14ac:dyDescent="0.25">
      <c r="A27" s="2"/>
      <c r="B27" s="2"/>
      <c r="C27" s="6"/>
      <c r="D27" s="6"/>
      <c r="E27" s="6"/>
      <c r="F27" s="2"/>
      <c r="G27" s="6"/>
      <c r="H27" s="6"/>
      <c r="I27" s="6"/>
      <c r="J27" s="6"/>
      <c r="K27" s="6"/>
      <c r="L27" s="6"/>
      <c r="M27" s="6"/>
      <c r="N27" s="1"/>
      <c r="O27" s="6"/>
      <c r="P27" s="1"/>
      <c r="Q27" s="6"/>
      <c r="R27" s="6"/>
      <c r="S27" s="6"/>
      <c r="T27" s="79"/>
      <c r="U27" s="79"/>
      <c r="V27" s="79"/>
      <c r="W27" s="79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K27" s="6"/>
      <c r="AL27" s="6"/>
    </row>
    <row r="28" spans="1:38" ht="12" customHeight="1" x14ac:dyDescent="0.25">
      <c r="A28" s="2"/>
      <c r="B28" s="2"/>
      <c r="C28" s="6"/>
      <c r="D28" s="6"/>
      <c r="E28" s="6"/>
      <c r="F28" s="2"/>
      <c r="G28" s="6"/>
      <c r="H28" s="6"/>
      <c r="I28" s="6"/>
      <c r="J28" s="6"/>
      <c r="K28" s="6"/>
      <c r="L28" s="6"/>
      <c r="M28" s="6"/>
      <c r="N28" s="1"/>
      <c r="O28" s="6"/>
      <c r="P28" s="1"/>
      <c r="Q28" s="6"/>
      <c r="R28" s="6"/>
      <c r="S28" s="6"/>
      <c r="T28" s="79"/>
      <c r="U28" s="79"/>
      <c r="V28" s="79"/>
      <c r="W28" s="79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K28" s="6"/>
      <c r="AL28" s="6"/>
    </row>
    <row r="29" spans="1:38" ht="12" customHeight="1" x14ac:dyDescent="0.25">
      <c r="A29" s="2"/>
      <c r="B29" s="2"/>
      <c r="C29" s="6"/>
      <c r="D29" s="6"/>
      <c r="E29" s="6"/>
      <c r="F29" s="2"/>
      <c r="G29" s="6"/>
      <c r="H29" s="6"/>
      <c r="I29" s="6"/>
      <c r="J29" s="6"/>
      <c r="K29" s="6"/>
      <c r="L29" s="6"/>
      <c r="M29" s="6"/>
      <c r="N29" s="1"/>
      <c r="O29" s="6"/>
      <c r="P29" s="1"/>
      <c r="Q29" s="6"/>
      <c r="R29" s="6"/>
      <c r="S29" s="6"/>
      <c r="T29" s="79"/>
      <c r="U29" s="79"/>
      <c r="V29" s="79"/>
      <c r="W29" s="79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K29" s="6"/>
      <c r="AL29" s="6"/>
    </row>
    <row r="30" spans="1:38" ht="12" customHeight="1" x14ac:dyDescent="0.25">
      <c r="A30" s="2"/>
      <c r="B30" s="2"/>
      <c r="C30" s="6"/>
      <c r="D30" s="6"/>
      <c r="E30" s="6"/>
      <c r="F30" s="2"/>
      <c r="G30" s="6"/>
      <c r="H30" s="6"/>
      <c r="I30" s="6"/>
      <c r="J30" s="6"/>
      <c r="K30" s="6"/>
      <c r="L30" s="6"/>
      <c r="M30" s="6"/>
      <c r="N30" s="1"/>
      <c r="O30" s="6"/>
      <c r="P30" s="1"/>
      <c r="Q30" s="6"/>
      <c r="R30" s="6"/>
      <c r="S30" s="6"/>
      <c r="T30" s="79"/>
      <c r="U30" s="79"/>
      <c r="V30" s="79"/>
      <c r="W30" s="79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K30" s="6"/>
      <c r="AL30" s="6"/>
    </row>
    <row r="31" spans="1:38" ht="12" customHeight="1" x14ac:dyDescent="0.25">
      <c r="A31" s="2"/>
      <c r="B31" s="2"/>
      <c r="C31" s="6"/>
      <c r="D31" s="6"/>
      <c r="E31" s="6"/>
      <c r="F31" s="2"/>
      <c r="G31" s="6"/>
      <c r="H31" s="6"/>
      <c r="I31" s="6"/>
      <c r="J31" s="6"/>
      <c r="K31" s="6"/>
      <c r="L31" s="6"/>
      <c r="M31" s="6"/>
      <c r="N31" s="1"/>
      <c r="O31" s="6"/>
      <c r="P31" s="1"/>
      <c r="Q31" s="6"/>
      <c r="R31" s="6"/>
      <c r="S31" s="6"/>
      <c r="T31" s="79"/>
      <c r="U31" s="79"/>
      <c r="V31" s="79"/>
      <c r="W31" s="79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</row>
    <row r="32" spans="1:38" ht="12" customHeight="1" x14ac:dyDescent="0.25">
      <c r="A32" s="47" t="s">
        <v>93</v>
      </c>
      <c r="B32" s="10">
        <v>16</v>
      </c>
      <c r="C32" s="35" t="s">
        <v>94</v>
      </c>
      <c r="D32" s="35" t="str">
        <f>"-"</f>
        <v>-</v>
      </c>
      <c r="E32" s="35" t="s">
        <v>95</v>
      </c>
      <c r="F32" s="74" t="s">
        <v>69</v>
      </c>
      <c r="G32" s="75" t="s">
        <v>37</v>
      </c>
      <c r="H32" s="25" t="s">
        <v>38</v>
      </c>
      <c r="I32" s="25" t="s">
        <v>38</v>
      </c>
      <c r="J32" s="75" t="s">
        <v>37</v>
      </c>
      <c r="K32" s="25" t="s">
        <v>38</v>
      </c>
      <c r="L32" s="75" t="s">
        <v>37</v>
      </c>
      <c r="M32" s="76" t="s">
        <v>37</v>
      </c>
      <c r="N32" s="75">
        <v>86.67</v>
      </c>
      <c r="O32" s="21" t="s">
        <v>39</v>
      </c>
      <c r="P32" s="13"/>
      <c r="Q32" s="14">
        <v>4495540</v>
      </c>
      <c r="R32" s="15"/>
      <c r="S32" s="28">
        <v>2781580</v>
      </c>
      <c r="T32" s="28"/>
      <c r="U32" s="16">
        <v>3562640</v>
      </c>
      <c r="V32" s="16">
        <f t="shared" ref="V32:V42" si="1">SUM(X32,T32)</f>
        <v>0</v>
      </c>
      <c r="W32" s="28">
        <v>781060</v>
      </c>
      <c r="X32" s="28"/>
      <c r="Y32" s="28">
        <v>781060</v>
      </c>
      <c r="Z32" s="28">
        <v>536900</v>
      </c>
      <c r="AA32" s="28"/>
      <c r="AB32" s="26">
        <v>536900</v>
      </c>
      <c r="AC32" s="28">
        <v>198000</v>
      </c>
      <c r="AD32" s="28"/>
      <c r="AE32" s="26">
        <v>198000</v>
      </c>
      <c r="AF32" s="28">
        <v>198000</v>
      </c>
      <c r="AG32" s="28"/>
      <c r="AH32" s="26">
        <v>198000</v>
      </c>
    </row>
    <row r="33" spans="1:34" ht="12" customHeight="1" x14ac:dyDescent="0.25">
      <c r="A33" s="47" t="s">
        <v>93</v>
      </c>
      <c r="B33" s="10">
        <v>17</v>
      </c>
      <c r="C33" s="32" t="s">
        <v>96</v>
      </c>
      <c r="D33" s="35" t="str">
        <f t="shared" ref="D33:D42" si="2">"-"</f>
        <v>-</v>
      </c>
      <c r="E33" s="32" t="s">
        <v>97</v>
      </c>
      <c r="F33" s="55" t="s">
        <v>36</v>
      </c>
      <c r="G33" s="33" t="s">
        <v>37</v>
      </c>
      <c r="H33" s="25" t="s">
        <v>38</v>
      </c>
      <c r="I33" s="25" t="s">
        <v>38</v>
      </c>
      <c r="J33" s="33" t="s">
        <v>37</v>
      </c>
      <c r="K33" s="34" t="s">
        <v>37</v>
      </c>
      <c r="L33" s="33" t="s">
        <v>37</v>
      </c>
      <c r="M33" s="25" t="s">
        <v>38</v>
      </c>
      <c r="N33" s="33">
        <v>86.33</v>
      </c>
      <c r="O33" s="21" t="s">
        <v>39</v>
      </c>
      <c r="P33" s="13"/>
      <c r="Q33" s="14">
        <v>6813965</v>
      </c>
      <c r="R33" s="15"/>
      <c r="S33" s="15">
        <v>1519830</v>
      </c>
      <c r="T33" s="15"/>
      <c r="U33" s="16">
        <v>3774305</v>
      </c>
      <c r="V33" s="16">
        <f t="shared" si="1"/>
        <v>0</v>
      </c>
      <c r="W33" s="15">
        <v>2254475</v>
      </c>
      <c r="X33" s="15"/>
      <c r="Y33" s="15">
        <v>2254475</v>
      </c>
      <c r="Z33" s="15">
        <v>1519830</v>
      </c>
      <c r="AA33" s="15"/>
      <c r="AB33" s="26">
        <v>1519830</v>
      </c>
      <c r="AC33" s="15">
        <v>1519830</v>
      </c>
      <c r="AD33" s="15"/>
      <c r="AE33" s="26">
        <v>1519830</v>
      </c>
      <c r="AF33" s="26"/>
      <c r="AG33" s="26"/>
      <c r="AH33" s="26"/>
    </row>
    <row r="34" spans="1:34" ht="12" customHeight="1" x14ac:dyDescent="0.25">
      <c r="A34" s="47" t="s">
        <v>93</v>
      </c>
      <c r="B34" s="10">
        <v>18</v>
      </c>
      <c r="C34" s="62" t="s">
        <v>98</v>
      </c>
      <c r="D34" s="35" t="str">
        <f t="shared" si="2"/>
        <v>-</v>
      </c>
      <c r="E34" s="62" t="s">
        <v>99</v>
      </c>
      <c r="F34" s="77" t="s">
        <v>100</v>
      </c>
      <c r="G34" s="78" t="s">
        <v>37</v>
      </c>
      <c r="H34" s="25" t="s">
        <v>38</v>
      </c>
      <c r="I34" s="25" t="s">
        <v>38</v>
      </c>
      <c r="J34" s="78" t="s">
        <v>37</v>
      </c>
      <c r="K34" s="25" t="s">
        <v>38</v>
      </c>
      <c r="L34" s="78" t="s">
        <v>37</v>
      </c>
      <c r="M34" s="25" t="s">
        <v>38</v>
      </c>
      <c r="N34" s="78">
        <v>84.33</v>
      </c>
      <c r="O34" s="21" t="s">
        <v>39</v>
      </c>
      <c r="P34" s="13"/>
      <c r="Q34" s="14">
        <v>1500000</v>
      </c>
      <c r="R34" s="15"/>
      <c r="S34" s="36">
        <v>280630</v>
      </c>
      <c r="T34" s="36"/>
      <c r="U34" s="16">
        <v>613800</v>
      </c>
      <c r="V34" s="16">
        <f t="shared" si="1"/>
        <v>0</v>
      </c>
      <c r="W34" s="36">
        <v>333170</v>
      </c>
      <c r="X34" s="36"/>
      <c r="Y34" s="36">
        <v>333170</v>
      </c>
      <c r="Z34" s="36">
        <v>295400</v>
      </c>
      <c r="AA34" s="36"/>
      <c r="AB34" s="26">
        <v>295400</v>
      </c>
      <c r="AC34" s="36">
        <v>294400</v>
      </c>
      <c r="AD34" s="36"/>
      <c r="AE34" s="26">
        <v>294400</v>
      </c>
      <c r="AF34" s="36">
        <v>296400</v>
      </c>
      <c r="AG34" s="36"/>
      <c r="AH34" s="26">
        <v>296400</v>
      </c>
    </row>
    <row r="35" spans="1:34" ht="12" customHeight="1" thickBot="1" x14ac:dyDescent="0.3">
      <c r="A35" s="47" t="s">
        <v>93</v>
      </c>
      <c r="B35" s="10">
        <v>19</v>
      </c>
      <c r="C35" s="59" t="s">
        <v>101</v>
      </c>
      <c r="D35" s="35" t="str">
        <f t="shared" si="2"/>
        <v>-</v>
      </c>
      <c r="E35" s="59" t="s">
        <v>102</v>
      </c>
      <c r="F35" s="67" t="s">
        <v>43</v>
      </c>
      <c r="G35" s="68" t="s">
        <v>37</v>
      </c>
      <c r="H35" s="48" t="s">
        <v>38</v>
      </c>
      <c r="I35" s="48" t="s">
        <v>38</v>
      </c>
      <c r="J35" s="68" t="s">
        <v>37</v>
      </c>
      <c r="K35" s="68" t="s">
        <v>37</v>
      </c>
      <c r="L35" s="68" t="s">
        <v>37</v>
      </c>
      <c r="M35" s="48" t="s">
        <v>38</v>
      </c>
      <c r="N35" s="68">
        <v>84</v>
      </c>
      <c r="O35" s="21" t="s">
        <v>39</v>
      </c>
      <c r="P35" s="17"/>
      <c r="Q35" s="18">
        <v>7599551</v>
      </c>
      <c r="R35" s="81"/>
      <c r="S35" s="40">
        <v>1936968</v>
      </c>
      <c r="T35" s="40"/>
      <c r="U35" s="49">
        <v>4386593</v>
      </c>
      <c r="V35" s="16">
        <f t="shared" si="1"/>
        <v>0</v>
      </c>
      <c r="W35" s="40">
        <v>2449625</v>
      </c>
      <c r="X35" s="40"/>
      <c r="Y35" s="40">
        <v>2449625</v>
      </c>
      <c r="Z35" s="40">
        <v>1447747</v>
      </c>
      <c r="AA35" s="40"/>
      <c r="AB35" s="40">
        <v>1447747</v>
      </c>
      <c r="AC35" s="40">
        <v>929250</v>
      </c>
      <c r="AD35" s="40"/>
      <c r="AE35" s="40">
        <v>929250</v>
      </c>
      <c r="AF35" s="40">
        <v>835961</v>
      </c>
      <c r="AG35" s="40"/>
      <c r="AH35" s="40">
        <v>835961</v>
      </c>
    </row>
    <row r="36" spans="1:34" ht="12" customHeight="1" thickTop="1" x14ac:dyDescent="0.25">
      <c r="A36" s="47" t="s">
        <v>93</v>
      </c>
      <c r="B36" s="10">
        <v>20</v>
      </c>
      <c r="C36" s="24" t="s">
        <v>103</v>
      </c>
      <c r="D36" s="35" t="str">
        <f t="shared" si="2"/>
        <v>-</v>
      </c>
      <c r="E36" s="24" t="s">
        <v>104</v>
      </c>
      <c r="F36" s="58" t="s">
        <v>100</v>
      </c>
      <c r="G36" s="25" t="s">
        <v>37</v>
      </c>
      <c r="H36" s="25" t="s">
        <v>38</v>
      </c>
      <c r="I36" s="25" t="s">
        <v>37</v>
      </c>
      <c r="J36" s="25" t="s">
        <v>37</v>
      </c>
      <c r="K36" s="25" t="s">
        <v>38</v>
      </c>
      <c r="L36" s="25" t="s">
        <v>37</v>
      </c>
      <c r="M36" s="25" t="s">
        <v>38</v>
      </c>
      <c r="N36" s="25">
        <v>80.33</v>
      </c>
      <c r="O36" s="21" t="s">
        <v>39</v>
      </c>
      <c r="P36" s="43"/>
      <c r="Q36" s="14">
        <v>6101781</v>
      </c>
      <c r="R36" s="14"/>
      <c r="S36" s="28">
        <v>1202260</v>
      </c>
      <c r="T36" s="28"/>
      <c r="U36" s="28">
        <v>1202260</v>
      </c>
      <c r="V36" s="16">
        <f t="shared" si="1"/>
        <v>0</v>
      </c>
      <c r="W36" s="28">
        <v>946944</v>
      </c>
      <c r="X36" s="28"/>
      <c r="Y36" s="28">
        <v>946944</v>
      </c>
      <c r="Z36" s="97"/>
      <c r="AA36" s="97"/>
      <c r="AB36" s="97"/>
      <c r="AC36" s="97"/>
      <c r="AD36" s="97"/>
      <c r="AE36" s="97"/>
      <c r="AF36" s="97"/>
      <c r="AG36" s="97"/>
      <c r="AH36" s="97"/>
    </row>
    <row r="37" spans="1:34" ht="12" customHeight="1" x14ac:dyDescent="0.25">
      <c r="A37" s="47" t="s">
        <v>93</v>
      </c>
      <c r="B37" s="10">
        <v>21</v>
      </c>
      <c r="C37" s="24" t="s">
        <v>105</v>
      </c>
      <c r="D37" s="35" t="str">
        <f t="shared" si="2"/>
        <v>-</v>
      </c>
      <c r="E37" s="24" t="s">
        <v>106</v>
      </c>
      <c r="F37" s="63" t="s">
        <v>107</v>
      </c>
      <c r="G37" s="64" t="s">
        <v>37</v>
      </c>
      <c r="H37" s="25" t="s">
        <v>38</v>
      </c>
      <c r="I37" s="25" t="s">
        <v>38</v>
      </c>
      <c r="J37" s="64" t="s">
        <v>37</v>
      </c>
      <c r="K37" s="25" t="s">
        <v>38</v>
      </c>
      <c r="L37" s="64" t="s">
        <v>37</v>
      </c>
      <c r="M37" s="25" t="s">
        <v>38</v>
      </c>
      <c r="N37" s="64">
        <v>69.33</v>
      </c>
      <c r="O37" s="21" t="s">
        <v>39</v>
      </c>
      <c r="P37" s="43"/>
      <c r="Q37" s="14">
        <v>6501587.7999999998</v>
      </c>
      <c r="R37" s="14"/>
      <c r="S37" s="26">
        <v>2363800</v>
      </c>
      <c r="T37" s="26"/>
      <c r="U37" s="26">
        <v>2363800</v>
      </c>
      <c r="V37" s="16">
        <f t="shared" si="1"/>
        <v>0</v>
      </c>
      <c r="W37" s="26">
        <v>1505100</v>
      </c>
      <c r="X37" s="26"/>
      <c r="Y37" s="26">
        <v>1505100</v>
      </c>
      <c r="Z37" s="26">
        <v>2352100</v>
      </c>
      <c r="AA37" s="26"/>
      <c r="AB37" s="26">
        <v>2352100</v>
      </c>
      <c r="AC37" s="26">
        <v>1820500</v>
      </c>
      <c r="AD37" s="26"/>
      <c r="AE37" s="26">
        <v>1820500</v>
      </c>
      <c r="AF37" s="26">
        <v>958500</v>
      </c>
      <c r="AG37" s="26"/>
      <c r="AH37" s="26">
        <v>958500</v>
      </c>
    </row>
    <row r="38" spans="1:34" ht="12" customHeight="1" x14ac:dyDescent="0.25">
      <c r="A38" s="47" t="s">
        <v>93</v>
      </c>
      <c r="B38" s="10">
        <v>22</v>
      </c>
      <c r="C38" s="24" t="s">
        <v>108</v>
      </c>
      <c r="D38" s="35" t="str">
        <f t="shared" si="2"/>
        <v>-</v>
      </c>
      <c r="E38" s="24" t="s">
        <v>109</v>
      </c>
      <c r="F38" s="65" t="s">
        <v>43</v>
      </c>
      <c r="G38" s="25" t="s">
        <v>38</v>
      </c>
      <c r="H38" s="66" t="s">
        <v>37</v>
      </c>
      <c r="I38" s="66" t="s">
        <v>37</v>
      </c>
      <c r="J38" s="66" t="s">
        <v>37</v>
      </c>
      <c r="K38" s="25" t="s">
        <v>38</v>
      </c>
      <c r="L38" s="64" t="s">
        <v>38</v>
      </c>
      <c r="M38" s="25" t="s">
        <v>38</v>
      </c>
      <c r="N38" s="66">
        <v>58</v>
      </c>
      <c r="O38" s="21" t="s">
        <v>39</v>
      </c>
      <c r="P38" s="43"/>
      <c r="Q38" s="14">
        <v>6901394.5999999996</v>
      </c>
      <c r="R38" s="14"/>
      <c r="S38" s="28">
        <v>254183</v>
      </c>
      <c r="T38" s="28"/>
      <c r="U38" s="28">
        <v>254183</v>
      </c>
      <c r="V38" s="16">
        <f t="shared" si="1"/>
        <v>0</v>
      </c>
      <c r="W38" s="28">
        <v>492480</v>
      </c>
      <c r="X38" s="28"/>
      <c r="Y38" s="28">
        <v>492480</v>
      </c>
      <c r="Z38" s="97"/>
      <c r="AA38" s="97"/>
      <c r="AB38" s="97"/>
      <c r="AC38" s="97"/>
      <c r="AD38" s="97"/>
      <c r="AE38" s="97"/>
      <c r="AF38" s="97"/>
      <c r="AG38" s="97"/>
      <c r="AH38" s="97"/>
    </row>
    <row r="39" spans="1:34" ht="12" customHeight="1" thickBot="1" x14ac:dyDescent="0.3">
      <c r="A39" s="47" t="s">
        <v>93</v>
      </c>
      <c r="B39" s="10">
        <v>23</v>
      </c>
      <c r="C39" s="29" t="s">
        <v>110</v>
      </c>
      <c r="D39" s="35" t="str">
        <f t="shared" si="2"/>
        <v>-</v>
      </c>
      <c r="E39" s="29" t="s">
        <v>111</v>
      </c>
      <c r="F39" s="53" t="s">
        <v>47</v>
      </c>
      <c r="G39" s="29" t="s">
        <v>37</v>
      </c>
      <c r="H39" s="25" t="s">
        <v>38</v>
      </c>
      <c r="I39" s="25" t="s">
        <v>38</v>
      </c>
      <c r="J39" s="29" t="s">
        <v>37</v>
      </c>
      <c r="K39" s="25" t="s">
        <v>38</v>
      </c>
      <c r="L39" s="29" t="s">
        <v>37</v>
      </c>
      <c r="M39" s="25" t="s">
        <v>38</v>
      </c>
      <c r="N39" s="29">
        <v>50</v>
      </c>
      <c r="O39" s="21" t="s">
        <v>39</v>
      </c>
      <c r="P39" s="43"/>
      <c r="Q39" s="18">
        <v>7301201.4000000004</v>
      </c>
      <c r="R39" s="18"/>
      <c r="S39" s="26">
        <v>2030985</v>
      </c>
      <c r="T39" s="26"/>
      <c r="U39" s="26">
        <v>2030985</v>
      </c>
      <c r="V39" s="16">
        <f t="shared" si="1"/>
        <v>0</v>
      </c>
      <c r="W39" s="26">
        <v>1344904</v>
      </c>
      <c r="X39" s="26"/>
      <c r="Y39" s="26">
        <v>1344904</v>
      </c>
      <c r="Z39" s="26">
        <v>909545</v>
      </c>
      <c r="AA39" s="26"/>
      <c r="AB39" s="26">
        <v>909545</v>
      </c>
      <c r="AC39" s="26">
        <v>803415</v>
      </c>
      <c r="AD39" s="26"/>
      <c r="AE39" s="26">
        <v>803415</v>
      </c>
      <c r="AF39" s="26">
        <v>690772</v>
      </c>
      <c r="AG39" s="26"/>
      <c r="AH39" s="26">
        <v>690772</v>
      </c>
    </row>
    <row r="40" spans="1:34" ht="12" customHeight="1" thickTop="1" x14ac:dyDescent="0.25">
      <c r="A40" s="47" t="s">
        <v>93</v>
      </c>
      <c r="B40" s="10">
        <v>24</v>
      </c>
      <c r="C40" s="24" t="s">
        <v>112</v>
      </c>
      <c r="D40" s="35" t="str">
        <f t="shared" si="2"/>
        <v>-</v>
      </c>
      <c r="E40" s="24" t="s">
        <v>113</v>
      </c>
      <c r="F40" s="63" t="s">
        <v>114</v>
      </c>
      <c r="G40" s="64" t="s">
        <v>37</v>
      </c>
      <c r="H40" s="25" t="s">
        <v>38</v>
      </c>
      <c r="I40" s="64" t="s">
        <v>37</v>
      </c>
      <c r="J40" s="64" t="s">
        <v>37</v>
      </c>
      <c r="K40" s="64" t="s">
        <v>37</v>
      </c>
      <c r="L40" s="64" t="s">
        <v>37</v>
      </c>
      <c r="M40" s="25" t="s">
        <v>38</v>
      </c>
      <c r="N40" s="64">
        <v>35.67</v>
      </c>
      <c r="O40" s="21" t="s">
        <v>39</v>
      </c>
      <c r="P40" s="43"/>
      <c r="Q40" s="14">
        <v>7701008.2000000002</v>
      </c>
      <c r="R40" s="14"/>
      <c r="S40" s="26">
        <v>658750</v>
      </c>
      <c r="T40" s="26"/>
      <c r="U40" s="26">
        <v>658750</v>
      </c>
      <c r="V40" s="16">
        <f t="shared" si="1"/>
        <v>0</v>
      </c>
      <c r="W40" s="26">
        <v>2143375</v>
      </c>
      <c r="X40" s="26"/>
      <c r="Y40" s="26">
        <v>2143375</v>
      </c>
      <c r="Z40" s="26">
        <v>1869250</v>
      </c>
      <c r="AA40" s="26"/>
      <c r="AB40" s="26">
        <v>1869250</v>
      </c>
      <c r="AC40" s="26">
        <v>2197000</v>
      </c>
      <c r="AD40" s="26"/>
      <c r="AE40" s="26">
        <v>2197000</v>
      </c>
      <c r="AF40" s="26">
        <v>1444250</v>
      </c>
      <c r="AG40" s="26"/>
      <c r="AH40" s="26">
        <v>1444250</v>
      </c>
    </row>
    <row r="41" spans="1:34" ht="12" customHeight="1" x14ac:dyDescent="0.25">
      <c r="A41" s="47" t="s">
        <v>93</v>
      </c>
      <c r="B41" s="10">
        <v>25</v>
      </c>
      <c r="C41" s="27" t="s">
        <v>115</v>
      </c>
      <c r="D41" s="35" t="str">
        <f t="shared" si="2"/>
        <v>-</v>
      </c>
      <c r="E41" s="27" t="s">
        <v>116</v>
      </c>
      <c r="F41" s="65" t="s">
        <v>117</v>
      </c>
      <c r="G41" s="66" t="s">
        <v>37</v>
      </c>
      <c r="H41" s="25" t="s">
        <v>38</v>
      </c>
      <c r="I41" s="25" t="s">
        <v>38</v>
      </c>
      <c r="J41" s="66" t="s">
        <v>37</v>
      </c>
      <c r="K41" s="66" t="s">
        <v>37</v>
      </c>
      <c r="L41" s="66" t="s">
        <v>37</v>
      </c>
      <c r="M41" s="25" t="s">
        <v>38</v>
      </c>
      <c r="N41" s="66">
        <v>27.67</v>
      </c>
      <c r="O41" s="21" t="s">
        <v>39</v>
      </c>
      <c r="P41" s="43"/>
      <c r="Q41" s="14">
        <v>8100815</v>
      </c>
      <c r="R41" s="14"/>
      <c r="S41" s="26">
        <v>940000</v>
      </c>
      <c r="T41" s="26"/>
      <c r="U41" s="26">
        <v>940000</v>
      </c>
      <c r="V41" s="16">
        <f t="shared" si="1"/>
        <v>0</v>
      </c>
      <c r="W41" s="26">
        <v>810000</v>
      </c>
      <c r="X41" s="26"/>
      <c r="Y41" s="26">
        <v>810000</v>
      </c>
      <c r="Z41" s="26">
        <v>640000</v>
      </c>
      <c r="AA41" s="26"/>
      <c r="AB41" s="26">
        <v>640000</v>
      </c>
      <c r="AC41" s="26">
        <v>513000</v>
      </c>
      <c r="AD41" s="26"/>
      <c r="AE41" s="26">
        <v>513000</v>
      </c>
      <c r="AF41" s="26">
        <v>65000</v>
      </c>
      <c r="AG41" s="26"/>
      <c r="AH41" s="26">
        <v>65000</v>
      </c>
    </row>
    <row r="42" spans="1:34" ht="12" customHeight="1" x14ac:dyDescent="0.25">
      <c r="A42" s="47" t="s">
        <v>93</v>
      </c>
      <c r="B42" s="10">
        <v>26</v>
      </c>
      <c r="C42" s="27" t="s">
        <v>118</v>
      </c>
      <c r="D42" s="35" t="str">
        <f t="shared" si="2"/>
        <v>-</v>
      </c>
      <c r="E42" s="27" t="s">
        <v>119</v>
      </c>
      <c r="F42" s="65" t="s">
        <v>114</v>
      </c>
      <c r="G42" s="66" t="s">
        <v>37</v>
      </c>
      <c r="H42" s="25" t="s">
        <v>38</v>
      </c>
      <c r="I42" s="66" t="s">
        <v>37</v>
      </c>
      <c r="J42" s="66" t="s">
        <v>37</v>
      </c>
      <c r="K42" s="25" t="s">
        <v>38</v>
      </c>
      <c r="L42" s="66" t="s">
        <v>37</v>
      </c>
      <c r="M42" s="25" t="s">
        <v>38</v>
      </c>
      <c r="N42" s="66">
        <v>15.33</v>
      </c>
      <c r="O42" s="21" t="s">
        <v>39</v>
      </c>
      <c r="P42" s="43"/>
      <c r="Q42" s="14">
        <v>8500621.8000000007</v>
      </c>
      <c r="R42" s="14"/>
      <c r="S42" s="28">
        <v>476000</v>
      </c>
      <c r="T42" s="28"/>
      <c r="U42" s="28">
        <v>476000</v>
      </c>
      <c r="V42" s="16">
        <f t="shared" si="1"/>
        <v>0</v>
      </c>
      <c r="W42" s="28">
        <v>492000</v>
      </c>
      <c r="X42" s="28"/>
      <c r="Y42" s="28">
        <v>492000</v>
      </c>
      <c r="Z42" s="28">
        <v>455000</v>
      </c>
      <c r="AA42" s="28"/>
      <c r="AB42" s="26">
        <v>455000</v>
      </c>
      <c r="AC42" s="28">
        <v>480000</v>
      </c>
      <c r="AD42" s="28"/>
      <c r="AE42" s="26">
        <v>480000</v>
      </c>
      <c r="AF42" s="28">
        <v>434000</v>
      </c>
      <c r="AG42" s="28"/>
      <c r="AH42" s="26">
        <v>434000</v>
      </c>
    </row>
    <row r="43" spans="1:34" ht="12" customHeight="1" x14ac:dyDescent="0.25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23"/>
      <c r="P43" s="8"/>
      <c r="Q43" s="80"/>
      <c r="R43" s="80"/>
      <c r="S43" s="80"/>
      <c r="T43" s="80"/>
      <c r="U43" s="80"/>
      <c r="V43" s="80"/>
      <c r="W43" s="80"/>
      <c r="X43" s="80"/>
      <c r="Y43" s="80"/>
      <c r="Z43" s="80"/>
      <c r="AA43" s="80"/>
      <c r="AB43" s="80"/>
      <c r="AC43" s="80"/>
      <c r="AD43" s="80"/>
      <c r="AE43" s="80"/>
      <c r="AF43" s="80"/>
      <c r="AG43" s="80"/>
      <c r="AH43" s="80"/>
    </row>
    <row r="44" spans="1:34" ht="12" customHeight="1" x14ac:dyDescent="0.25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23"/>
      <c r="P44" s="8"/>
      <c r="Q44" s="80"/>
      <c r="R44" s="80"/>
      <c r="S44" s="80"/>
      <c r="T44" s="80"/>
      <c r="U44" s="80"/>
      <c r="V44" s="80"/>
      <c r="W44" s="80"/>
      <c r="X44" s="80"/>
      <c r="Y44" s="80"/>
      <c r="Z44" s="80"/>
      <c r="AA44" s="80"/>
      <c r="AB44" s="80"/>
      <c r="AC44" s="80"/>
      <c r="AD44" s="80"/>
      <c r="AE44" s="80"/>
      <c r="AF44" s="80"/>
      <c r="AG44" s="80"/>
      <c r="AH44" s="80"/>
    </row>
    <row r="45" spans="1:34" ht="12" customHeight="1" x14ac:dyDescent="0.2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23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</row>
    <row r="46" spans="1:34" ht="12" customHeight="1" x14ac:dyDescent="0.25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23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</row>
    <row r="47" spans="1:34" ht="12" customHeight="1" x14ac:dyDescent="0.25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23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</row>
    <row r="48" spans="1:34" ht="12" customHeight="1" x14ac:dyDescent="0.25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23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</row>
    <row r="49" spans="15:15" ht="12" customHeight="1" x14ac:dyDescent="0.25">
      <c r="O49" s="23"/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1"/>
  <sheetViews>
    <sheetView workbookViewId="0">
      <selection activeCell="E69" sqref="E69"/>
    </sheetView>
  </sheetViews>
  <sheetFormatPr defaultRowHeight="15" x14ac:dyDescent="0.25"/>
  <cols>
    <col min="2" max="2" width="18.5703125" customWidth="1"/>
    <col min="7" max="7" width="16.140625" customWidth="1"/>
  </cols>
  <sheetData>
    <row r="1" spans="1:8" ht="15.75" thickBot="1" x14ac:dyDescent="0.3"/>
    <row r="2" spans="1:8" x14ac:dyDescent="0.25">
      <c r="A2" s="119" t="s">
        <v>129</v>
      </c>
      <c r="B2" s="121" t="s">
        <v>130</v>
      </c>
      <c r="C2" s="121" t="s">
        <v>4</v>
      </c>
      <c r="D2" s="121" t="s">
        <v>131</v>
      </c>
      <c r="E2" s="121" t="s">
        <v>132</v>
      </c>
      <c r="F2" s="121" t="s">
        <v>133</v>
      </c>
      <c r="G2" s="108" t="s">
        <v>134</v>
      </c>
      <c r="H2" s="123" t="s">
        <v>136</v>
      </c>
    </row>
    <row r="3" spans="1:8" ht="45.75" thickBot="1" x14ac:dyDescent="0.3">
      <c r="A3" s="120"/>
      <c r="B3" s="122"/>
      <c r="C3" s="122"/>
      <c r="D3" s="122"/>
      <c r="E3" s="122"/>
      <c r="F3" s="122"/>
      <c r="G3" s="109" t="s">
        <v>135</v>
      </c>
      <c r="H3" s="124"/>
    </row>
    <row r="4" spans="1:8" ht="15.75" thickBot="1" x14ac:dyDescent="0.3">
      <c r="A4" s="111">
        <v>1</v>
      </c>
      <c r="B4" s="112" t="s">
        <v>33</v>
      </c>
      <c r="C4" s="112" t="s">
        <v>36</v>
      </c>
      <c r="D4" s="112" t="s">
        <v>137</v>
      </c>
      <c r="E4" s="113">
        <v>99</v>
      </c>
      <c r="F4" s="113">
        <v>9</v>
      </c>
      <c r="G4" s="113" t="s">
        <v>138</v>
      </c>
      <c r="H4" s="114">
        <v>108</v>
      </c>
    </row>
    <row r="5" spans="1:8" ht="15.75" thickBot="1" x14ac:dyDescent="0.3">
      <c r="A5" s="115">
        <v>1</v>
      </c>
      <c r="B5" s="116" t="s">
        <v>33</v>
      </c>
      <c r="C5" s="116" t="s">
        <v>36</v>
      </c>
      <c r="D5" s="116" t="s">
        <v>139</v>
      </c>
      <c r="E5" s="117">
        <v>100</v>
      </c>
      <c r="F5" s="117">
        <v>9</v>
      </c>
      <c r="G5" s="117" t="s">
        <v>138</v>
      </c>
      <c r="H5" s="118">
        <v>108</v>
      </c>
    </row>
    <row r="6" spans="1:8" ht="15.75" thickBot="1" x14ac:dyDescent="0.3">
      <c r="A6" s="111">
        <v>1</v>
      </c>
      <c r="B6" s="112" t="s">
        <v>33</v>
      </c>
      <c r="C6" s="112" t="s">
        <v>36</v>
      </c>
      <c r="D6" s="112" t="s">
        <v>140</v>
      </c>
      <c r="E6" s="113">
        <v>98</v>
      </c>
      <c r="F6" s="113">
        <v>9</v>
      </c>
      <c r="G6" s="113" t="s">
        <v>138</v>
      </c>
      <c r="H6" s="114">
        <v>108</v>
      </c>
    </row>
    <row r="7" spans="1:8" ht="15.75" thickBot="1" x14ac:dyDescent="0.3">
      <c r="A7" s="115">
        <v>2</v>
      </c>
      <c r="B7" s="116" t="s">
        <v>40</v>
      </c>
      <c r="C7" s="116" t="s">
        <v>43</v>
      </c>
      <c r="D7" s="116" t="s">
        <v>137</v>
      </c>
      <c r="E7" s="117">
        <v>96</v>
      </c>
      <c r="F7" s="117">
        <v>4</v>
      </c>
      <c r="G7" s="117">
        <v>3</v>
      </c>
      <c r="H7" s="118">
        <v>104</v>
      </c>
    </row>
    <row r="8" spans="1:8" ht="15.75" thickBot="1" x14ac:dyDescent="0.3">
      <c r="A8" s="111">
        <v>2</v>
      </c>
      <c r="B8" s="112" t="s">
        <v>40</v>
      </c>
      <c r="C8" s="112" t="s">
        <v>43</v>
      </c>
      <c r="D8" s="112" t="s">
        <v>139</v>
      </c>
      <c r="E8" s="113">
        <v>98</v>
      </c>
      <c r="F8" s="113">
        <v>5</v>
      </c>
      <c r="G8" s="113">
        <v>3</v>
      </c>
      <c r="H8" s="114">
        <v>104</v>
      </c>
    </row>
    <row r="9" spans="1:8" ht="15.75" thickBot="1" x14ac:dyDescent="0.3">
      <c r="A9" s="115">
        <v>2</v>
      </c>
      <c r="B9" s="116" t="s">
        <v>40</v>
      </c>
      <c r="C9" s="116" t="s">
        <v>43</v>
      </c>
      <c r="D9" s="116" t="s">
        <v>140</v>
      </c>
      <c r="E9" s="117">
        <v>96</v>
      </c>
      <c r="F9" s="117">
        <v>4</v>
      </c>
      <c r="G9" s="117">
        <v>3</v>
      </c>
      <c r="H9" s="118">
        <v>104</v>
      </c>
    </row>
    <row r="10" spans="1:8" ht="15.75" thickBot="1" x14ac:dyDescent="0.3">
      <c r="A10" s="111">
        <v>3</v>
      </c>
      <c r="B10" s="112" t="s">
        <v>44</v>
      </c>
      <c r="C10" s="112" t="s">
        <v>47</v>
      </c>
      <c r="D10" s="112" t="s">
        <v>137</v>
      </c>
      <c r="E10" s="113">
        <v>88</v>
      </c>
      <c r="F10" s="113">
        <v>8</v>
      </c>
      <c r="G10" s="113">
        <v>3</v>
      </c>
      <c r="H10" s="114">
        <v>102</v>
      </c>
    </row>
    <row r="11" spans="1:8" ht="15.75" thickBot="1" x14ac:dyDescent="0.3">
      <c r="A11" s="115">
        <v>3</v>
      </c>
      <c r="B11" s="116" t="s">
        <v>44</v>
      </c>
      <c r="C11" s="116" t="s">
        <v>47</v>
      </c>
      <c r="D11" s="116" t="s">
        <v>139</v>
      </c>
      <c r="E11" s="117">
        <v>89</v>
      </c>
      <c r="F11" s="117">
        <v>9</v>
      </c>
      <c r="G11" s="117">
        <v>3</v>
      </c>
      <c r="H11" s="118">
        <v>102</v>
      </c>
    </row>
    <row r="12" spans="1:8" ht="15.75" thickBot="1" x14ac:dyDescent="0.3">
      <c r="A12" s="111">
        <v>3</v>
      </c>
      <c r="B12" s="112" t="s">
        <v>44</v>
      </c>
      <c r="C12" s="112" t="s">
        <v>47</v>
      </c>
      <c r="D12" s="112" t="s">
        <v>140</v>
      </c>
      <c r="E12" s="113">
        <v>94</v>
      </c>
      <c r="F12" s="113">
        <v>9</v>
      </c>
      <c r="G12" s="113">
        <v>3</v>
      </c>
      <c r="H12" s="114">
        <v>102</v>
      </c>
    </row>
    <row r="13" spans="1:8" ht="15.75" thickBot="1" x14ac:dyDescent="0.3">
      <c r="A13" s="115">
        <v>4</v>
      </c>
      <c r="B13" s="116" t="s">
        <v>52</v>
      </c>
      <c r="C13" s="116" t="s">
        <v>36</v>
      </c>
      <c r="D13" s="116" t="s">
        <v>137</v>
      </c>
      <c r="E13" s="117">
        <v>99</v>
      </c>
      <c r="F13" s="117">
        <v>9</v>
      </c>
      <c r="G13" s="117">
        <v>3</v>
      </c>
      <c r="H13" s="118">
        <v>101</v>
      </c>
    </row>
    <row r="14" spans="1:8" ht="15.75" thickBot="1" x14ac:dyDescent="0.3">
      <c r="A14" s="111">
        <v>4</v>
      </c>
      <c r="B14" s="112" t="s">
        <v>52</v>
      </c>
      <c r="C14" s="112" t="s">
        <v>36</v>
      </c>
      <c r="D14" s="112" t="s">
        <v>139</v>
      </c>
      <c r="E14" s="113">
        <v>97</v>
      </c>
      <c r="F14" s="113">
        <v>9</v>
      </c>
      <c r="G14" s="113">
        <v>3</v>
      </c>
      <c r="H14" s="114">
        <v>101</v>
      </c>
    </row>
    <row r="15" spans="1:8" ht="15.75" thickBot="1" x14ac:dyDescent="0.3">
      <c r="A15" s="115">
        <v>4</v>
      </c>
      <c r="B15" s="116" t="s">
        <v>52</v>
      </c>
      <c r="C15" s="116" t="s">
        <v>36</v>
      </c>
      <c r="D15" s="116" t="s">
        <v>140</v>
      </c>
      <c r="E15" s="117">
        <v>73</v>
      </c>
      <c r="F15" s="117">
        <v>7</v>
      </c>
      <c r="G15" s="117">
        <v>3</v>
      </c>
      <c r="H15" s="118">
        <v>101</v>
      </c>
    </row>
    <row r="16" spans="1:8" ht="15.75" thickBot="1" x14ac:dyDescent="0.3">
      <c r="A16" s="111">
        <v>5</v>
      </c>
      <c r="B16" s="112" t="s">
        <v>48</v>
      </c>
      <c r="C16" s="112" t="s">
        <v>51</v>
      </c>
      <c r="D16" s="112" t="s">
        <v>137</v>
      </c>
      <c r="E16" s="113">
        <v>93</v>
      </c>
      <c r="F16" s="113">
        <v>8</v>
      </c>
      <c r="G16" s="113" t="s">
        <v>138</v>
      </c>
      <c r="H16" s="114">
        <v>101</v>
      </c>
    </row>
    <row r="17" spans="1:8" ht="15.75" thickBot="1" x14ac:dyDescent="0.3">
      <c r="A17" s="115">
        <v>5</v>
      </c>
      <c r="B17" s="116" t="s">
        <v>48</v>
      </c>
      <c r="C17" s="116" t="s">
        <v>51</v>
      </c>
      <c r="D17" s="116" t="s">
        <v>139</v>
      </c>
      <c r="E17" s="117">
        <v>91</v>
      </c>
      <c r="F17" s="117">
        <v>8</v>
      </c>
      <c r="G17" s="117" t="s">
        <v>138</v>
      </c>
      <c r="H17" s="118">
        <v>101</v>
      </c>
    </row>
    <row r="18" spans="1:8" ht="15.75" thickBot="1" x14ac:dyDescent="0.3">
      <c r="A18" s="111">
        <v>5</v>
      </c>
      <c r="B18" s="112" t="s">
        <v>48</v>
      </c>
      <c r="C18" s="112" t="s">
        <v>51</v>
      </c>
      <c r="D18" s="112" t="s">
        <v>140</v>
      </c>
      <c r="E18" s="113">
        <v>95</v>
      </c>
      <c r="F18" s="113">
        <v>8</v>
      </c>
      <c r="G18" s="113" t="s">
        <v>138</v>
      </c>
      <c r="H18" s="114">
        <v>101</v>
      </c>
    </row>
    <row r="19" spans="1:8" ht="15.75" thickBot="1" x14ac:dyDescent="0.3">
      <c r="A19" s="115">
        <v>6</v>
      </c>
      <c r="B19" s="116" t="s">
        <v>55</v>
      </c>
      <c r="C19" s="116" t="s">
        <v>58</v>
      </c>
      <c r="D19" s="116" t="s">
        <v>137</v>
      </c>
      <c r="E19" s="117">
        <v>93</v>
      </c>
      <c r="F19" s="117">
        <v>6</v>
      </c>
      <c r="G19" s="117" t="s">
        <v>138</v>
      </c>
      <c r="H19" s="118">
        <v>98.33</v>
      </c>
    </row>
    <row r="20" spans="1:8" ht="15.75" thickBot="1" x14ac:dyDescent="0.3">
      <c r="A20" s="111">
        <v>6</v>
      </c>
      <c r="B20" s="112" t="s">
        <v>55</v>
      </c>
      <c r="C20" s="112" t="s">
        <v>58</v>
      </c>
      <c r="D20" s="112" t="s">
        <v>139</v>
      </c>
      <c r="E20" s="113">
        <v>94</v>
      </c>
      <c r="F20" s="113">
        <v>6</v>
      </c>
      <c r="G20" s="113" t="s">
        <v>138</v>
      </c>
      <c r="H20" s="114">
        <v>98.33</v>
      </c>
    </row>
    <row r="21" spans="1:8" ht="15.75" thickBot="1" x14ac:dyDescent="0.3">
      <c r="A21" s="115">
        <v>6</v>
      </c>
      <c r="B21" s="116" t="s">
        <v>55</v>
      </c>
      <c r="C21" s="116" t="s">
        <v>58</v>
      </c>
      <c r="D21" s="116" t="s">
        <v>140</v>
      </c>
      <c r="E21" s="117">
        <v>90</v>
      </c>
      <c r="F21" s="117">
        <v>6</v>
      </c>
      <c r="G21" s="117" t="s">
        <v>138</v>
      </c>
      <c r="H21" s="118">
        <v>98.33</v>
      </c>
    </row>
    <row r="22" spans="1:8" ht="15.75" thickBot="1" x14ac:dyDescent="0.3">
      <c r="A22" s="111">
        <v>7</v>
      </c>
      <c r="B22" s="112" t="s">
        <v>60</v>
      </c>
      <c r="C22" s="112" t="s">
        <v>43</v>
      </c>
      <c r="D22" s="112" t="s">
        <v>137</v>
      </c>
      <c r="E22" s="113">
        <v>93</v>
      </c>
      <c r="F22" s="113">
        <v>4</v>
      </c>
      <c r="G22" s="113" t="s">
        <v>138</v>
      </c>
      <c r="H22" s="114">
        <v>98</v>
      </c>
    </row>
    <row r="23" spans="1:8" ht="15.75" thickBot="1" x14ac:dyDescent="0.3">
      <c r="A23" s="115">
        <v>7</v>
      </c>
      <c r="B23" s="116" t="s">
        <v>60</v>
      </c>
      <c r="C23" s="116" t="s">
        <v>43</v>
      </c>
      <c r="D23" s="116" t="s">
        <v>139</v>
      </c>
      <c r="E23" s="117">
        <v>90</v>
      </c>
      <c r="F23" s="117">
        <v>6</v>
      </c>
      <c r="G23" s="117" t="s">
        <v>138</v>
      </c>
      <c r="H23" s="118">
        <v>98</v>
      </c>
    </row>
    <row r="24" spans="1:8" ht="15.75" thickBot="1" x14ac:dyDescent="0.3">
      <c r="A24" s="111">
        <v>7</v>
      </c>
      <c r="B24" s="112" t="s">
        <v>60</v>
      </c>
      <c r="C24" s="112" t="s">
        <v>43</v>
      </c>
      <c r="D24" s="112" t="s">
        <v>140</v>
      </c>
      <c r="E24" s="113">
        <v>95</v>
      </c>
      <c r="F24" s="113">
        <v>6</v>
      </c>
      <c r="G24" s="113" t="s">
        <v>138</v>
      </c>
      <c r="H24" s="114">
        <v>98</v>
      </c>
    </row>
    <row r="25" spans="1:8" ht="15.75" thickBot="1" x14ac:dyDescent="0.3">
      <c r="A25" s="115">
        <v>8</v>
      </c>
      <c r="B25" s="116" t="s">
        <v>63</v>
      </c>
      <c r="C25" s="116" t="s">
        <v>43</v>
      </c>
      <c r="D25" s="116" t="s">
        <v>137</v>
      </c>
      <c r="E25" s="117">
        <v>91</v>
      </c>
      <c r="F25" s="117">
        <v>4</v>
      </c>
      <c r="G25" s="117">
        <v>3</v>
      </c>
      <c r="H25" s="118">
        <v>97.67</v>
      </c>
    </row>
    <row r="26" spans="1:8" ht="15.75" thickBot="1" x14ac:dyDescent="0.3">
      <c r="A26" s="111">
        <v>8</v>
      </c>
      <c r="B26" s="112" t="s">
        <v>63</v>
      </c>
      <c r="C26" s="112" t="s">
        <v>43</v>
      </c>
      <c r="D26" s="112" t="s">
        <v>139</v>
      </c>
      <c r="E26" s="113">
        <v>93</v>
      </c>
      <c r="F26" s="113">
        <v>5</v>
      </c>
      <c r="G26" s="113">
        <v>3</v>
      </c>
      <c r="H26" s="114">
        <v>97.67</v>
      </c>
    </row>
    <row r="27" spans="1:8" ht="15.75" thickBot="1" x14ac:dyDescent="0.3">
      <c r="A27" s="115">
        <v>8</v>
      </c>
      <c r="B27" s="116" t="s">
        <v>63</v>
      </c>
      <c r="C27" s="116" t="s">
        <v>43</v>
      </c>
      <c r="D27" s="116" t="s">
        <v>140</v>
      </c>
      <c r="E27" s="117">
        <v>86</v>
      </c>
      <c r="F27" s="117">
        <v>5</v>
      </c>
      <c r="G27" s="117">
        <v>3</v>
      </c>
      <c r="H27" s="118">
        <v>97.67</v>
      </c>
    </row>
    <row r="28" spans="1:8" ht="15.75" thickBot="1" x14ac:dyDescent="0.3">
      <c r="A28" s="111">
        <v>9</v>
      </c>
      <c r="B28" s="112" t="s">
        <v>66</v>
      </c>
      <c r="C28" s="112" t="s">
        <v>69</v>
      </c>
      <c r="D28" s="112" t="s">
        <v>137</v>
      </c>
      <c r="E28" s="113">
        <v>93</v>
      </c>
      <c r="F28" s="113">
        <v>3</v>
      </c>
      <c r="G28" s="113">
        <v>3</v>
      </c>
      <c r="H28" s="114">
        <v>97.33</v>
      </c>
    </row>
    <row r="29" spans="1:8" ht="15.75" thickBot="1" x14ac:dyDescent="0.3">
      <c r="A29" s="115">
        <v>9</v>
      </c>
      <c r="B29" s="116" t="s">
        <v>66</v>
      </c>
      <c r="C29" s="116" t="s">
        <v>69</v>
      </c>
      <c r="D29" s="116" t="s">
        <v>139</v>
      </c>
      <c r="E29" s="117">
        <v>88</v>
      </c>
      <c r="F29" s="117">
        <v>2</v>
      </c>
      <c r="G29" s="117">
        <v>3</v>
      </c>
      <c r="H29" s="118">
        <v>97.33</v>
      </c>
    </row>
    <row r="30" spans="1:8" ht="15.75" thickBot="1" x14ac:dyDescent="0.3">
      <c r="A30" s="111">
        <v>9</v>
      </c>
      <c r="B30" s="112" t="s">
        <v>66</v>
      </c>
      <c r="C30" s="112" t="s">
        <v>69</v>
      </c>
      <c r="D30" s="112" t="s">
        <v>140</v>
      </c>
      <c r="E30" s="113">
        <v>94</v>
      </c>
      <c r="F30" s="113">
        <v>3</v>
      </c>
      <c r="G30" s="113">
        <v>3</v>
      </c>
      <c r="H30" s="114">
        <v>97.33</v>
      </c>
    </row>
    <row r="31" spans="1:8" ht="15.75" thickBot="1" x14ac:dyDescent="0.3">
      <c r="A31" s="115">
        <v>10</v>
      </c>
      <c r="B31" s="116" t="s">
        <v>70</v>
      </c>
      <c r="C31" s="116" t="s">
        <v>73</v>
      </c>
      <c r="D31" s="116" t="s">
        <v>137</v>
      </c>
      <c r="E31" s="117">
        <v>90</v>
      </c>
      <c r="F31" s="117">
        <v>6</v>
      </c>
      <c r="G31" s="117" t="s">
        <v>138</v>
      </c>
      <c r="H31" s="118">
        <v>96.33</v>
      </c>
    </row>
    <row r="32" spans="1:8" ht="15.75" thickBot="1" x14ac:dyDescent="0.3">
      <c r="A32" s="111">
        <v>10</v>
      </c>
      <c r="B32" s="112" t="s">
        <v>70</v>
      </c>
      <c r="C32" s="112" t="s">
        <v>73</v>
      </c>
      <c r="D32" s="112" t="s">
        <v>139</v>
      </c>
      <c r="E32" s="113">
        <v>90</v>
      </c>
      <c r="F32" s="113">
        <v>6</v>
      </c>
      <c r="G32" s="113" t="s">
        <v>138</v>
      </c>
      <c r="H32" s="114">
        <v>96.33</v>
      </c>
    </row>
    <row r="33" spans="1:8" ht="15.75" thickBot="1" x14ac:dyDescent="0.3">
      <c r="A33" s="115">
        <v>10</v>
      </c>
      <c r="B33" s="116" t="s">
        <v>70</v>
      </c>
      <c r="C33" s="116" t="s">
        <v>73</v>
      </c>
      <c r="D33" s="116" t="s">
        <v>140</v>
      </c>
      <c r="E33" s="117">
        <v>90</v>
      </c>
      <c r="F33" s="117">
        <v>7</v>
      </c>
      <c r="G33" s="117" t="s">
        <v>138</v>
      </c>
      <c r="H33" s="118">
        <v>96.33</v>
      </c>
    </row>
    <row r="34" spans="1:8" ht="15.75" thickBot="1" x14ac:dyDescent="0.3">
      <c r="A34" s="111">
        <v>11</v>
      </c>
      <c r="B34" s="112" t="s">
        <v>74</v>
      </c>
      <c r="C34" s="112" t="s">
        <v>43</v>
      </c>
      <c r="D34" s="112" t="s">
        <v>137</v>
      </c>
      <c r="E34" s="113">
        <v>91</v>
      </c>
      <c r="F34" s="113">
        <v>5</v>
      </c>
      <c r="G34" s="113">
        <v>3</v>
      </c>
      <c r="H34" s="114">
        <v>94.67</v>
      </c>
    </row>
    <row r="35" spans="1:8" ht="15.75" thickBot="1" x14ac:dyDescent="0.3">
      <c r="A35" s="115">
        <v>11</v>
      </c>
      <c r="B35" s="116" t="s">
        <v>74</v>
      </c>
      <c r="C35" s="116" t="s">
        <v>43</v>
      </c>
      <c r="D35" s="116" t="s">
        <v>139</v>
      </c>
      <c r="E35" s="117">
        <v>90</v>
      </c>
      <c r="F35" s="117">
        <v>5</v>
      </c>
      <c r="G35" s="117">
        <v>3</v>
      </c>
      <c r="H35" s="118">
        <v>94.67</v>
      </c>
    </row>
    <row r="36" spans="1:8" ht="15.75" thickBot="1" x14ac:dyDescent="0.3">
      <c r="A36" s="111">
        <v>11</v>
      </c>
      <c r="B36" s="112" t="s">
        <v>74</v>
      </c>
      <c r="C36" s="112" t="s">
        <v>43</v>
      </c>
      <c r="D36" s="112" t="s">
        <v>140</v>
      </c>
      <c r="E36" s="113">
        <v>80</v>
      </c>
      <c r="F36" s="113">
        <v>4</v>
      </c>
      <c r="G36" s="113">
        <v>3</v>
      </c>
      <c r="H36" s="114">
        <v>94.67</v>
      </c>
    </row>
    <row r="37" spans="1:8" ht="15.75" thickBot="1" x14ac:dyDescent="0.3">
      <c r="A37" s="115">
        <v>12</v>
      </c>
      <c r="B37" s="116" t="s">
        <v>77</v>
      </c>
      <c r="C37" s="116" t="s">
        <v>43</v>
      </c>
      <c r="D37" s="116" t="s">
        <v>137</v>
      </c>
      <c r="E37" s="117">
        <v>87</v>
      </c>
      <c r="F37" s="117">
        <v>8</v>
      </c>
      <c r="G37" s="117" t="s">
        <v>138</v>
      </c>
      <c r="H37" s="118">
        <v>94.33</v>
      </c>
    </row>
    <row r="38" spans="1:8" ht="15.75" thickBot="1" x14ac:dyDescent="0.3">
      <c r="A38" s="111">
        <v>12</v>
      </c>
      <c r="B38" s="112" t="s">
        <v>77</v>
      </c>
      <c r="C38" s="112" t="s">
        <v>43</v>
      </c>
      <c r="D38" s="112" t="s">
        <v>139</v>
      </c>
      <c r="E38" s="113">
        <v>91</v>
      </c>
      <c r="F38" s="113">
        <v>8</v>
      </c>
      <c r="G38" s="113" t="s">
        <v>138</v>
      </c>
      <c r="H38" s="114">
        <v>94.33</v>
      </c>
    </row>
    <row r="39" spans="1:8" ht="15.75" thickBot="1" x14ac:dyDescent="0.3">
      <c r="A39" s="115">
        <v>12</v>
      </c>
      <c r="B39" s="116" t="s">
        <v>77</v>
      </c>
      <c r="C39" s="116" t="s">
        <v>43</v>
      </c>
      <c r="D39" s="116" t="s">
        <v>140</v>
      </c>
      <c r="E39" s="117">
        <v>84</v>
      </c>
      <c r="F39" s="117">
        <v>5</v>
      </c>
      <c r="G39" s="117" t="s">
        <v>138</v>
      </c>
      <c r="H39" s="118">
        <v>94.33</v>
      </c>
    </row>
    <row r="40" spans="1:8" ht="15.75" thickBot="1" x14ac:dyDescent="0.3">
      <c r="A40" s="111">
        <v>13</v>
      </c>
      <c r="B40" s="112" t="s">
        <v>80</v>
      </c>
      <c r="C40" s="112" t="s">
        <v>73</v>
      </c>
      <c r="D40" s="112" t="s">
        <v>137</v>
      </c>
      <c r="E40" s="113">
        <v>95</v>
      </c>
      <c r="F40" s="113">
        <v>3</v>
      </c>
      <c r="G40" s="113" t="s">
        <v>138</v>
      </c>
      <c r="H40" s="114">
        <v>94</v>
      </c>
    </row>
    <row r="41" spans="1:8" ht="15.75" thickBot="1" x14ac:dyDescent="0.3">
      <c r="A41" s="115">
        <v>13</v>
      </c>
      <c r="B41" s="116" t="s">
        <v>80</v>
      </c>
      <c r="C41" s="116" t="s">
        <v>73</v>
      </c>
      <c r="D41" s="116" t="s">
        <v>139</v>
      </c>
      <c r="E41" s="117">
        <v>96</v>
      </c>
      <c r="F41" s="117">
        <v>3</v>
      </c>
      <c r="G41" s="117" t="s">
        <v>138</v>
      </c>
      <c r="H41" s="118">
        <v>94</v>
      </c>
    </row>
    <row r="42" spans="1:8" ht="15.75" thickBot="1" x14ac:dyDescent="0.3">
      <c r="A42" s="111">
        <v>13</v>
      </c>
      <c r="B42" s="112" t="s">
        <v>80</v>
      </c>
      <c r="C42" s="112" t="s">
        <v>73</v>
      </c>
      <c r="D42" s="112" t="s">
        <v>140</v>
      </c>
      <c r="E42" s="113">
        <v>83</v>
      </c>
      <c r="F42" s="113">
        <v>2</v>
      </c>
      <c r="G42" s="113" t="s">
        <v>138</v>
      </c>
      <c r="H42" s="114">
        <v>94</v>
      </c>
    </row>
    <row r="43" spans="1:8" ht="15.75" thickBot="1" x14ac:dyDescent="0.3">
      <c r="A43" s="115">
        <v>14</v>
      </c>
      <c r="B43" s="116" t="s">
        <v>83</v>
      </c>
      <c r="C43" s="116" t="s">
        <v>73</v>
      </c>
      <c r="D43" s="116" t="s">
        <v>137</v>
      </c>
      <c r="E43" s="117">
        <v>97</v>
      </c>
      <c r="F43" s="117">
        <v>3</v>
      </c>
      <c r="G43" s="117" t="s">
        <v>138</v>
      </c>
      <c r="H43" s="118">
        <v>93.33</v>
      </c>
    </row>
    <row r="44" spans="1:8" ht="15.75" thickBot="1" x14ac:dyDescent="0.3">
      <c r="A44" s="111">
        <v>14</v>
      </c>
      <c r="B44" s="112" t="s">
        <v>83</v>
      </c>
      <c r="C44" s="112" t="s">
        <v>73</v>
      </c>
      <c r="D44" s="112" t="s">
        <v>139</v>
      </c>
      <c r="E44" s="113">
        <v>95</v>
      </c>
      <c r="F44" s="113">
        <v>3</v>
      </c>
      <c r="G44" s="113" t="s">
        <v>138</v>
      </c>
      <c r="H44" s="114">
        <v>93.33</v>
      </c>
    </row>
    <row r="45" spans="1:8" ht="15.75" thickBot="1" x14ac:dyDescent="0.3">
      <c r="A45" s="115">
        <v>14</v>
      </c>
      <c r="B45" s="116" t="s">
        <v>83</v>
      </c>
      <c r="C45" s="116" t="s">
        <v>73</v>
      </c>
      <c r="D45" s="116" t="s">
        <v>140</v>
      </c>
      <c r="E45" s="117">
        <v>80</v>
      </c>
      <c r="F45" s="117">
        <v>2</v>
      </c>
      <c r="G45" s="117" t="s">
        <v>138</v>
      </c>
      <c r="H45" s="118">
        <v>93.33</v>
      </c>
    </row>
    <row r="46" spans="1:8" ht="15.75" thickBot="1" x14ac:dyDescent="0.3">
      <c r="A46" s="111">
        <v>15</v>
      </c>
      <c r="B46" s="112" t="s">
        <v>86</v>
      </c>
      <c r="C46" s="112" t="s">
        <v>89</v>
      </c>
      <c r="D46" s="112" t="s">
        <v>137</v>
      </c>
      <c r="E46" s="113">
        <v>76</v>
      </c>
      <c r="F46" s="113">
        <v>3</v>
      </c>
      <c r="G46" s="113">
        <v>3</v>
      </c>
      <c r="H46" s="114">
        <v>90</v>
      </c>
    </row>
    <row r="47" spans="1:8" ht="15.75" thickBot="1" x14ac:dyDescent="0.3">
      <c r="A47" s="115">
        <v>15</v>
      </c>
      <c r="B47" s="116" t="s">
        <v>86</v>
      </c>
      <c r="C47" s="116" t="s">
        <v>89</v>
      </c>
      <c r="D47" s="116" t="s">
        <v>139</v>
      </c>
      <c r="E47" s="117">
        <v>91</v>
      </c>
      <c r="F47" s="117">
        <v>6</v>
      </c>
      <c r="G47" s="117">
        <v>3</v>
      </c>
      <c r="H47" s="118">
        <v>90</v>
      </c>
    </row>
    <row r="48" spans="1:8" ht="15.75" thickBot="1" x14ac:dyDescent="0.3">
      <c r="A48" s="111">
        <v>15</v>
      </c>
      <c r="B48" s="112" t="s">
        <v>86</v>
      </c>
      <c r="C48" s="112" t="s">
        <v>89</v>
      </c>
      <c r="D48" s="112" t="s">
        <v>140</v>
      </c>
      <c r="E48" s="113">
        <v>81</v>
      </c>
      <c r="F48" s="113">
        <v>4</v>
      </c>
      <c r="G48" s="113">
        <v>3</v>
      </c>
      <c r="H48" s="114">
        <v>90</v>
      </c>
    </row>
    <row r="49" spans="1:8" ht="15.75" thickBot="1" x14ac:dyDescent="0.3">
      <c r="A49" s="115">
        <v>16</v>
      </c>
      <c r="B49" s="116" t="s">
        <v>94</v>
      </c>
      <c r="C49" s="116" t="s">
        <v>69</v>
      </c>
      <c r="D49" s="116" t="s">
        <v>137</v>
      </c>
      <c r="E49" s="117">
        <v>81</v>
      </c>
      <c r="F49" s="117">
        <v>5</v>
      </c>
      <c r="G49" s="117" t="s">
        <v>138</v>
      </c>
      <c r="H49" s="118">
        <v>86.67</v>
      </c>
    </row>
    <row r="50" spans="1:8" ht="15.75" thickBot="1" x14ac:dyDescent="0.3">
      <c r="A50" s="111">
        <v>16</v>
      </c>
      <c r="B50" s="112" t="s">
        <v>94</v>
      </c>
      <c r="C50" s="112" t="s">
        <v>69</v>
      </c>
      <c r="D50" s="112" t="s">
        <v>139</v>
      </c>
      <c r="E50" s="113">
        <v>78</v>
      </c>
      <c r="F50" s="113">
        <v>5</v>
      </c>
      <c r="G50" s="113" t="s">
        <v>138</v>
      </c>
      <c r="H50" s="114">
        <v>86.67</v>
      </c>
    </row>
    <row r="51" spans="1:8" ht="15.75" thickBot="1" x14ac:dyDescent="0.3">
      <c r="A51" s="115">
        <v>16</v>
      </c>
      <c r="B51" s="116" t="s">
        <v>94</v>
      </c>
      <c r="C51" s="116" t="s">
        <v>69</v>
      </c>
      <c r="D51" s="116" t="s">
        <v>140</v>
      </c>
      <c r="E51" s="117">
        <v>85</v>
      </c>
      <c r="F51" s="117">
        <v>6</v>
      </c>
      <c r="G51" s="117" t="s">
        <v>138</v>
      </c>
      <c r="H51" s="118">
        <v>86.67</v>
      </c>
    </row>
    <row r="52" spans="1:8" ht="15.75" thickBot="1" x14ac:dyDescent="0.3">
      <c r="A52" s="111">
        <v>17</v>
      </c>
      <c r="B52" s="112" t="s">
        <v>96</v>
      </c>
      <c r="C52" s="112" t="s">
        <v>36</v>
      </c>
      <c r="D52" s="112" t="s">
        <v>137</v>
      </c>
      <c r="E52" s="113">
        <v>84</v>
      </c>
      <c r="F52" s="113">
        <v>3</v>
      </c>
      <c r="G52" s="113">
        <v>3</v>
      </c>
      <c r="H52" s="114">
        <v>86.33</v>
      </c>
    </row>
    <row r="53" spans="1:8" ht="15.75" thickBot="1" x14ac:dyDescent="0.3">
      <c r="A53" s="115">
        <v>17</v>
      </c>
      <c r="B53" s="116" t="s">
        <v>96</v>
      </c>
      <c r="C53" s="116" t="s">
        <v>36</v>
      </c>
      <c r="D53" s="116" t="s">
        <v>139</v>
      </c>
      <c r="E53" s="117">
        <v>80</v>
      </c>
      <c r="F53" s="117">
        <v>2</v>
      </c>
      <c r="G53" s="117">
        <v>3</v>
      </c>
      <c r="H53" s="118">
        <v>86.33</v>
      </c>
    </row>
    <row r="54" spans="1:8" ht="15.75" thickBot="1" x14ac:dyDescent="0.3">
      <c r="A54" s="111">
        <v>17</v>
      </c>
      <c r="B54" s="112" t="s">
        <v>96</v>
      </c>
      <c r="C54" s="112" t="s">
        <v>36</v>
      </c>
      <c r="D54" s="112" t="s">
        <v>140</v>
      </c>
      <c r="E54" s="113">
        <v>79</v>
      </c>
      <c r="F54" s="113">
        <v>2</v>
      </c>
      <c r="G54" s="113">
        <v>3</v>
      </c>
      <c r="H54" s="114">
        <v>86.33</v>
      </c>
    </row>
    <row r="55" spans="1:8" ht="15.75" thickBot="1" x14ac:dyDescent="0.3">
      <c r="A55" s="115">
        <v>18</v>
      </c>
      <c r="B55" s="116" t="s">
        <v>98</v>
      </c>
      <c r="C55" s="116" t="s">
        <v>100</v>
      </c>
      <c r="D55" s="116" t="s">
        <v>137</v>
      </c>
      <c r="E55" s="117">
        <v>74</v>
      </c>
      <c r="F55" s="117">
        <v>3</v>
      </c>
      <c r="G55" s="117">
        <v>3</v>
      </c>
      <c r="H55" s="118">
        <v>84.33</v>
      </c>
    </row>
    <row r="56" spans="1:8" ht="15.75" thickBot="1" x14ac:dyDescent="0.3">
      <c r="A56" s="111">
        <v>18</v>
      </c>
      <c r="B56" s="112" t="s">
        <v>98</v>
      </c>
      <c r="C56" s="112" t="s">
        <v>100</v>
      </c>
      <c r="D56" s="112" t="s">
        <v>139</v>
      </c>
      <c r="E56" s="113">
        <v>80</v>
      </c>
      <c r="F56" s="113">
        <v>5</v>
      </c>
      <c r="G56" s="113">
        <v>3</v>
      </c>
      <c r="H56" s="114">
        <v>84.33</v>
      </c>
    </row>
    <row r="57" spans="1:8" ht="15.75" thickBot="1" x14ac:dyDescent="0.3">
      <c r="A57" s="115">
        <v>18</v>
      </c>
      <c r="B57" s="116" t="s">
        <v>98</v>
      </c>
      <c r="C57" s="116" t="s">
        <v>100</v>
      </c>
      <c r="D57" s="116" t="s">
        <v>140</v>
      </c>
      <c r="E57" s="117">
        <v>78</v>
      </c>
      <c r="F57" s="117">
        <v>4</v>
      </c>
      <c r="G57" s="117">
        <v>3</v>
      </c>
      <c r="H57" s="118">
        <v>84.33</v>
      </c>
    </row>
    <row r="58" spans="1:8" ht="15.75" thickBot="1" x14ac:dyDescent="0.3">
      <c r="A58" s="111">
        <v>19</v>
      </c>
      <c r="B58" s="112" t="s">
        <v>101</v>
      </c>
      <c r="C58" s="112" t="s">
        <v>43</v>
      </c>
      <c r="D58" s="112" t="s">
        <v>137</v>
      </c>
      <c r="E58" s="113">
        <v>83</v>
      </c>
      <c r="F58" s="113">
        <v>3</v>
      </c>
      <c r="G58" s="113">
        <v>3</v>
      </c>
      <c r="H58" s="114">
        <v>84</v>
      </c>
    </row>
    <row r="59" spans="1:8" ht="15.75" thickBot="1" x14ac:dyDescent="0.3">
      <c r="A59" s="115">
        <v>19</v>
      </c>
      <c r="B59" s="116" t="s">
        <v>101</v>
      </c>
      <c r="C59" s="116" t="s">
        <v>43</v>
      </c>
      <c r="D59" s="116" t="s">
        <v>139</v>
      </c>
      <c r="E59" s="117">
        <v>82</v>
      </c>
      <c r="F59" s="117">
        <v>2</v>
      </c>
      <c r="G59" s="117">
        <v>3</v>
      </c>
      <c r="H59" s="118">
        <v>84</v>
      </c>
    </row>
    <row r="60" spans="1:8" ht="15.75" thickBot="1" x14ac:dyDescent="0.3">
      <c r="A60" s="111">
        <v>19</v>
      </c>
      <c r="B60" s="112" t="s">
        <v>101</v>
      </c>
      <c r="C60" s="112" t="s">
        <v>43</v>
      </c>
      <c r="D60" s="112" t="s">
        <v>140</v>
      </c>
      <c r="E60" s="113">
        <v>72</v>
      </c>
      <c r="F60" s="113">
        <v>1</v>
      </c>
      <c r="G60" s="113">
        <v>3</v>
      </c>
      <c r="H60" s="114">
        <v>84</v>
      </c>
    </row>
    <row r="61" spans="1:8" ht="15.75" thickBot="1" x14ac:dyDescent="0.3">
      <c r="A61" s="115">
        <v>20</v>
      </c>
      <c r="B61" s="116" t="s">
        <v>103</v>
      </c>
      <c r="C61" s="116" t="s">
        <v>100</v>
      </c>
      <c r="D61" s="116" t="s">
        <v>137</v>
      </c>
      <c r="E61" s="117">
        <v>70</v>
      </c>
      <c r="F61" s="117">
        <v>4</v>
      </c>
      <c r="G61" s="117">
        <v>3</v>
      </c>
      <c r="H61" s="118">
        <v>80.33</v>
      </c>
    </row>
    <row r="62" spans="1:8" ht="15.75" thickBot="1" x14ac:dyDescent="0.3">
      <c r="A62" s="111">
        <v>20</v>
      </c>
      <c r="B62" s="112" t="s">
        <v>103</v>
      </c>
      <c r="C62" s="112" t="s">
        <v>100</v>
      </c>
      <c r="D62" s="112" t="s">
        <v>139</v>
      </c>
      <c r="E62" s="113">
        <v>78</v>
      </c>
      <c r="F62" s="113">
        <v>4</v>
      </c>
      <c r="G62" s="113">
        <v>3</v>
      </c>
      <c r="H62" s="114">
        <v>80.33</v>
      </c>
    </row>
    <row r="63" spans="1:8" ht="15.75" thickBot="1" x14ac:dyDescent="0.3">
      <c r="A63" s="115">
        <v>20</v>
      </c>
      <c r="B63" s="116" t="s">
        <v>103</v>
      </c>
      <c r="C63" s="116" t="s">
        <v>100</v>
      </c>
      <c r="D63" s="116" t="s">
        <v>140</v>
      </c>
      <c r="E63" s="117">
        <v>72</v>
      </c>
      <c r="F63" s="117">
        <v>4</v>
      </c>
      <c r="G63" s="117">
        <v>3</v>
      </c>
      <c r="H63" s="118">
        <v>80.33</v>
      </c>
    </row>
    <row r="64" spans="1:8" ht="15.75" thickBot="1" x14ac:dyDescent="0.3">
      <c r="A64" s="111">
        <v>21</v>
      </c>
      <c r="B64" s="112" t="s">
        <v>105</v>
      </c>
      <c r="C64" s="112" t="s">
        <v>107</v>
      </c>
      <c r="D64" s="112" t="s">
        <v>137</v>
      </c>
      <c r="E64" s="113">
        <v>73</v>
      </c>
      <c r="F64" s="113">
        <v>4</v>
      </c>
      <c r="G64" s="113">
        <v>3</v>
      </c>
      <c r="H64" s="114">
        <v>69.33</v>
      </c>
    </row>
    <row r="65" spans="1:8" ht="15.75" thickBot="1" x14ac:dyDescent="0.3">
      <c r="A65" s="115">
        <v>21</v>
      </c>
      <c r="B65" s="116" t="s">
        <v>105</v>
      </c>
      <c r="C65" s="116" t="s">
        <v>107</v>
      </c>
      <c r="D65" s="116" t="s">
        <v>139</v>
      </c>
      <c r="E65" s="117">
        <v>68</v>
      </c>
      <c r="F65" s="117">
        <v>4</v>
      </c>
      <c r="G65" s="117">
        <v>3</v>
      </c>
      <c r="H65" s="118">
        <v>69.33</v>
      </c>
    </row>
    <row r="66" spans="1:8" ht="15.75" thickBot="1" x14ac:dyDescent="0.3">
      <c r="A66" s="111">
        <v>21</v>
      </c>
      <c r="B66" s="112" t="s">
        <v>105</v>
      </c>
      <c r="C66" s="112" t="s">
        <v>107</v>
      </c>
      <c r="D66" s="112" t="s">
        <v>140</v>
      </c>
      <c r="E66" s="113">
        <v>46</v>
      </c>
      <c r="F66" s="113">
        <v>4</v>
      </c>
      <c r="G66" s="113">
        <v>3</v>
      </c>
      <c r="H66" s="114">
        <v>69.33</v>
      </c>
    </row>
    <row r="67" spans="1:8" ht="15.75" thickBot="1" x14ac:dyDescent="0.3">
      <c r="A67" s="115">
        <v>22</v>
      </c>
      <c r="B67" s="116" t="s">
        <v>108</v>
      </c>
      <c r="C67" s="116" t="s">
        <v>43</v>
      </c>
      <c r="D67" s="116" t="s">
        <v>137</v>
      </c>
      <c r="E67" s="117">
        <v>52</v>
      </c>
      <c r="F67" s="117">
        <v>1</v>
      </c>
      <c r="G67" s="117">
        <v>3</v>
      </c>
      <c r="H67" s="118">
        <v>58</v>
      </c>
    </row>
    <row r="68" spans="1:8" ht="15.75" thickBot="1" x14ac:dyDescent="0.3">
      <c r="A68" s="111">
        <v>22</v>
      </c>
      <c r="B68" s="112" t="s">
        <v>108</v>
      </c>
      <c r="C68" s="112" t="s">
        <v>43</v>
      </c>
      <c r="D68" s="112" t="s">
        <v>139</v>
      </c>
      <c r="E68" s="113">
        <v>55</v>
      </c>
      <c r="F68" s="113">
        <v>1</v>
      </c>
      <c r="G68" s="113">
        <v>3</v>
      </c>
      <c r="H68" s="114">
        <v>58</v>
      </c>
    </row>
    <row r="69" spans="1:8" ht="15.75" thickBot="1" x14ac:dyDescent="0.3">
      <c r="A69" s="115">
        <v>22</v>
      </c>
      <c r="B69" s="116" t="s">
        <v>108</v>
      </c>
      <c r="C69" s="116" t="s">
        <v>43</v>
      </c>
      <c r="D69" s="116" t="s">
        <v>140</v>
      </c>
      <c r="E69" s="117">
        <v>55</v>
      </c>
      <c r="F69" s="117">
        <v>1</v>
      </c>
      <c r="G69" s="117">
        <v>3</v>
      </c>
      <c r="H69" s="118">
        <v>58</v>
      </c>
    </row>
    <row r="70" spans="1:8" ht="15.75" thickBot="1" x14ac:dyDescent="0.3">
      <c r="A70" s="111">
        <v>23</v>
      </c>
      <c r="B70" s="112" t="s">
        <v>110</v>
      </c>
      <c r="C70" s="112" t="s">
        <v>47</v>
      </c>
      <c r="D70" s="112" t="s">
        <v>137</v>
      </c>
      <c r="E70" s="113">
        <v>48</v>
      </c>
      <c r="F70" s="113">
        <v>2</v>
      </c>
      <c r="G70" s="113">
        <v>3</v>
      </c>
      <c r="H70" s="114">
        <v>50</v>
      </c>
    </row>
    <row r="71" spans="1:8" ht="15.75" thickBot="1" x14ac:dyDescent="0.3">
      <c r="A71" s="115">
        <v>23</v>
      </c>
      <c r="B71" s="116" t="s">
        <v>110</v>
      </c>
      <c r="C71" s="116" t="s">
        <v>47</v>
      </c>
      <c r="D71" s="116" t="s">
        <v>139</v>
      </c>
      <c r="E71" s="117">
        <v>47</v>
      </c>
      <c r="F71" s="117">
        <v>0</v>
      </c>
      <c r="G71" s="117">
        <v>3</v>
      </c>
      <c r="H71" s="118">
        <v>50</v>
      </c>
    </row>
    <row r="72" spans="1:8" ht="15.75" thickBot="1" x14ac:dyDescent="0.3">
      <c r="A72" s="111">
        <v>23</v>
      </c>
      <c r="B72" s="112" t="s">
        <v>110</v>
      </c>
      <c r="C72" s="112" t="s">
        <v>47</v>
      </c>
      <c r="D72" s="112" t="s">
        <v>140</v>
      </c>
      <c r="E72" s="113">
        <v>42</v>
      </c>
      <c r="F72" s="113">
        <v>2</v>
      </c>
      <c r="G72" s="113">
        <v>3</v>
      </c>
      <c r="H72" s="114">
        <v>50</v>
      </c>
    </row>
    <row r="73" spans="1:8" ht="15.75" thickBot="1" x14ac:dyDescent="0.3">
      <c r="A73" s="115">
        <v>24</v>
      </c>
      <c r="B73" s="116" t="s">
        <v>112</v>
      </c>
      <c r="C73" s="116" t="s">
        <v>114</v>
      </c>
      <c r="D73" s="116" t="s">
        <v>137</v>
      </c>
      <c r="E73" s="117">
        <v>35</v>
      </c>
      <c r="F73" s="117">
        <v>0</v>
      </c>
      <c r="G73" s="117">
        <v>3</v>
      </c>
      <c r="H73" s="118">
        <v>35.67</v>
      </c>
    </row>
    <row r="74" spans="1:8" ht="15.75" thickBot="1" x14ac:dyDescent="0.3">
      <c r="A74" s="111">
        <v>24</v>
      </c>
      <c r="B74" s="112" t="s">
        <v>112</v>
      </c>
      <c r="C74" s="112" t="s">
        <v>114</v>
      </c>
      <c r="D74" s="112" t="s">
        <v>139</v>
      </c>
      <c r="E74" s="113">
        <v>26</v>
      </c>
      <c r="F74" s="113">
        <v>0</v>
      </c>
      <c r="G74" s="113">
        <v>3</v>
      </c>
      <c r="H74" s="114">
        <v>35.67</v>
      </c>
    </row>
    <row r="75" spans="1:8" ht="15.75" thickBot="1" x14ac:dyDescent="0.3">
      <c r="A75" s="115">
        <v>24</v>
      </c>
      <c r="B75" s="116" t="s">
        <v>112</v>
      </c>
      <c r="C75" s="116" t="s">
        <v>114</v>
      </c>
      <c r="D75" s="116" t="s">
        <v>140</v>
      </c>
      <c r="E75" s="117">
        <v>36</v>
      </c>
      <c r="F75" s="117">
        <v>1</v>
      </c>
      <c r="G75" s="117">
        <v>3</v>
      </c>
      <c r="H75" s="118">
        <v>35.67</v>
      </c>
    </row>
    <row r="76" spans="1:8" ht="15.75" thickBot="1" x14ac:dyDescent="0.3">
      <c r="A76" s="111">
        <v>25</v>
      </c>
      <c r="B76" s="112" t="s">
        <v>115</v>
      </c>
      <c r="C76" s="112" t="s">
        <v>117</v>
      </c>
      <c r="D76" s="112" t="s">
        <v>137</v>
      </c>
      <c r="E76" s="113">
        <v>17</v>
      </c>
      <c r="F76" s="113">
        <v>2</v>
      </c>
      <c r="G76" s="113">
        <v>3</v>
      </c>
      <c r="H76" s="114">
        <v>27.67</v>
      </c>
    </row>
    <row r="77" spans="1:8" ht="15.75" thickBot="1" x14ac:dyDescent="0.3">
      <c r="A77" s="115">
        <v>25</v>
      </c>
      <c r="B77" s="116" t="s">
        <v>115</v>
      </c>
      <c r="C77" s="116" t="s">
        <v>117</v>
      </c>
      <c r="D77" s="116" t="s">
        <v>139</v>
      </c>
      <c r="E77" s="117">
        <v>24</v>
      </c>
      <c r="F77" s="117">
        <v>1</v>
      </c>
      <c r="G77" s="117">
        <v>3</v>
      </c>
      <c r="H77" s="118">
        <v>27.67</v>
      </c>
    </row>
    <row r="78" spans="1:8" ht="15.75" thickBot="1" x14ac:dyDescent="0.3">
      <c r="A78" s="111">
        <v>25</v>
      </c>
      <c r="B78" s="112" t="s">
        <v>115</v>
      </c>
      <c r="C78" s="112" t="s">
        <v>117</v>
      </c>
      <c r="D78" s="112" t="s">
        <v>140</v>
      </c>
      <c r="E78" s="113">
        <v>29</v>
      </c>
      <c r="F78" s="113">
        <v>1</v>
      </c>
      <c r="G78" s="113">
        <v>3</v>
      </c>
      <c r="H78" s="114">
        <v>27.67</v>
      </c>
    </row>
    <row r="79" spans="1:8" ht="15.75" thickBot="1" x14ac:dyDescent="0.3">
      <c r="A79" s="115">
        <v>26</v>
      </c>
      <c r="B79" s="116" t="s">
        <v>118</v>
      </c>
      <c r="C79" s="116" t="s">
        <v>114</v>
      </c>
      <c r="D79" s="116" t="s">
        <v>137</v>
      </c>
      <c r="E79" s="117">
        <v>14</v>
      </c>
      <c r="F79" s="117">
        <v>1</v>
      </c>
      <c r="G79" s="117">
        <v>3</v>
      </c>
      <c r="H79" s="118">
        <v>15.33</v>
      </c>
    </row>
    <row r="80" spans="1:8" ht="15.75" thickBot="1" x14ac:dyDescent="0.3">
      <c r="A80" s="111">
        <v>26</v>
      </c>
      <c r="B80" s="112" t="s">
        <v>118</v>
      </c>
      <c r="C80" s="112" t="s">
        <v>114</v>
      </c>
      <c r="D80" s="112" t="s">
        <v>139</v>
      </c>
      <c r="E80" s="113">
        <v>10</v>
      </c>
      <c r="F80" s="113">
        <v>0</v>
      </c>
      <c r="G80" s="113">
        <v>3</v>
      </c>
      <c r="H80" s="114">
        <v>15.33</v>
      </c>
    </row>
    <row r="81" spans="1:8" ht="15.75" thickBot="1" x14ac:dyDescent="0.3">
      <c r="A81" s="115">
        <v>26</v>
      </c>
      <c r="B81" s="116" t="s">
        <v>118</v>
      </c>
      <c r="C81" s="116" t="s">
        <v>114</v>
      </c>
      <c r="D81" s="116" t="s">
        <v>140</v>
      </c>
      <c r="E81" s="117">
        <v>11</v>
      </c>
      <c r="F81" s="117">
        <v>1</v>
      </c>
      <c r="G81" s="117">
        <v>3</v>
      </c>
      <c r="H81" s="118">
        <v>15.33</v>
      </c>
    </row>
  </sheetData>
  <mergeCells count="7">
    <mergeCell ref="H2:H3"/>
    <mergeCell ref="A2:A3"/>
    <mergeCell ref="B2:B3"/>
    <mergeCell ref="C2:C3"/>
    <mergeCell ref="D2:D3"/>
    <mergeCell ref="E2:E3"/>
    <mergeCell ref="F2:F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topLeftCell="A15" workbookViewId="0">
      <selection activeCell="C24" sqref="C24"/>
    </sheetView>
  </sheetViews>
  <sheetFormatPr defaultColWidth="10.28515625" defaultRowHeight="49.5" customHeight="1" x14ac:dyDescent="0.25"/>
  <cols>
    <col min="2" max="2" width="17.85546875" customWidth="1"/>
    <col min="3" max="3" width="29.85546875" customWidth="1"/>
    <col min="5" max="5" width="14.7109375" customWidth="1"/>
    <col min="6" max="6" width="19.140625" customWidth="1"/>
    <col min="7" max="7" width="19.42578125" customWidth="1"/>
    <col min="8" max="8" width="22" customWidth="1"/>
  </cols>
  <sheetData>
    <row r="1" spans="1:8" ht="49.5" customHeight="1" thickBot="1" x14ac:dyDescent="0.3"/>
    <row r="2" spans="1:8" ht="49.5" customHeight="1" x14ac:dyDescent="0.25">
      <c r="A2" s="138" t="s">
        <v>141</v>
      </c>
      <c r="B2" s="138" t="s">
        <v>142</v>
      </c>
      <c r="C2" s="138" t="s">
        <v>143</v>
      </c>
      <c r="D2" s="138" t="s">
        <v>4</v>
      </c>
      <c r="E2" s="138" t="s">
        <v>144</v>
      </c>
      <c r="F2" s="138" t="s">
        <v>145</v>
      </c>
      <c r="G2" s="126" t="s">
        <v>146</v>
      </c>
      <c r="H2" s="138" t="s">
        <v>149</v>
      </c>
    </row>
    <row r="3" spans="1:8" ht="49.5" customHeight="1" x14ac:dyDescent="0.25">
      <c r="A3" s="139"/>
      <c r="B3" s="139"/>
      <c r="C3" s="139"/>
      <c r="D3" s="139"/>
      <c r="E3" s="139"/>
      <c r="F3" s="139"/>
      <c r="G3" s="127" t="s">
        <v>147</v>
      </c>
      <c r="H3" s="139"/>
    </row>
    <row r="4" spans="1:8" ht="49.5" customHeight="1" thickBot="1" x14ac:dyDescent="0.3">
      <c r="A4" s="140"/>
      <c r="B4" s="129" t="s">
        <v>150</v>
      </c>
      <c r="C4" s="140"/>
      <c r="D4" s="140"/>
      <c r="E4" s="129" t="s">
        <v>151</v>
      </c>
      <c r="F4" s="140"/>
      <c r="G4" s="128" t="s">
        <v>148</v>
      </c>
      <c r="H4" s="129" t="s">
        <v>152</v>
      </c>
    </row>
    <row r="5" spans="1:8" ht="49.5" customHeight="1" thickTop="1" thickBot="1" x14ac:dyDescent="0.3">
      <c r="A5" s="130" t="s">
        <v>153</v>
      </c>
      <c r="B5" s="131" t="s">
        <v>33</v>
      </c>
      <c r="C5" s="131" t="s">
        <v>35</v>
      </c>
      <c r="D5" s="132" t="s">
        <v>36</v>
      </c>
      <c r="E5" s="133">
        <v>21157657</v>
      </c>
      <c r="F5" s="134">
        <v>21157657</v>
      </c>
      <c r="G5" s="134">
        <v>26495657</v>
      </c>
      <c r="H5" s="134">
        <v>0</v>
      </c>
    </row>
    <row r="6" spans="1:8" ht="49.5" customHeight="1" thickBot="1" x14ac:dyDescent="0.3">
      <c r="A6" s="130" t="s">
        <v>154</v>
      </c>
      <c r="B6" s="131" t="s">
        <v>40</v>
      </c>
      <c r="C6" s="131" t="s">
        <v>42</v>
      </c>
      <c r="D6" s="132" t="s">
        <v>43</v>
      </c>
      <c r="E6" s="133">
        <v>675335</v>
      </c>
      <c r="F6" s="134">
        <v>675335</v>
      </c>
      <c r="G6" s="134">
        <v>1272519</v>
      </c>
      <c r="H6" s="134">
        <v>0</v>
      </c>
    </row>
    <row r="7" spans="1:8" ht="49.5" customHeight="1" thickBot="1" x14ac:dyDescent="0.3">
      <c r="A7" s="130" t="s">
        <v>155</v>
      </c>
      <c r="B7" s="131" t="s">
        <v>44</v>
      </c>
      <c r="C7" s="131" t="s">
        <v>46</v>
      </c>
      <c r="D7" s="132" t="s">
        <v>47</v>
      </c>
      <c r="E7" s="133">
        <v>2146430</v>
      </c>
      <c r="F7" s="134">
        <v>2146430</v>
      </c>
      <c r="G7" s="134">
        <v>4245560</v>
      </c>
      <c r="H7" s="134">
        <v>0</v>
      </c>
    </row>
    <row r="8" spans="1:8" ht="49.5" customHeight="1" thickBot="1" x14ac:dyDescent="0.3">
      <c r="A8" s="130" t="s">
        <v>156</v>
      </c>
      <c r="B8" s="131" t="s">
        <v>48</v>
      </c>
      <c r="C8" s="131" t="s">
        <v>50</v>
      </c>
      <c r="D8" s="132" t="s">
        <v>36</v>
      </c>
      <c r="E8" s="134">
        <v>500000</v>
      </c>
      <c r="F8" s="134">
        <v>500000</v>
      </c>
      <c r="G8" s="134">
        <v>1000000</v>
      </c>
      <c r="H8" s="134">
        <v>0</v>
      </c>
    </row>
    <row r="9" spans="1:8" ht="49.5" customHeight="1" thickBot="1" x14ac:dyDescent="0.3">
      <c r="A9" s="130" t="s">
        <v>157</v>
      </c>
      <c r="B9" s="131" t="s">
        <v>52</v>
      </c>
      <c r="C9" s="131" t="s">
        <v>54</v>
      </c>
      <c r="D9" s="132" t="s">
        <v>51</v>
      </c>
      <c r="E9" s="133">
        <v>4329900</v>
      </c>
      <c r="F9" s="134">
        <v>4329900</v>
      </c>
      <c r="G9" s="134">
        <v>8706023</v>
      </c>
      <c r="H9" s="134">
        <v>0</v>
      </c>
    </row>
    <row r="10" spans="1:8" ht="49.5" customHeight="1" thickBot="1" x14ac:dyDescent="0.3">
      <c r="A10" s="130" t="s">
        <v>158</v>
      </c>
      <c r="B10" s="131" t="s">
        <v>55</v>
      </c>
      <c r="C10" s="131" t="s">
        <v>57</v>
      </c>
      <c r="D10" s="132" t="s">
        <v>58</v>
      </c>
      <c r="E10" s="134">
        <v>2182450</v>
      </c>
      <c r="F10" s="134">
        <v>2182450</v>
      </c>
      <c r="G10" s="134">
        <v>2273450</v>
      </c>
      <c r="H10" s="134">
        <v>0</v>
      </c>
    </row>
    <row r="11" spans="1:8" ht="49.5" customHeight="1" thickBot="1" x14ac:dyDescent="0.3">
      <c r="A11" s="130" t="s">
        <v>159</v>
      </c>
      <c r="B11" s="131" t="s">
        <v>60</v>
      </c>
      <c r="C11" s="131" t="s">
        <v>62</v>
      </c>
      <c r="D11" s="132" t="s">
        <v>43</v>
      </c>
      <c r="E11" s="133">
        <v>1602500</v>
      </c>
      <c r="F11" s="134">
        <v>1602500</v>
      </c>
      <c r="G11" s="134">
        <v>1816875</v>
      </c>
      <c r="H11" s="134">
        <v>0</v>
      </c>
    </row>
    <row r="12" spans="1:8" ht="49.5" customHeight="1" thickBot="1" x14ac:dyDescent="0.3">
      <c r="A12" s="130" t="s">
        <v>160</v>
      </c>
      <c r="B12" s="131" t="s">
        <v>63</v>
      </c>
      <c r="C12" s="131" t="s">
        <v>65</v>
      </c>
      <c r="D12" s="132" t="s">
        <v>43</v>
      </c>
      <c r="E12" s="134">
        <v>3467500</v>
      </c>
      <c r="F12" s="134">
        <v>3467500</v>
      </c>
      <c r="G12" s="134">
        <v>6479250</v>
      </c>
      <c r="H12" s="134">
        <v>0</v>
      </c>
    </row>
    <row r="13" spans="1:8" ht="49.5" customHeight="1" thickBot="1" x14ac:dyDescent="0.3">
      <c r="A13" s="130" t="s">
        <v>161</v>
      </c>
      <c r="B13" s="131" t="s">
        <v>66</v>
      </c>
      <c r="C13" s="131" t="s">
        <v>68</v>
      </c>
      <c r="D13" s="132" t="s">
        <v>69</v>
      </c>
      <c r="E13" s="133">
        <v>972552</v>
      </c>
      <c r="F13" s="134">
        <v>972552</v>
      </c>
      <c r="G13" s="134">
        <v>1098010</v>
      </c>
      <c r="H13" s="134">
        <v>0</v>
      </c>
    </row>
    <row r="14" spans="1:8" ht="49.5" customHeight="1" thickBot="1" x14ac:dyDescent="0.3">
      <c r="A14" s="130" t="s">
        <v>162</v>
      </c>
      <c r="B14" s="131" t="s">
        <v>70</v>
      </c>
      <c r="C14" s="131" t="s">
        <v>72</v>
      </c>
      <c r="D14" s="132" t="s">
        <v>73</v>
      </c>
      <c r="E14" s="133">
        <v>2571742</v>
      </c>
      <c r="F14" s="134">
        <v>2571742</v>
      </c>
      <c r="G14" s="134">
        <v>4513499</v>
      </c>
      <c r="H14" s="134">
        <v>0</v>
      </c>
    </row>
    <row r="15" spans="1:8" ht="49.5" customHeight="1" thickBot="1" x14ac:dyDescent="0.3">
      <c r="A15" s="130" t="s">
        <v>163</v>
      </c>
      <c r="B15" s="131" t="s">
        <v>74</v>
      </c>
      <c r="C15" s="131" t="s">
        <v>76</v>
      </c>
      <c r="D15" s="132" t="s">
        <v>43</v>
      </c>
      <c r="E15" s="135">
        <v>2020530</v>
      </c>
      <c r="F15" s="134">
        <v>2020530</v>
      </c>
      <c r="G15" s="134">
        <v>3180596</v>
      </c>
      <c r="H15" s="134">
        <v>0</v>
      </c>
    </row>
    <row r="16" spans="1:8" ht="49.5" customHeight="1" thickBot="1" x14ac:dyDescent="0.3">
      <c r="A16" s="130" t="s">
        <v>164</v>
      </c>
      <c r="B16" s="131" t="s">
        <v>77</v>
      </c>
      <c r="C16" s="131" t="s">
        <v>165</v>
      </c>
      <c r="D16" s="132" t="s">
        <v>43</v>
      </c>
      <c r="E16" s="133">
        <v>21556341</v>
      </c>
      <c r="F16" s="134">
        <v>19873447</v>
      </c>
      <c r="G16" s="134">
        <v>32864604</v>
      </c>
      <c r="H16" s="134">
        <v>1682894</v>
      </c>
    </row>
    <row r="17" spans="1:8" ht="49.5" customHeight="1" thickBot="1" x14ac:dyDescent="0.3">
      <c r="A17" s="130" t="s">
        <v>166</v>
      </c>
      <c r="B17" s="131" t="s">
        <v>80</v>
      </c>
      <c r="C17" s="131" t="s">
        <v>82</v>
      </c>
      <c r="D17" s="132" t="s">
        <v>73</v>
      </c>
      <c r="E17" s="136">
        <v>960179</v>
      </c>
      <c r="F17" s="134">
        <v>960179</v>
      </c>
      <c r="G17" s="134">
        <v>1748193</v>
      </c>
      <c r="H17" s="134">
        <v>0</v>
      </c>
    </row>
    <row r="18" spans="1:8" ht="49.5" customHeight="1" thickBot="1" x14ac:dyDescent="0.3">
      <c r="A18" s="130" t="s">
        <v>167</v>
      </c>
      <c r="B18" s="131" t="s">
        <v>83</v>
      </c>
      <c r="C18" s="131" t="s">
        <v>85</v>
      </c>
      <c r="D18" s="132" t="s">
        <v>73</v>
      </c>
      <c r="E18" s="133">
        <v>1020282</v>
      </c>
      <c r="F18" s="134">
        <v>1020282</v>
      </c>
      <c r="G18" s="134">
        <v>1701145</v>
      </c>
      <c r="H18" s="134">
        <v>0</v>
      </c>
    </row>
    <row r="19" spans="1:8" ht="49.5" customHeight="1" thickBot="1" x14ac:dyDescent="0.3">
      <c r="A19" s="130" t="s">
        <v>168</v>
      </c>
      <c r="B19" s="131" t="s">
        <v>86</v>
      </c>
      <c r="C19" s="131" t="s">
        <v>88</v>
      </c>
      <c r="D19" s="132" t="s">
        <v>89</v>
      </c>
      <c r="E19" s="133">
        <v>1626764</v>
      </c>
      <c r="F19" s="134">
        <v>1626764</v>
      </c>
      <c r="G19" s="134">
        <v>2834648</v>
      </c>
      <c r="H19" s="134">
        <v>0</v>
      </c>
    </row>
    <row r="20" spans="1:8" ht="49.5" customHeight="1" thickBot="1" x14ac:dyDescent="0.3">
      <c r="A20" s="130"/>
      <c r="B20" s="131" t="s">
        <v>169</v>
      </c>
      <c r="C20" s="131"/>
      <c r="D20" s="132"/>
      <c r="E20" s="134">
        <v>66790162</v>
      </c>
      <c r="F20" s="134">
        <v>65107268</v>
      </c>
      <c r="G20" s="134">
        <v>100230029</v>
      </c>
      <c r="H20" s="134">
        <v>1682894</v>
      </c>
    </row>
    <row r="21" spans="1:8" ht="49.5" customHeight="1" thickBot="1" x14ac:dyDescent="0.3">
      <c r="A21" s="141" t="s">
        <v>170</v>
      </c>
      <c r="B21" s="142"/>
      <c r="C21" s="143"/>
      <c r="D21" s="137"/>
      <c r="E21" s="137"/>
      <c r="F21" s="137"/>
      <c r="G21" s="137"/>
      <c r="H21" s="137"/>
    </row>
  </sheetData>
  <mergeCells count="8">
    <mergeCell ref="H2:H3"/>
    <mergeCell ref="A21:C21"/>
    <mergeCell ref="A2:A4"/>
    <mergeCell ref="B2:B3"/>
    <mergeCell ref="C2:C4"/>
    <mergeCell ref="D2:D4"/>
    <mergeCell ref="E2:E3"/>
    <mergeCell ref="F2:F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topLeftCell="A15" workbookViewId="0">
      <selection activeCell="E27" sqref="E27"/>
    </sheetView>
  </sheetViews>
  <sheetFormatPr defaultColWidth="10.42578125" defaultRowHeight="15" x14ac:dyDescent="0.25"/>
  <cols>
    <col min="2" max="2" width="24.28515625" customWidth="1"/>
    <col min="3" max="3" width="24.5703125" customWidth="1"/>
    <col min="5" max="5" width="13.85546875" customWidth="1"/>
    <col min="6" max="6" width="15.42578125" customWidth="1"/>
    <col min="7" max="7" width="13.85546875" customWidth="1"/>
    <col min="8" max="8" width="17.140625" customWidth="1"/>
    <col min="9" max="9" width="13.140625" customWidth="1"/>
    <col min="10" max="10" width="15.5703125" customWidth="1"/>
    <col min="11" max="11" width="15" customWidth="1"/>
    <col min="12" max="12" width="14.7109375" customWidth="1"/>
    <col min="13" max="13" width="13.140625" customWidth="1"/>
    <col min="14" max="14" width="16" customWidth="1"/>
  </cols>
  <sheetData>
    <row r="1" spans="1:14" ht="15.75" thickBot="1" x14ac:dyDescent="0.3"/>
    <row r="2" spans="1:14" ht="60" x14ac:dyDescent="0.25">
      <c r="A2" s="119" t="s">
        <v>141</v>
      </c>
      <c r="B2" s="121" t="s">
        <v>2</v>
      </c>
      <c r="C2" s="121" t="s">
        <v>3</v>
      </c>
      <c r="D2" s="121" t="s">
        <v>4</v>
      </c>
      <c r="E2" s="108" t="s">
        <v>171</v>
      </c>
      <c r="F2" s="108" t="s">
        <v>173</v>
      </c>
      <c r="G2" s="108" t="s">
        <v>171</v>
      </c>
      <c r="H2" s="108" t="s">
        <v>173</v>
      </c>
      <c r="I2" s="108" t="s">
        <v>171</v>
      </c>
      <c r="J2" s="108" t="s">
        <v>173</v>
      </c>
      <c r="K2" s="108" t="s">
        <v>171</v>
      </c>
      <c r="L2" s="108" t="s">
        <v>173</v>
      </c>
      <c r="M2" s="108" t="s">
        <v>171</v>
      </c>
      <c r="N2" s="110" t="s">
        <v>173</v>
      </c>
    </row>
    <row r="3" spans="1:14" ht="15.75" thickBot="1" x14ac:dyDescent="0.3">
      <c r="A3" s="120"/>
      <c r="B3" s="122"/>
      <c r="C3" s="122"/>
      <c r="D3" s="122"/>
      <c r="E3" s="109" t="s">
        <v>172</v>
      </c>
      <c r="F3" s="109" t="s">
        <v>172</v>
      </c>
      <c r="G3" s="109" t="s">
        <v>174</v>
      </c>
      <c r="H3" s="109" t="s">
        <v>175</v>
      </c>
      <c r="I3" s="109" t="s">
        <v>176</v>
      </c>
      <c r="J3" s="109" t="s">
        <v>177</v>
      </c>
      <c r="K3" s="109" t="s">
        <v>178</v>
      </c>
      <c r="L3" s="109" t="s">
        <v>179</v>
      </c>
      <c r="M3" s="109" t="s">
        <v>180</v>
      </c>
      <c r="N3" s="125" t="s">
        <v>180</v>
      </c>
    </row>
    <row r="4" spans="1:14" ht="45.75" thickBot="1" x14ac:dyDescent="0.3">
      <c r="A4" s="144">
        <v>1</v>
      </c>
      <c r="B4" s="145" t="s">
        <v>33</v>
      </c>
      <c r="C4" s="145" t="s">
        <v>35</v>
      </c>
      <c r="D4" s="146" t="s">
        <v>36</v>
      </c>
      <c r="E4" s="147">
        <v>5338000</v>
      </c>
      <c r="F4" s="147">
        <v>5338000</v>
      </c>
      <c r="G4" s="147">
        <v>21157657</v>
      </c>
      <c r="H4" s="147">
        <v>21157657</v>
      </c>
      <c r="I4" s="147">
        <v>39599372</v>
      </c>
      <c r="J4" s="147">
        <v>39599372</v>
      </c>
      <c r="K4" s="147">
        <v>29605776</v>
      </c>
      <c r="L4" s="147">
        <v>29605776</v>
      </c>
      <c r="M4" s="147">
        <v>21055043</v>
      </c>
      <c r="N4" s="148">
        <v>21055043</v>
      </c>
    </row>
    <row r="5" spans="1:14" ht="45.75" thickBot="1" x14ac:dyDescent="0.3">
      <c r="A5" s="149">
        <v>2</v>
      </c>
      <c r="B5" s="150" t="s">
        <v>40</v>
      </c>
      <c r="C5" s="150" t="s">
        <v>42</v>
      </c>
      <c r="D5" s="151" t="s">
        <v>43</v>
      </c>
      <c r="E5" s="152">
        <v>597184</v>
      </c>
      <c r="F5" s="152">
        <v>597184</v>
      </c>
      <c r="G5" s="152">
        <v>675335</v>
      </c>
      <c r="H5" s="152">
        <v>675335</v>
      </c>
      <c r="I5" s="152">
        <v>770212</v>
      </c>
      <c r="J5" s="152">
        <v>770212</v>
      </c>
      <c r="K5" s="152">
        <v>797747</v>
      </c>
      <c r="L5" s="152">
        <v>797747</v>
      </c>
      <c r="M5" s="152">
        <v>861158</v>
      </c>
      <c r="N5" s="153">
        <v>861158</v>
      </c>
    </row>
    <row r="6" spans="1:14" ht="105.75" thickBot="1" x14ac:dyDescent="0.3">
      <c r="A6" s="144">
        <v>3</v>
      </c>
      <c r="B6" s="145" t="s">
        <v>44</v>
      </c>
      <c r="C6" s="145" t="s">
        <v>46</v>
      </c>
      <c r="D6" s="146" t="s">
        <v>47</v>
      </c>
      <c r="E6" s="147">
        <v>2099130</v>
      </c>
      <c r="F6" s="147">
        <v>2099130</v>
      </c>
      <c r="G6" s="147">
        <v>2146430</v>
      </c>
      <c r="H6" s="147">
        <v>2146430</v>
      </c>
      <c r="I6" s="147">
        <v>2109910</v>
      </c>
      <c r="J6" s="147">
        <v>2109910</v>
      </c>
      <c r="K6" s="147">
        <v>2087910</v>
      </c>
      <c r="L6" s="147">
        <v>2087910</v>
      </c>
      <c r="M6" s="147">
        <v>2053810</v>
      </c>
      <c r="N6" s="148">
        <v>2053810</v>
      </c>
    </row>
    <row r="7" spans="1:14" ht="75.75" thickBot="1" x14ac:dyDescent="0.3">
      <c r="A7" s="149">
        <v>4</v>
      </c>
      <c r="B7" s="150" t="s">
        <v>48</v>
      </c>
      <c r="C7" s="150" t="s">
        <v>50</v>
      </c>
      <c r="D7" s="151" t="s">
        <v>36</v>
      </c>
      <c r="E7" s="152">
        <v>500000</v>
      </c>
      <c r="F7" s="152">
        <v>500000</v>
      </c>
      <c r="G7" s="152">
        <v>500000</v>
      </c>
      <c r="H7" s="152">
        <v>500000</v>
      </c>
      <c r="I7" s="152">
        <v>500000</v>
      </c>
      <c r="J7" s="152">
        <v>500000</v>
      </c>
      <c r="K7" s="154"/>
      <c r="L7" s="154"/>
      <c r="M7" s="154"/>
      <c r="N7" s="155"/>
    </row>
    <row r="8" spans="1:14" ht="90.75" thickBot="1" x14ac:dyDescent="0.3">
      <c r="A8" s="144">
        <v>5</v>
      </c>
      <c r="B8" s="145" t="s">
        <v>52</v>
      </c>
      <c r="C8" s="145" t="s">
        <v>54</v>
      </c>
      <c r="D8" s="146" t="s">
        <v>51</v>
      </c>
      <c r="E8" s="147">
        <v>4376123</v>
      </c>
      <c r="F8" s="147">
        <v>4376123</v>
      </c>
      <c r="G8" s="147">
        <v>4329900</v>
      </c>
      <c r="H8" s="147">
        <v>4329900</v>
      </c>
      <c r="I8" s="147">
        <v>3554410</v>
      </c>
      <c r="J8" s="147">
        <v>3554410</v>
      </c>
      <c r="K8" s="147">
        <v>1875514</v>
      </c>
      <c r="L8" s="147">
        <v>1875514</v>
      </c>
      <c r="M8" s="147">
        <v>809621</v>
      </c>
      <c r="N8" s="148">
        <v>809621</v>
      </c>
    </row>
    <row r="9" spans="1:14" ht="75.75" thickBot="1" x14ac:dyDescent="0.3">
      <c r="A9" s="149">
        <v>6</v>
      </c>
      <c r="B9" s="150" t="s">
        <v>55</v>
      </c>
      <c r="C9" s="150" t="s">
        <v>57</v>
      </c>
      <c r="D9" s="151" t="s">
        <v>58</v>
      </c>
      <c r="E9" s="152">
        <v>91000</v>
      </c>
      <c r="F9" s="152">
        <v>91000</v>
      </c>
      <c r="G9" s="152">
        <v>2726700</v>
      </c>
      <c r="H9" s="152">
        <v>2182450</v>
      </c>
      <c r="I9" s="152">
        <v>2723600</v>
      </c>
      <c r="J9" s="152">
        <v>2723600</v>
      </c>
      <c r="K9" s="152">
        <v>2483000</v>
      </c>
      <c r="L9" s="152">
        <v>2483000</v>
      </c>
      <c r="M9" s="152">
        <v>2362000</v>
      </c>
      <c r="N9" s="153">
        <v>2362000</v>
      </c>
    </row>
    <row r="10" spans="1:14" ht="45.75" thickBot="1" x14ac:dyDescent="0.3">
      <c r="A10" s="144">
        <v>7</v>
      </c>
      <c r="B10" s="145" t="s">
        <v>60</v>
      </c>
      <c r="C10" s="145" t="s">
        <v>62</v>
      </c>
      <c r="D10" s="146" t="s">
        <v>43</v>
      </c>
      <c r="E10" s="147">
        <v>214375</v>
      </c>
      <c r="F10" s="147">
        <v>214375</v>
      </c>
      <c r="G10" s="147">
        <v>1602500</v>
      </c>
      <c r="H10" s="147">
        <v>1602500</v>
      </c>
      <c r="I10" s="147">
        <v>3262500</v>
      </c>
      <c r="J10" s="147">
        <v>3262500</v>
      </c>
      <c r="K10" s="147">
        <v>2811250</v>
      </c>
      <c r="L10" s="147">
        <v>2811250</v>
      </c>
      <c r="M10" s="147">
        <v>1144375</v>
      </c>
      <c r="N10" s="148">
        <v>1144375</v>
      </c>
    </row>
    <row r="11" spans="1:14" ht="30.75" thickBot="1" x14ac:dyDescent="0.3">
      <c r="A11" s="149">
        <v>8</v>
      </c>
      <c r="B11" s="150" t="s">
        <v>63</v>
      </c>
      <c r="C11" s="150" t="s">
        <v>65</v>
      </c>
      <c r="D11" s="151" t="s">
        <v>43</v>
      </c>
      <c r="E11" s="152">
        <v>3011750</v>
      </c>
      <c r="F11" s="152">
        <v>3011750</v>
      </c>
      <c r="G11" s="152">
        <v>3467500</v>
      </c>
      <c r="H11" s="152">
        <v>3467500</v>
      </c>
      <c r="I11" s="152">
        <v>3814500</v>
      </c>
      <c r="J11" s="152">
        <v>3814500</v>
      </c>
      <c r="K11" s="152">
        <v>1052500</v>
      </c>
      <c r="L11" s="152">
        <v>1052500</v>
      </c>
      <c r="M11" s="152">
        <v>653750</v>
      </c>
      <c r="N11" s="153">
        <v>653750</v>
      </c>
    </row>
    <row r="12" spans="1:14" ht="90.75" thickBot="1" x14ac:dyDescent="0.3">
      <c r="A12" s="144">
        <v>9</v>
      </c>
      <c r="B12" s="145" t="s">
        <v>66</v>
      </c>
      <c r="C12" s="145" t="s">
        <v>68</v>
      </c>
      <c r="D12" s="146" t="s">
        <v>69</v>
      </c>
      <c r="E12" s="147">
        <v>125458</v>
      </c>
      <c r="F12" s="147">
        <v>125458</v>
      </c>
      <c r="G12" s="147">
        <v>972552</v>
      </c>
      <c r="H12" s="147">
        <v>972552</v>
      </c>
      <c r="I12" s="147">
        <v>1939691</v>
      </c>
      <c r="J12" s="147">
        <v>1939691</v>
      </c>
      <c r="K12" s="147">
        <v>692299</v>
      </c>
      <c r="L12" s="147">
        <v>692299</v>
      </c>
      <c r="M12" s="147">
        <v>20000</v>
      </c>
      <c r="N12" s="148">
        <v>20000</v>
      </c>
    </row>
    <row r="13" spans="1:14" ht="60.75" thickBot="1" x14ac:dyDescent="0.3">
      <c r="A13" s="149">
        <v>10</v>
      </c>
      <c r="B13" s="150" t="s">
        <v>70</v>
      </c>
      <c r="C13" s="150" t="s">
        <v>72</v>
      </c>
      <c r="D13" s="151" t="s">
        <v>73</v>
      </c>
      <c r="E13" s="152">
        <v>1941757</v>
      </c>
      <c r="F13" s="152">
        <v>1941757</v>
      </c>
      <c r="G13" s="152">
        <v>2571742</v>
      </c>
      <c r="H13" s="152">
        <v>2571742</v>
      </c>
      <c r="I13" s="152">
        <v>3150361</v>
      </c>
      <c r="J13" s="152">
        <v>3150361</v>
      </c>
      <c r="K13" s="152">
        <v>2829520</v>
      </c>
      <c r="L13" s="152">
        <v>2829520</v>
      </c>
      <c r="M13" s="152">
        <v>2255781</v>
      </c>
      <c r="N13" s="153">
        <v>2255781</v>
      </c>
    </row>
    <row r="14" spans="1:14" ht="30.75" thickBot="1" x14ac:dyDescent="0.3">
      <c r="A14" s="144">
        <v>11</v>
      </c>
      <c r="B14" s="145" t="s">
        <v>74</v>
      </c>
      <c r="C14" s="145" t="s">
        <v>76</v>
      </c>
      <c r="D14" s="146" t="s">
        <v>43</v>
      </c>
      <c r="E14" s="147">
        <v>1160066</v>
      </c>
      <c r="F14" s="147">
        <v>1160066</v>
      </c>
      <c r="G14" s="147">
        <v>2020530</v>
      </c>
      <c r="H14" s="147">
        <v>2020530</v>
      </c>
      <c r="I14" s="147">
        <v>1894350</v>
      </c>
      <c r="J14" s="147">
        <v>1894350</v>
      </c>
      <c r="K14" s="147">
        <v>2337723</v>
      </c>
      <c r="L14" s="147">
        <v>2337723</v>
      </c>
      <c r="M14" s="147">
        <v>2385853</v>
      </c>
      <c r="N14" s="148">
        <v>2385853</v>
      </c>
    </row>
    <row r="15" spans="1:14" ht="105.75" thickBot="1" x14ac:dyDescent="0.3">
      <c r="A15" s="149">
        <v>12</v>
      </c>
      <c r="B15" s="150" t="s">
        <v>77</v>
      </c>
      <c r="C15" s="150" t="s">
        <v>79</v>
      </c>
      <c r="D15" s="151" t="s">
        <v>43</v>
      </c>
      <c r="E15" s="152">
        <v>12991157</v>
      </c>
      <c r="F15" s="152">
        <v>12991157</v>
      </c>
      <c r="G15" s="152">
        <v>21556341</v>
      </c>
      <c r="H15" s="152">
        <v>21556341</v>
      </c>
      <c r="I15" s="152">
        <v>28297217</v>
      </c>
      <c r="J15" s="152">
        <v>28297217</v>
      </c>
      <c r="K15" s="152">
        <v>16806547</v>
      </c>
      <c r="L15" s="152">
        <v>16806547</v>
      </c>
      <c r="M15" s="152">
        <v>8342674</v>
      </c>
      <c r="N15" s="153">
        <v>8342674</v>
      </c>
    </row>
    <row r="16" spans="1:14" ht="45.75" thickBot="1" x14ac:dyDescent="0.3">
      <c r="A16" s="144">
        <v>13</v>
      </c>
      <c r="B16" s="145" t="s">
        <v>80</v>
      </c>
      <c r="C16" s="145" t="s">
        <v>82</v>
      </c>
      <c r="D16" s="146" t="s">
        <v>73</v>
      </c>
      <c r="E16" s="147">
        <v>788014</v>
      </c>
      <c r="F16" s="147">
        <v>788014</v>
      </c>
      <c r="G16" s="147">
        <v>960179</v>
      </c>
      <c r="H16" s="147">
        <v>960179</v>
      </c>
      <c r="I16" s="147">
        <v>402670</v>
      </c>
      <c r="J16" s="147">
        <v>402670</v>
      </c>
      <c r="K16" s="154"/>
      <c r="L16" s="154"/>
      <c r="M16" s="154"/>
      <c r="N16" s="155"/>
    </row>
    <row r="17" spans="1:14" ht="60.75" thickBot="1" x14ac:dyDescent="0.3">
      <c r="A17" s="149">
        <v>14</v>
      </c>
      <c r="B17" s="150" t="s">
        <v>83</v>
      </c>
      <c r="C17" s="150" t="s">
        <v>85</v>
      </c>
      <c r="D17" s="151" t="s">
        <v>73</v>
      </c>
      <c r="E17" s="152">
        <v>680863</v>
      </c>
      <c r="F17" s="152">
        <v>680863</v>
      </c>
      <c r="G17" s="152">
        <v>1020282</v>
      </c>
      <c r="H17" s="152">
        <v>1020282</v>
      </c>
      <c r="I17" s="152">
        <v>1245631</v>
      </c>
      <c r="J17" s="152">
        <v>1245631</v>
      </c>
      <c r="K17" s="152">
        <v>1118295</v>
      </c>
      <c r="L17" s="152">
        <v>1118295</v>
      </c>
      <c r="M17" s="152">
        <v>661099</v>
      </c>
      <c r="N17" s="153">
        <v>661099</v>
      </c>
    </row>
    <row r="18" spans="1:14" ht="120.75" thickBot="1" x14ac:dyDescent="0.3">
      <c r="A18" s="144">
        <v>15</v>
      </c>
      <c r="B18" s="145" t="s">
        <v>86</v>
      </c>
      <c r="C18" s="145" t="s">
        <v>88</v>
      </c>
      <c r="D18" s="146" t="s">
        <v>89</v>
      </c>
      <c r="E18" s="147">
        <v>1207884</v>
      </c>
      <c r="F18" s="147">
        <v>1207884</v>
      </c>
      <c r="G18" s="147">
        <v>1626764</v>
      </c>
      <c r="H18" s="147">
        <v>1626764</v>
      </c>
      <c r="I18" s="147">
        <v>1626764</v>
      </c>
      <c r="J18" s="147">
        <v>1343964</v>
      </c>
      <c r="K18" s="147">
        <v>1497404</v>
      </c>
      <c r="L18" s="147">
        <v>1278266</v>
      </c>
      <c r="M18" s="147">
        <v>1057602</v>
      </c>
      <c r="N18" s="148">
        <v>1057602</v>
      </c>
    </row>
    <row r="19" spans="1:14" ht="15.75" thickBot="1" x14ac:dyDescent="0.3">
      <c r="A19" s="156"/>
      <c r="B19" s="157"/>
      <c r="C19" s="157"/>
      <c r="D19" s="158" t="s">
        <v>181</v>
      </c>
      <c r="E19" s="152">
        <f>SUM(E4:E18)</f>
        <v>35122761</v>
      </c>
      <c r="F19" s="152">
        <f>SUM(F4:F18)</f>
        <v>35122761</v>
      </c>
      <c r="G19" s="152">
        <f>SUM(G4:G18)</f>
        <v>67334412</v>
      </c>
      <c r="H19" s="152">
        <f>SUM(H4:H18)</f>
        <v>66790162</v>
      </c>
      <c r="I19" s="152">
        <f>SUM(I4:I18)</f>
        <v>94891188</v>
      </c>
      <c r="J19" s="152">
        <f>SUM(J4:J18)</f>
        <v>94608388</v>
      </c>
      <c r="K19" s="152">
        <f>SUM(K4:K18)</f>
        <v>65995485</v>
      </c>
      <c r="L19" s="152">
        <f>SUM(L4:L18)</f>
        <v>65776347</v>
      </c>
      <c r="M19" s="152">
        <f>SUM(M4:M18)</f>
        <v>43662766</v>
      </c>
      <c r="N19" s="152">
        <f>SUM(N4:N18)</f>
        <v>43662766</v>
      </c>
    </row>
  </sheetData>
  <mergeCells count="4">
    <mergeCell ref="A2:A3"/>
    <mergeCell ref="B2:B3"/>
    <mergeCell ref="C2:C3"/>
    <mergeCell ref="D2:D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C20" sqref="C20"/>
    </sheetView>
  </sheetViews>
  <sheetFormatPr defaultColWidth="35.85546875" defaultRowHeight="25.5" customHeight="1" x14ac:dyDescent="0.25"/>
  <cols>
    <col min="3" max="3" width="56.140625" customWidth="1"/>
  </cols>
  <sheetData>
    <row r="1" spans="1:4" ht="25.5" customHeight="1" thickBot="1" x14ac:dyDescent="0.3"/>
    <row r="2" spans="1:4" ht="25.5" customHeight="1" thickBot="1" x14ac:dyDescent="0.3">
      <c r="A2" s="100" t="s">
        <v>1</v>
      </c>
      <c r="B2" s="101" t="s">
        <v>124</v>
      </c>
      <c r="C2" s="101" t="s">
        <v>3</v>
      </c>
      <c r="D2" s="101" t="s">
        <v>125</v>
      </c>
    </row>
    <row r="3" spans="1:4" ht="25.5" customHeight="1" thickBot="1" x14ac:dyDescent="0.3">
      <c r="A3" s="102">
        <v>1</v>
      </c>
      <c r="B3" s="103" t="s">
        <v>33</v>
      </c>
      <c r="C3" s="104" t="s">
        <v>35</v>
      </c>
      <c r="D3" s="104" t="s">
        <v>34</v>
      </c>
    </row>
    <row r="4" spans="1:4" ht="25.5" customHeight="1" thickBot="1" x14ac:dyDescent="0.3">
      <c r="A4" s="105">
        <v>2</v>
      </c>
      <c r="B4" s="106" t="s">
        <v>40</v>
      </c>
      <c r="C4" s="107" t="s">
        <v>42</v>
      </c>
      <c r="D4" s="107" t="s">
        <v>41</v>
      </c>
    </row>
    <row r="5" spans="1:4" ht="25.5" customHeight="1" thickBot="1" x14ac:dyDescent="0.3">
      <c r="A5" s="102">
        <v>3</v>
      </c>
      <c r="B5" s="103" t="s">
        <v>44</v>
      </c>
      <c r="C5" s="104" t="s">
        <v>46</v>
      </c>
      <c r="D5" s="104" t="s">
        <v>45</v>
      </c>
    </row>
    <row r="6" spans="1:4" ht="25.5" customHeight="1" thickBot="1" x14ac:dyDescent="0.3">
      <c r="A6" s="105">
        <v>4</v>
      </c>
      <c r="B6" s="106" t="s">
        <v>48</v>
      </c>
      <c r="C6" s="107" t="s">
        <v>126</v>
      </c>
      <c r="D6" s="107" t="s">
        <v>49</v>
      </c>
    </row>
    <row r="7" spans="1:4" ht="25.5" customHeight="1" thickBot="1" x14ac:dyDescent="0.3">
      <c r="A7" s="102">
        <v>5</v>
      </c>
      <c r="B7" s="103" t="s">
        <v>52</v>
      </c>
      <c r="C7" s="104" t="s">
        <v>127</v>
      </c>
      <c r="D7" s="104" t="s">
        <v>53</v>
      </c>
    </row>
    <row r="8" spans="1:4" ht="25.5" customHeight="1" thickBot="1" x14ac:dyDescent="0.3">
      <c r="A8" s="105">
        <v>6</v>
      </c>
      <c r="B8" s="106" t="s">
        <v>55</v>
      </c>
      <c r="C8" s="107" t="s">
        <v>57</v>
      </c>
      <c r="D8" s="107" t="s">
        <v>56</v>
      </c>
    </row>
    <row r="9" spans="1:4" ht="25.5" customHeight="1" thickBot="1" x14ac:dyDescent="0.3">
      <c r="A9" s="102">
        <v>7</v>
      </c>
      <c r="B9" s="103" t="s">
        <v>60</v>
      </c>
      <c r="C9" s="104" t="s">
        <v>62</v>
      </c>
      <c r="D9" s="104" t="s">
        <v>61</v>
      </c>
    </row>
    <row r="10" spans="1:4" ht="25.5" customHeight="1" thickBot="1" x14ac:dyDescent="0.3">
      <c r="A10" s="105">
        <v>8</v>
      </c>
      <c r="B10" s="106" t="s">
        <v>63</v>
      </c>
      <c r="C10" s="107" t="s">
        <v>65</v>
      </c>
      <c r="D10" s="107" t="s">
        <v>64</v>
      </c>
    </row>
    <row r="11" spans="1:4" ht="25.5" customHeight="1" thickBot="1" x14ac:dyDescent="0.3">
      <c r="A11" s="102">
        <v>9</v>
      </c>
      <c r="B11" s="103" t="s">
        <v>66</v>
      </c>
      <c r="C11" s="104" t="s">
        <v>68</v>
      </c>
      <c r="D11" s="104" t="s">
        <v>67</v>
      </c>
    </row>
    <row r="12" spans="1:4" ht="25.5" customHeight="1" thickBot="1" x14ac:dyDescent="0.3">
      <c r="A12" s="105">
        <v>10</v>
      </c>
      <c r="B12" s="106" t="s">
        <v>70</v>
      </c>
      <c r="C12" s="107" t="s">
        <v>72</v>
      </c>
      <c r="D12" s="107" t="s">
        <v>71</v>
      </c>
    </row>
    <row r="13" spans="1:4" ht="25.5" customHeight="1" thickBot="1" x14ac:dyDescent="0.3">
      <c r="A13" s="102">
        <v>11</v>
      </c>
      <c r="B13" s="103" t="s">
        <v>74</v>
      </c>
      <c r="C13" s="104" t="s">
        <v>76</v>
      </c>
      <c r="D13" s="104" t="s">
        <v>75</v>
      </c>
    </row>
    <row r="14" spans="1:4" ht="25.5" customHeight="1" thickBot="1" x14ac:dyDescent="0.3">
      <c r="A14" s="105">
        <v>12</v>
      </c>
      <c r="B14" s="106" t="s">
        <v>77</v>
      </c>
      <c r="C14" s="107" t="s">
        <v>79</v>
      </c>
      <c r="D14" s="107" t="s">
        <v>78</v>
      </c>
    </row>
    <row r="15" spans="1:4" ht="25.5" customHeight="1" thickBot="1" x14ac:dyDescent="0.3">
      <c r="A15" s="102">
        <v>13</v>
      </c>
      <c r="B15" s="103" t="s">
        <v>80</v>
      </c>
      <c r="C15" s="104" t="s">
        <v>82</v>
      </c>
      <c r="D15" s="104" t="s">
        <v>81</v>
      </c>
    </row>
    <row r="16" spans="1:4" ht="25.5" customHeight="1" thickBot="1" x14ac:dyDescent="0.3">
      <c r="A16" s="105">
        <v>14</v>
      </c>
      <c r="B16" s="106" t="s">
        <v>83</v>
      </c>
      <c r="C16" s="107" t="s">
        <v>85</v>
      </c>
      <c r="D16" s="107" t="s">
        <v>84</v>
      </c>
    </row>
    <row r="17" spans="1:4" ht="25.5" customHeight="1" thickBot="1" x14ac:dyDescent="0.3">
      <c r="A17" s="102">
        <v>15</v>
      </c>
      <c r="B17" s="103" t="s">
        <v>86</v>
      </c>
      <c r="C17" s="104" t="s">
        <v>128</v>
      </c>
      <c r="D17" s="104" t="s">
        <v>87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FCF5589B1A02045AD2124E4FDFB273B" ma:contentTypeVersion="0" ma:contentTypeDescription="Create a new document." ma:contentTypeScope="" ma:versionID="a4ce4d82c9b76b1fbd73aa4075dd2cae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8963CF6-095A-426D-ADBB-4703996AEBD9}"/>
</file>

<file path=customXml/itemProps2.xml><?xml version="1.0" encoding="utf-8"?>
<ds:datastoreItem xmlns:ds="http://schemas.openxmlformats.org/officeDocument/2006/customXml" ds:itemID="{020F0116-8F33-4547-A4AD-A5D6A6F8E5C4}"/>
</file>

<file path=customXml/itemProps3.xml><?xml version="1.0" encoding="utf-8"?>
<ds:datastoreItem xmlns:ds="http://schemas.openxmlformats.org/officeDocument/2006/customXml" ds:itemID="{F88D3EEF-423E-4669-85A2-D4006861994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FY19 New Award CMO Slate</vt:lpstr>
      <vt:lpstr>Scores</vt:lpstr>
      <vt:lpstr>Frontloading Yr. 2</vt:lpstr>
      <vt:lpstr>Recommendations</vt:lpstr>
      <vt:lpstr>New PR Numbers</vt:lpstr>
    </vt:vector>
  </TitlesOfParts>
  <Company>U.S.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Charter Schools Program</dc:creator>
  <cp:lastModifiedBy>Charter Schools Program</cp:lastModifiedBy>
  <dcterms:created xsi:type="dcterms:W3CDTF">2019-03-13T14:37:03Z</dcterms:created>
  <dcterms:modified xsi:type="dcterms:W3CDTF">2019-03-13T15:07:16Z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0x010100EFCF5589B1A02045AD2124E4FDFB273B</vt:lpwstr>
  </property>
</Properties>
</file>