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גיליון1" sheetId="1" r:id="rId1"/>
    <sheet name="Sheet1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" l="1"/>
  <c r="K7" i="2"/>
  <c r="G7" i="2"/>
  <c r="C13" i="2" s="1"/>
  <c r="F7" i="2"/>
  <c r="H7" i="2" s="1"/>
  <c r="B7" i="2"/>
  <c r="C7" i="2" s="1"/>
  <c r="I3" i="1"/>
  <c r="K3" i="1"/>
  <c r="X18" i="1"/>
  <c r="X17" i="1"/>
  <c r="X16" i="1"/>
  <c r="G16" i="1"/>
  <c r="F16" i="1" s="1"/>
  <c r="E16" i="1" s="1"/>
  <c r="D16" i="1" s="1"/>
  <c r="X15" i="1"/>
  <c r="S15" i="1"/>
  <c r="R15" i="1" s="1"/>
  <c r="O15" i="1"/>
  <c r="G15" i="1"/>
  <c r="F15" i="1"/>
  <c r="X14" i="1"/>
  <c r="S14" i="1"/>
  <c r="R14" i="1" s="1"/>
  <c r="O14" i="1"/>
  <c r="G14" i="1"/>
  <c r="F14" i="1" s="1"/>
  <c r="E14" i="1" s="1"/>
  <c r="D14" i="1" s="1"/>
  <c r="X13" i="1"/>
  <c r="S13" i="1"/>
  <c r="R13" i="1" s="1"/>
  <c r="O13" i="1"/>
  <c r="G13" i="1"/>
  <c r="F13" i="1"/>
  <c r="X12" i="1"/>
  <c r="S12" i="1"/>
  <c r="R12" i="1" s="1"/>
  <c r="O12" i="1"/>
  <c r="G12" i="1"/>
  <c r="F12" i="1" s="1"/>
  <c r="E12" i="1" s="1"/>
  <c r="D12" i="1" s="1"/>
  <c r="X11" i="1"/>
  <c r="S11" i="1"/>
  <c r="R11" i="1" s="1"/>
  <c r="O11" i="1"/>
  <c r="G11" i="1"/>
  <c r="F11" i="1"/>
  <c r="S10" i="1"/>
  <c r="R10" i="1"/>
  <c r="O10" i="1"/>
  <c r="G10" i="1"/>
  <c r="F10" i="1"/>
  <c r="E10" i="1" s="1"/>
  <c r="D10" i="1" s="1"/>
  <c r="S9" i="1"/>
  <c r="R9" i="1"/>
  <c r="O9" i="1"/>
  <c r="G9" i="1"/>
  <c r="F9" i="1" s="1"/>
  <c r="E9" i="1" s="1"/>
  <c r="D9" i="1" s="1"/>
  <c r="X8" i="1"/>
  <c r="S8" i="1"/>
  <c r="R8" i="1" s="1"/>
  <c r="O8" i="1"/>
  <c r="G8" i="1"/>
  <c r="F8" i="1" s="1"/>
  <c r="E8" i="1" s="1"/>
  <c r="D8" i="1" s="1"/>
  <c r="X7" i="1"/>
  <c r="S7" i="1"/>
  <c r="R7" i="1"/>
  <c r="O7" i="1"/>
  <c r="G7" i="1"/>
  <c r="F7" i="1" s="1"/>
  <c r="E7" i="1" s="1"/>
  <c r="D7" i="1" s="1"/>
  <c r="X6" i="1"/>
  <c r="S6" i="1"/>
  <c r="R6" i="1" s="1"/>
  <c r="O6" i="1"/>
  <c r="G6" i="1"/>
  <c r="F6" i="1" s="1"/>
  <c r="E6" i="1" s="1"/>
  <c r="D6" i="1" s="1"/>
  <c r="W3" i="1"/>
  <c r="U3" i="1" s="1"/>
  <c r="C27" i="2" l="1"/>
  <c r="C83" i="2"/>
  <c r="C115" i="2"/>
  <c r="C155" i="2"/>
  <c r="C203" i="2"/>
  <c r="C36" i="2"/>
  <c r="C68" i="2"/>
  <c r="C116" i="2"/>
  <c r="C156" i="2"/>
  <c r="C196" i="2"/>
  <c r="C232" i="2"/>
  <c r="C43" i="2"/>
  <c r="C67" i="2"/>
  <c r="C99" i="2"/>
  <c r="C147" i="2"/>
  <c r="C195" i="2"/>
  <c r="C224" i="2"/>
  <c r="C59" i="2"/>
  <c r="C139" i="2"/>
  <c r="C187" i="2"/>
  <c r="C20" i="2"/>
  <c r="C84" i="2"/>
  <c r="C132" i="2"/>
  <c r="C180" i="2"/>
  <c r="C220" i="2"/>
  <c r="C35" i="2"/>
  <c r="C91" i="2"/>
  <c r="C131" i="2"/>
  <c r="C179" i="2"/>
  <c r="C227" i="2"/>
  <c r="C52" i="2"/>
  <c r="C92" i="2"/>
  <c r="C108" i="2"/>
  <c r="C148" i="2"/>
  <c r="C188" i="2"/>
  <c r="C228" i="2"/>
  <c r="C19" i="2"/>
  <c r="C75" i="2"/>
  <c r="C123" i="2"/>
  <c r="C171" i="2"/>
  <c r="C211" i="2"/>
  <c r="C28" i="2"/>
  <c r="C76" i="2"/>
  <c r="C124" i="2"/>
  <c r="C164" i="2"/>
  <c r="C204" i="2"/>
  <c r="C51" i="2"/>
  <c r="C107" i="2"/>
  <c r="C163" i="2"/>
  <c r="C219" i="2"/>
  <c r="C44" i="2"/>
  <c r="C60" i="2"/>
  <c r="C100" i="2"/>
  <c r="C140" i="2"/>
  <c r="C172" i="2"/>
  <c r="C212" i="2"/>
  <c r="C226" i="2"/>
  <c r="C218" i="2"/>
  <c r="C210" i="2"/>
  <c r="C202" i="2"/>
  <c r="C194" i="2"/>
  <c r="C186" i="2"/>
  <c r="C178" i="2"/>
  <c r="C170" i="2"/>
  <c r="C162" i="2"/>
  <c r="C154" i="2"/>
  <c r="C146" i="2"/>
  <c r="C138" i="2"/>
  <c r="C130" i="2"/>
  <c r="C122" i="2"/>
  <c r="C114" i="2"/>
  <c r="C106" i="2"/>
  <c r="C98" i="2"/>
  <c r="C90" i="2"/>
  <c r="C82" i="2"/>
  <c r="C74" i="2"/>
  <c r="C66" i="2"/>
  <c r="C58" i="2"/>
  <c r="C50" i="2"/>
  <c r="C42" i="2"/>
  <c r="C34" i="2"/>
  <c r="C26" i="2"/>
  <c r="C18" i="2"/>
  <c r="C12" i="2"/>
  <c r="C225" i="2"/>
  <c r="C217" i="2"/>
  <c r="C209" i="2"/>
  <c r="C201" i="2"/>
  <c r="C193" i="2"/>
  <c r="C185" i="2"/>
  <c r="C177" i="2"/>
  <c r="C169" i="2"/>
  <c r="C161" i="2"/>
  <c r="C153" i="2"/>
  <c r="C145" i="2"/>
  <c r="C137" i="2"/>
  <c r="C129" i="2"/>
  <c r="C121" i="2"/>
  <c r="C113" i="2"/>
  <c r="C105" i="2"/>
  <c r="C97" i="2"/>
  <c r="C89" i="2"/>
  <c r="C81" i="2"/>
  <c r="C73" i="2"/>
  <c r="C65" i="2"/>
  <c r="C57" i="2"/>
  <c r="C49" i="2"/>
  <c r="C41" i="2"/>
  <c r="C33" i="2"/>
  <c r="C25" i="2"/>
  <c r="C17" i="2"/>
  <c r="C216" i="2"/>
  <c r="C208" i="2"/>
  <c r="C200" i="2"/>
  <c r="C192" i="2"/>
  <c r="C184" i="2"/>
  <c r="C176" i="2"/>
  <c r="C168" i="2"/>
  <c r="C160" i="2"/>
  <c r="C152" i="2"/>
  <c r="C144" i="2"/>
  <c r="C136" i="2"/>
  <c r="C128" i="2"/>
  <c r="C120" i="2"/>
  <c r="C112" i="2"/>
  <c r="C104" i="2"/>
  <c r="C96" i="2"/>
  <c r="C88" i="2"/>
  <c r="C80" i="2"/>
  <c r="C72" i="2"/>
  <c r="C64" i="2"/>
  <c r="C56" i="2"/>
  <c r="C48" i="2"/>
  <c r="C40" i="2"/>
  <c r="C32" i="2"/>
  <c r="C24" i="2"/>
  <c r="C16" i="2"/>
  <c r="C231" i="2"/>
  <c r="C223" i="2"/>
  <c r="C215" i="2"/>
  <c r="C207" i="2"/>
  <c r="C199" i="2"/>
  <c r="C191" i="2"/>
  <c r="C183" i="2"/>
  <c r="C175" i="2"/>
  <c r="C167" i="2"/>
  <c r="C159" i="2"/>
  <c r="C151" i="2"/>
  <c r="C143" i="2"/>
  <c r="C135" i="2"/>
  <c r="C127" i="2"/>
  <c r="C119" i="2"/>
  <c r="C111" i="2"/>
  <c r="C103" i="2"/>
  <c r="C95" i="2"/>
  <c r="C87" i="2"/>
  <c r="C79" i="2"/>
  <c r="C71" i="2"/>
  <c r="C63" i="2"/>
  <c r="C55" i="2"/>
  <c r="C47" i="2"/>
  <c r="C39" i="2"/>
  <c r="C31" i="2"/>
  <c r="C23" i="2"/>
  <c r="C15" i="2"/>
  <c r="C230" i="2"/>
  <c r="C222" i="2"/>
  <c r="C214" i="2"/>
  <c r="C206" i="2"/>
  <c r="C198" i="2"/>
  <c r="C190" i="2"/>
  <c r="C182" i="2"/>
  <c r="C174" i="2"/>
  <c r="C166" i="2"/>
  <c r="C158" i="2"/>
  <c r="C150" i="2"/>
  <c r="C142" i="2"/>
  <c r="C134" i="2"/>
  <c r="C126" i="2"/>
  <c r="C118" i="2"/>
  <c r="C110" i="2"/>
  <c r="C102" i="2"/>
  <c r="C94" i="2"/>
  <c r="C86" i="2"/>
  <c r="C78" i="2"/>
  <c r="C70" i="2"/>
  <c r="C62" i="2"/>
  <c r="C54" i="2"/>
  <c r="C46" i="2"/>
  <c r="C38" i="2"/>
  <c r="C30" i="2"/>
  <c r="C22" i="2"/>
  <c r="C14" i="2"/>
  <c r="C229" i="2"/>
  <c r="C221" i="2"/>
  <c r="C213" i="2"/>
  <c r="C205" i="2"/>
  <c r="C197" i="2"/>
  <c r="C189" i="2"/>
  <c r="C181" i="2"/>
  <c r="C173" i="2"/>
  <c r="C165" i="2"/>
  <c r="C157" i="2"/>
  <c r="C149" i="2"/>
  <c r="C141" i="2"/>
  <c r="C133" i="2"/>
  <c r="C125" i="2"/>
  <c r="C117" i="2"/>
  <c r="C109" i="2"/>
  <c r="C101" i="2"/>
  <c r="C93" i="2"/>
  <c r="C85" i="2"/>
  <c r="C77" i="2"/>
  <c r="C69" i="2"/>
  <c r="C61" i="2"/>
  <c r="C53" i="2"/>
  <c r="C45" i="2"/>
  <c r="C37" i="2"/>
  <c r="C29" i="2"/>
  <c r="C21" i="2"/>
  <c r="I7" i="2"/>
  <c r="J7" i="2"/>
  <c r="E7" i="2"/>
  <c r="W14" i="1"/>
  <c r="W7" i="1"/>
  <c r="Q11" i="1"/>
  <c r="P11" i="1" s="1"/>
  <c r="Q6" i="1"/>
  <c r="P6" i="1" s="1"/>
  <c r="Q13" i="1"/>
  <c r="P13" i="1" s="1"/>
  <c r="Q8" i="1"/>
  <c r="P8" i="1" s="1"/>
  <c r="Q15" i="1"/>
  <c r="P15" i="1" s="1"/>
  <c r="W17" i="1"/>
  <c r="W8" i="1"/>
  <c r="Q10" i="1"/>
  <c r="P10" i="1" s="1"/>
  <c r="Q12" i="1"/>
  <c r="P12" i="1" s="1"/>
  <c r="G3" i="1"/>
  <c r="E13" i="1"/>
  <c r="D13" i="1" s="1"/>
  <c r="E15" i="1"/>
  <c r="D15" i="1" s="1"/>
  <c r="E11" i="1"/>
  <c r="D11" i="1" s="1"/>
  <c r="W12" i="1"/>
  <c r="Q14" i="1"/>
  <c r="P14" i="1" s="1"/>
  <c r="Q9" i="1"/>
  <c r="P9" i="1" s="1"/>
  <c r="S3" i="1"/>
  <c r="W6" i="1" s="1"/>
  <c r="Q7" i="1"/>
  <c r="P7" i="1" s="1"/>
  <c r="W18" i="1" l="1"/>
  <c r="K16" i="1"/>
  <c r="K14" i="1"/>
  <c r="K12" i="1"/>
  <c r="K18" i="1"/>
  <c r="K9" i="1"/>
  <c r="K7" i="1"/>
  <c r="E3" i="1"/>
  <c r="K10" i="1"/>
  <c r="K15" i="1"/>
  <c r="K13" i="1"/>
  <c r="K11" i="1"/>
  <c r="K17" i="1"/>
  <c r="K8" i="1"/>
  <c r="K6" i="1"/>
  <c r="W10" i="1"/>
  <c r="W9" i="1"/>
  <c r="W11" i="1"/>
  <c r="Q3" i="1"/>
  <c r="W15" i="1"/>
  <c r="W13" i="1"/>
  <c r="W16" i="1"/>
</calcChain>
</file>

<file path=xl/sharedStrings.xml><?xml version="1.0" encoding="utf-8"?>
<sst xmlns="http://schemas.openxmlformats.org/spreadsheetml/2006/main" count="48" uniqueCount="27">
  <si>
    <t>percent of confs per gens</t>
  </si>
  <si>
    <t>Num of generations</t>
  </si>
  <si>
    <t>percent to optimization</t>
  </si>
  <si>
    <t>conf in optimization</t>
  </si>
  <si>
    <t>confs in optimization</t>
  </si>
  <si>
    <t>conf sim time</t>
  </si>
  <si>
    <t>optimization time days seconds</t>
  </si>
  <si>
    <t>optimization time days</t>
  </si>
  <si>
    <t>percent of other ratio of the total</t>
  </si>
  <si>
    <t>percent of the concepts with min confs</t>
  </si>
  <si>
    <t>confs with minimum</t>
  </si>
  <si>
    <t>num of concept with less than n</t>
  </si>
  <si>
    <t>n</t>
  </si>
  <si>
    <t>confs will be simulated in the entire optimizatio</t>
  </si>
  <si>
    <t>for concept with confs</t>
  </si>
  <si>
    <t>conf sim time in seconds</t>
  </si>
  <si>
    <t>Number of initial concepts</t>
  </si>
  <si>
    <t>min Number of  concepts</t>
  </si>
  <si>
    <t>pop size</t>
  </si>
  <si>
    <t>number of configurations in generation (initial)</t>
  </si>
  <si>
    <t>number of configurations in generation (minimum)</t>
  </si>
  <si>
    <t>worse case - configurations in total</t>
  </si>
  <si>
    <t>average - configurations in gen</t>
  </si>
  <si>
    <t>resource allocation - each how many gens</t>
  </si>
  <si>
    <t>resource allocation - how many remain each time</t>
  </si>
  <si>
    <t>min number of configurations - total</t>
  </si>
  <si>
    <t>optimization time 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</si>
</sst>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%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64" fontId="1" fillId="0" borderId="4" xfId="1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1" fillId="0" borderId="5" xfId="1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165" fontId="1" fillId="0" borderId="11" xfId="1" applyNumberFormat="1" applyBorder="1" applyAlignment="1">
      <alignment horizontal="center" vertical="center" wrapText="1"/>
    </xf>
    <xf numFmtId="165" fontId="0" fillId="0" borderId="12" xfId="0" applyNumberFormat="1" applyBorder="1" applyAlignment="1">
      <alignment horizontal="center" vertical="center" wrapText="1"/>
    </xf>
    <xf numFmtId="165" fontId="1" fillId="0" borderId="12" xfId="1" applyNumberForma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5" fontId="1" fillId="0" borderId="14" xfId="1" applyNumberFormat="1" applyBorder="1" applyAlignment="1">
      <alignment horizontal="center" vertical="center" wrapText="1"/>
    </xf>
    <xf numFmtId="165" fontId="0" fillId="0" borderId="16" xfId="0" applyNumberForma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165" fontId="1" fillId="0" borderId="16" xfId="1" applyNumberFormat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165" fontId="0" fillId="0" borderId="4" xfId="1" applyNumberFormat="1" applyFont="1" applyFill="1" applyBorder="1" applyAlignment="1">
      <alignment horizontal="center" vertical="center" wrapText="1"/>
    </xf>
    <xf numFmtId="165" fontId="0" fillId="0" borderId="5" xfId="0" applyNumberForma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165" fontId="1" fillId="0" borderId="4" xfId="1" applyNumberFormat="1" applyFill="1" applyBorder="1" applyAlignment="1">
      <alignment horizontal="center" vertical="center" wrapText="1"/>
    </xf>
    <xf numFmtId="165" fontId="1" fillId="0" borderId="5" xfId="1" applyNumberForma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10" fontId="1" fillId="0" borderId="5" xfId="1" applyNumberFormat="1" applyBorder="1" applyAlignment="1">
      <alignment horizontal="center" vertical="center" wrapText="1"/>
    </xf>
    <xf numFmtId="164" fontId="1" fillId="0" borderId="5" xfId="1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165" fontId="0" fillId="0" borderId="5" xfId="1" applyNumberFormat="1" applyFont="1" applyBorder="1" applyAlignment="1">
      <alignment horizontal="center" vertical="center" wrapText="1"/>
    </xf>
    <xf numFmtId="1" fontId="0" fillId="0" borderId="19" xfId="0" applyNumberFormat="1" applyBorder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amir/Personal/master/Master_git/Master/general/concepts/concepts_su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"/>
      <sheetName val="ga_no5"/>
      <sheetName val="all"/>
    </sheetNames>
    <sheetDataSet>
      <sheetData sheetId="0"/>
      <sheetData sheetId="1">
        <row r="19">
          <cell r="P19">
            <v>0.63216063711477177</v>
          </cell>
        </row>
        <row r="20">
          <cell r="P20">
            <v>0.89913904417856527</v>
          </cell>
        </row>
        <row r="21">
          <cell r="P21">
            <v>0.90746621983047093</v>
          </cell>
        </row>
        <row r="22">
          <cell r="P22">
            <v>0.93528898807524563</v>
          </cell>
        </row>
        <row r="23">
          <cell r="P23">
            <v>0.94611033569937575</v>
          </cell>
        </row>
        <row r="24">
          <cell r="P24">
            <v>0.95762084605298836</v>
          </cell>
        </row>
        <row r="25">
          <cell r="P25">
            <v>0.98229946484150499</v>
          </cell>
        </row>
        <row r="26">
          <cell r="P26">
            <v>0.98708504069045644</v>
          </cell>
        </row>
        <row r="27">
          <cell r="P27">
            <v>0.9926561874124552</v>
          </cell>
        </row>
        <row r="28">
          <cell r="P28">
            <v>0.9955478097313758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X18"/>
  <sheetViews>
    <sheetView rightToLeft="1" workbookViewId="0">
      <selection activeCell="K6" sqref="K6"/>
    </sheetView>
  </sheetViews>
  <sheetFormatPr defaultRowHeight="15" x14ac:dyDescent="0.25"/>
  <cols>
    <col min="9" max="9" width="8.7109375" bestFit="1" customWidth="1"/>
    <col min="10" max="10" width="8.85546875" bestFit="1" customWidth="1"/>
  </cols>
  <sheetData>
    <row r="1" spans="3:24" ht="15.75" thickBot="1" x14ac:dyDescent="0.3"/>
    <row r="2" spans="3:24" ht="75" x14ac:dyDescent="0.25">
      <c r="E2" s="1" t="s">
        <v>0</v>
      </c>
      <c r="F2" s="2" t="s">
        <v>1</v>
      </c>
      <c r="G2" s="2" t="s">
        <v>2</v>
      </c>
      <c r="H2" s="2" t="s">
        <v>3</v>
      </c>
      <c r="I2" s="2" t="s">
        <v>4</v>
      </c>
      <c r="J2" s="2" t="s">
        <v>5</v>
      </c>
      <c r="K2" s="2" t="s">
        <v>6</v>
      </c>
      <c r="L2" s="3" t="s">
        <v>7</v>
      </c>
      <c r="Q2" s="1" t="s">
        <v>0</v>
      </c>
      <c r="R2" s="2" t="s">
        <v>1</v>
      </c>
      <c r="S2" s="2" t="s">
        <v>2</v>
      </c>
      <c r="T2" s="2" t="s">
        <v>3</v>
      </c>
      <c r="U2" s="2" t="s">
        <v>4</v>
      </c>
      <c r="V2" s="2" t="s">
        <v>5</v>
      </c>
      <c r="W2" s="2" t="s">
        <v>6</v>
      </c>
      <c r="X2" s="3" t="s">
        <v>7</v>
      </c>
    </row>
    <row r="3" spans="3:24" ht="15.75" thickBot="1" x14ac:dyDescent="0.3">
      <c r="E3" s="4">
        <f>G3/F3</f>
        <v>2.6880000000000003E-3</v>
      </c>
      <c r="F3" s="5">
        <v>10</v>
      </c>
      <c r="G3" s="6">
        <f>I3/H3</f>
        <v>2.6880000000000001E-2</v>
      </c>
      <c r="H3" s="7">
        <v>1500000</v>
      </c>
      <c r="I3" s="7">
        <f>K3/J3</f>
        <v>40320</v>
      </c>
      <c r="J3" s="7">
        <v>15</v>
      </c>
      <c r="K3" s="7">
        <f>L3*3600*24</f>
        <v>604800</v>
      </c>
      <c r="L3" s="8">
        <v>7</v>
      </c>
      <c r="Q3" s="4">
        <f>S3/R3</f>
        <v>5.3760000000000006E-3</v>
      </c>
      <c r="R3" s="5">
        <v>10</v>
      </c>
      <c r="S3" s="6">
        <f>U3/T3</f>
        <v>5.3760000000000002E-2</v>
      </c>
      <c r="T3" s="7">
        <v>1500000</v>
      </c>
      <c r="U3" s="7">
        <f>W3/V3</f>
        <v>80640</v>
      </c>
      <c r="V3" s="7">
        <v>15</v>
      </c>
      <c r="W3" s="7">
        <f>X3*3600*24</f>
        <v>1209600</v>
      </c>
      <c r="X3" s="8">
        <v>14</v>
      </c>
    </row>
    <row r="4" spans="3:24" ht="15.75" thickBot="1" x14ac:dyDescent="0.3">
      <c r="C4" s="9"/>
      <c r="D4" s="9"/>
      <c r="E4" s="9"/>
      <c r="F4" s="9"/>
      <c r="H4" s="10">
        <v>1519592</v>
      </c>
      <c r="L4" s="11"/>
      <c r="O4" s="9"/>
      <c r="P4" s="9"/>
      <c r="Q4" s="9"/>
      <c r="R4" s="9"/>
      <c r="T4" s="10">
        <v>1519592</v>
      </c>
      <c r="X4" s="11"/>
    </row>
    <row r="5" spans="3:24" ht="105.75" thickBot="1" x14ac:dyDescent="0.3">
      <c r="C5" s="12" t="s">
        <v>8</v>
      </c>
      <c r="D5" s="13"/>
      <c r="E5" s="13" t="s">
        <v>9</v>
      </c>
      <c r="F5" s="13" t="s">
        <v>10</v>
      </c>
      <c r="G5" s="13" t="s">
        <v>11</v>
      </c>
      <c r="H5" s="14" t="s">
        <v>12</v>
      </c>
      <c r="I5" s="11">
        <v>361</v>
      </c>
      <c r="J5" s="11"/>
      <c r="K5" s="1" t="s">
        <v>13</v>
      </c>
      <c r="L5" s="3" t="s">
        <v>14</v>
      </c>
      <c r="O5" s="12" t="s">
        <v>8</v>
      </c>
      <c r="P5" s="13"/>
      <c r="Q5" s="13" t="s">
        <v>9</v>
      </c>
      <c r="R5" s="13" t="s">
        <v>10</v>
      </c>
      <c r="S5" s="13" t="s">
        <v>11</v>
      </c>
      <c r="T5" s="14" t="s">
        <v>12</v>
      </c>
      <c r="U5" s="11">
        <v>361</v>
      </c>
      <c r="V5" s="11"/>
      <c r="W5" s="1" t="s">
        <v>13</v>
      </c>
      <c r="X5" s="3" t="s">
        <v>14</v>
      </c>
    </row>
    <row r="6" spans="3:24" x14ac:dyDescent="0.25">
      <c r="C6" s="15">
        <v>0.99299999999999999</v>
      </c>
      <c r="D6" s="16">
        <f>1-E6</f>
        <v>0.98933531746031744</v>
      </c>
      <c r="E6" s="17">
        <f>F6/$I$3</f>
        <v>1.066468253968254E-2</v>
      </c>
      <c r="F6" s="18">
        <f>H6*G6</f>
        <v>430</v>
      </c>
      <c r="G6" s="18">
        <f>$I$5-I6</f>
        <v>43</v>
      </c>
      <c r="H6" s="19">
        <v>10</v>
      </c>
      <c r="I6" s="18">
        <v>318</v>
      </c>
      <c r="J6" s="11"/>
      <c r="K6" s="20">
        <f>L6*$G$3</f>
        <v>400.2432</v>
      </c>
      <c r="L6" s="21">
        <v>14890</v>
      </c>
      <c r="O6" s="22">
        <f>[1]ga_no5!$P$28</f>
        <v>0.9955478097313758</v>
      </c>
      <c r="P6" s="23">
        <f>1-Q6</f>
        <v>0.99460565476190477</v>
      </c>
      <c r="Q6" s="17">
        <f>R6/$U$3</f>
        <v>5.394345238095238E-3</v>
      </c>
      <c r="R6" s="24">
        <f>T6*S6</f>
        <v>435</v>
      </c>
      <c r="S6" s="18">
        <f>$U$5-U6</f>
        <v>29</v>
      </c>
      <c r="T6" s="25">
        <v>15</v>
      </c>
      <c r="U6" s="24">
        <v>332</v>
      </c>
      <c r="V6" s="11"/>
      <c r="W6" s="20">
        <f>X6*$S$3</f>
        <v>400.2432</v>
      </c>
      <c r="X6" s="21">
        <f>L6/2</f>
        <v>7445</v>
      </c>
    </row>
    <row r="7" spans="3:24" x14ac:dyDescent="0.25">
      <c r="C7" s="22">
        <v>0.98199999999999998</v>
      </c>
      <c r="D7" s="23">
        <f>1-E7</f>
        <v>0.97023809523809523</v>
      </c>
      <c r="E7" s="26">
        <f>F7/$I$3</f>
        <v>2.976190476190476E-2</v>
      </c>
      <c r="F7" s="24">
        <f>H7*G7</f>
        <v>1200</v>
      </c>
      <c r="G7" s="18">
        <f>$I$5-I7</f>
        <v>80</v>
      </c>
      <c r="H7" s="25">
        <v>15</v>
      </c>
      <c r="I7" s="24">
        <v>281</v>
      </c>
      <c r="J7" s="9"/>
      <c r="K7" s="20">
        <f>L7*$G$3</f>
        <v>110.208</v>
      </c>
      <c r="L7" s="21">
        <v>4100</v>
      </c>
      <c r="O7" s="22">
        <f>[1]ga_no5!$P$27</f>
        <v>0.9926561874124552</v>
      </c>
      <c r="P7" s="23">
        <f>1-Q7</f>
        <v>0.98908730158730163</v>
      </c>
      <c r="Q7" s="17">
        <f>R7/$U$3</f>
        <v>1.0912698412698412E-2</v>
      </c>
      <c r="R7" s="24">
        <f>T7*S7</f>
        <v>880</v>
      </c>
      <c r="S7" s="18">
        <f>$U$5-U7</f>
        <v>44</v>
      </c>
      <c r="T7" s="25">
        <v>20</v>
      </c>
      <c r="U7" s="24">
        <v>317</v>
      </c>
      <c r="V7" s="9"/>
      <c r="W7" s="20">
        <f>X7*$S$3</f>
        <v>110.208</v>
      </c>
      <c r="X7" s="21">
        <f>L7/2</f>
        <v>2050</v>
      </c>
    </row>
    <row r="8" spans="3:24" x14ac:dyDescent="0.25">
      <c r="C8" s="22">
        <v>0.97</v>
      </c>
      <c r="D8" s="23">
        <f>1-E8</f>
        <v>0.94394841269841268</v>
      </c>
      <c r="E8" s="26">
        <f>F8/$I$3</f>
        <v>5.6051587301587304E-2</v>
      </c>
      <c r="F8" s="24">
        <f>H8*G8</f>
        <v>2260</v>
      </c>
      <c r="G8" s="18">
        <f>$I$5-I8</f>
        <v>113</v>
      </c>
      <c r="H8" s="25">
        <v>20</v>
      </c>
      <c r="I8" s="24">
        <v>248</v>
      </c>
      <c r="J8" s="9"/>
      <c r="K8" s="20">
        <f>L8*$G$3</f>
        <v>99.993600000000001</v>
      </c>
      <c r="L8" s="21">
        <v>3720</v>
      </c>
      <c r="O8" s="22">
        <f>[1]ga_no5!$P$26</f>
        <v>0.98708504069045644</v>
      </c>
      <c r="P8" s="23">
        <f>1-Q8</f>
        <v>0.97984871031746035</v>
      </c>
      <c r="Q8" s="17">
        <f>R8/$U$3</f>
        <v>2.0151289682539684E-2</v>
      </c>
      <c r="R8" s="24">
        <f>T8*S8</f>
        <v>1625</v>
      </c>
      <c r="S8" s="18">
        <f>$U$5-U8</f>
        <v>65</v>
      </c>
      <c r="T8" s="25">
        <v>25</v>
      </c>
      <c r="U8" s="24">
        <v>296</v>
      </c>
      <c r="V8" s="9"/>
      <c r="W8" s="20">
        <f>X8*$S$3</f>
        <v>99.993600000000001</v>
      </c>
      <c r="X8" s="21">
        <f>L8/2</f>
        <v>1860</v>
      </c>
    </row>
    <row r="9" spans="3:24" x14ac:dyDescent="0.25">
      <c r="C9" s="22">
        <v>0.95799999999999996</v>
      </c>
      <c r="D9" s="23">
        <f>1-E9</f>
        <v>0.91567460317460314</v>
      </c>
      <c r="E9" s="26">
        <f>F9/$I$3</f>
        <v>8.4325396825396831E-2</v>
      </c>
      <c r="F9" s="24">
        <f>H9*G9</f>
        <v>3400</v>
      </c>
      <c r="G9" s="18">
        <f>$I$5-I9</f>
        <v>136</v>
      </c>
      <c r="H9" s="25">
        <v>25</v>
      </c>
      <c r="I9" s="24">
        <v>225</v>
      </c>
      <c r="J9" s="9"/>
      <c r="K9" s="20">
        <f>L9*$G$3</f>
        <v>70.022400000000005</v>
      </c>
      <c r="L9" s="21">
        <v>2605</v>
      </c>
      <c r="O9" s="22">
        <f>[1]ga_no5!$P$25</f>
        <v>0.98229946484150499</v>
      </c>
      <c r="P9" s="23">
        <f>1-Q9</f>
        <v>0.97023809523809523</v>
      </c>
      <c r="Q9" s="17">
        <f>R9/$U$3</f>
        <v>2.976190476190476E-2</v>
      </c>
      <c r="R9" s="24">
        <f>T9*S9</f>
        <v>2400</v>
      </c>
      <c r="S9" s="18">
        <f>$U$5-U9</f>
        <v>80</v>
      </c>
      <c r="T9" s="25">
        <v>30</v>
      </c>
      <c r="U9" s="24">
        <v>281</v>
      </c>
      <c r="V9" s="9"/>
      <c r="W9" s="20">
        <f>X9*$S$3</f>
        <v>69.888000000000005</v>
      </c>
      <c r="X9" s="21">
        <v>1300</v>
      </c>
    </row>
    <row r="10" spans="3:24" x14ac:dyDescent="0.25">
      <c r="C10" s="22">
        <v>0.94599999999999995</v>
      </c>
      <c r="D10" s="23">
        <f>1-E10</f>
        <v>0.88541666666666663</v>
      </c>
      <c r="E10" s="26">
        <f>F10/$I$3</f>
        <v>0.11458333333333333</v>
      </c>
      <c r="F10" s="24">
        <f>H10*G10</f>
        <v>4620</v>
      </c>
      <c r="G10" s="18">
        <f>$I$5-I10</f>
        <v>154</v>
      </c>
      <c r="H10" s="25">
        <v>30</v>
      </c>
      <c r="I10" s="24">
        <v>207</v>
      </c>
      <c r="K10" s="20">
        <f>L10*$G$3</f>
        <v>60.076800000000006</v>
      </c>
      <c r="L10" s="21">
        <v>2235</v>
      </c>
      <c r="O10" s="22">
        <f>[1]ga_no5!$P$24</f>
        <v>0.95762084605298836</v>
      </c>
      <c r="P10" s="23">
        <f>1-Q10</f>
        <v>0.91567460317460314</v>
      </c>
      <c r="Q10" s="17">
        <f>R10/$U$3</f>
        <v>8.4325396825396831E-2</v>
      </c>
      <c r="R10" s="24">
        <f>S10*T10</f>
        <v>6800</v>
      </c>
      <c r="S10" s="18">
        <f>$U$5-U10</f>
        <v>136</v>
      </c>
      <c r="T10" s="25">
        <v>50</v>
      </c>
      <c r="U10" s="24">
        <v>225</v>
      </c>
      <c r="W10" s="20">
        <f>X10*$S$3</f>
        <v>59.996160000000003</v>
      </c>
      <c r="X10" s="21">
        <v>1116</v>
      </c>
    </row>
    <row r="11" spans="3:24" x14ac:dyDescent="0.25">
      <c r="C11" s="22">
        <v>0.90600000000000003</v>
      </c>
      <c r="D11" s="23">
        <f>1-E11</f>
        <v>0.75322420634920628</v>
      </c>
      <c r="E11" s="26">
        <f>F11/$I$3</f>
        <v>0.24677579365079366</v>
      </c>
      <c r="F11" s="24">
        <f>G11*H11</f>
        <v>9950</v>
      </c>
      <c r="G11" s="18">
        <f>$I$5-I11</f>
        <v>199</v>
      </c>
      <c r="H11" s="25">
        <v>50</v>
      </c>
      <c r="I11" s="24">
        <v>162</v>
      </c>
      <c r="K11" s="20">
        <f>L11*$G$3</f>
        <v>49.9968</v>
      </c>
      <c r="L11" s="21">
        <v>1860</v>
      </c>
      <c r="O11" s="22">
        <f>[1]ga_no5!$P$23</f>
        <v>0.94611033569937575</v>
      </c>
      <c r="P11" s="23">
        <f>1-Q11</f>
        <v>0.88541666666666663</v>
      </c>
      <c r="Q11" s="17">
        <f>R11/$U$3</f>
        <v>0.11458333333333333</v>
      </c>
      <c r="R11" s="24">
        <f>S11*T11</f>
        <v>9240</v>
      </c>
      <c r="S11" s="18">
        <f>$U$5-U11</f>
        <v>154</v>
      </c>
      <c r="T11" s="27">
        <v>60</v>
      </c>
      <c r="U11" s="28">
        <v>207</v>
      </c>
      <c r="W11" s="20">
        <f>X11*$S$3</f>
        <v>49.9968</v>
      </c>
      <c r="X11" s="21">
        <f>L11/2</f>
        <v>930</v>
      </c>
    </row>
    <row r="12" spans="3:24" x14ac:dyDescent="0.25">
      <c r="C12" s="22">
        <v>0.89200000000000002</v>
      </c>
      <c r="D12" s="23">
        <f>1-E12</f>
        <v>0.6875</v>
      </c>
      <c r="E12" s="26">
        <f>F12/$I$3</f>
        <v>0.3125</v>
      </c>
      <c r="F12" s="24">
        <f>G12*H12</f>
        <v>12600</v>
      </c>
      <c r="G12" s="18">
        <f>$I$5-I12</f>
        <v>210</v>
      </c>
      <c r="H12" s="27">
        <v>60</v>
      </c>
      <c r="I12" s="28">
        <v>151</v>
      </c>
      <c r="K12" s="20">
        <f>L12*$G$3</f>
        <v>29.998080000000002</v>
      </c>
      <c r="L12" s="21">
        <v>1116</v>
      </c>
      <c r="O12" s="22">
        <f>[1]ga_no5!$P$22</f>
        <v>0.93528898807524563</v>
      </c>
      <c r="P12" s="23">
        <f>1-Q12</f>
        <v>0.85329861111111116</v>
      </c>
      <c r="Q12" s="17">
        <f>R12/$U$3</f>
        <v>0.1467013888888889</v>
      </c>
      <c r="R12" s="24">
        <f>S12*T12</f>
        <v>11830</v>
      </c>
      <c r="S12" s="18">
        <f>$U$5-U12</f>
        <v>169</v>
      </c>
      <c r="T12" s="27">
        <v>70</v>
      </c>
      <c r="U12" s="28">
        <v>192</v>
      </c>
      <c r="W12" s="20">
        <f>X12*$S$3</f>
        <v>29.998080000000002</v>
      </c>
      <c r="X12" s="21">
        <f>L12/2</f>
        <v>558</v>
      </c>
    </row>
    <row r="13" spans="3:24" x14ac:dyDescent="0.25">
      <c r="C13" s="22">
        <v>0.88</v>
      </c>
      <c r="D13" s="23">
        <f>1-E13</f>
        <v>0.62152777777777779</v>
      </c>
      <c r="E13" s="26">
        <f>F13/$I$3</f>
        <v>0.37847222222222221</v>
      </c>
      <c r="F13" s="24">
        <f>G13*H13</f>
        <v>15260</v>
      </c>
      <c r="G13" s="18">
        <f>$I$5-I13</f>
        <v>218</v>
      </c>
      <c r="H13" s="27">
        <v>70</v>
      </c>
      <c r="I13" s="28">
        <v>143</v>
      </c>
      <c r="K13" s="20">
        <f>L13*$G$3</f>
        <v>24.9984</v>
      </c>
      <c r="L13" s="21">
        <v>930</v>
      </c>
      <c r="O13" s="22">
        <f>[1]ga_no5!$P$21</f>
        <v>0.90746621983047093</v>
      </c>
      <c r="P13" s="23">
        <f>1-Q13</f>
        <v>0.7544642857142857</v>
      </c>
      <c r="Q13" s="17">
        <f>R13/$U$3</f>
        <v>0.24553571428571427</v>
      </c>
      <c r="R13" s="24">
        <f>S13*T13</f>
        <v>19800</v>
      </c>
      <c r="S13" s="18">
        <f>$U$5-U13</f>
        <v>198</v>
      </c>
      <c r="T13" s="27">
        <v>100</v>
      </c>
      <c r="U13" s="28">
        <v>163</v>
      </c>
      <c r="W13" s="20">
        <f>X13*$S$3</f>
        <v>24.9984</v>
      </c>
      <c r="X13" s="21">
        <f>L13/2</f>
        <v>465</v>
      </c>
    </row>
    <row r="14" spans="3:24" x14ac:dyDescent="0.25">
      <c r="C14" s="22">
        <v>0.80200000000000005</v>
      </c>
      <c r="D14" s="23">
        <f>1-E14</f>
        <v>0.36011904761904767</v>
      </c>
      <c r="E14" s="26">
        <f>F14/$I$3</f>
        <v>0.63988095238095233</v>
      </c>
      <c r="F14" s="24">
        <f>G14*H14</f>
        <v>25800</v>
      </c>
      <c r="G14" s="18">
        <f>$I$5-I14</f>
        <v>258</v>
      </c>
      <c r="H14" s="27">
        <v>100</v>
      </c>
      <c r="I14" s="28">
        <v>103</v>
      </c>
      <c r="K14" s="20">
        <f>L14*$G$3</f>
        <v>19.998720000000002</v>
      </c>
      <c r="L14" s="21">
        <v>744</v>
      </c>
      <c r="O14" s="22">
        <f>[1]ga_no5!$P$20</f>
        <v>0.89913904417856527</v>
      </c>
      <c r="P14" s="23">
        <f>1-Q14</f>
        <v>0.72036210317460325</v>
      </c>
      <c r="Q14" s="17">
        <f>R14/$U$3</f>
        <v>0.2796378968253968</v>
      </c>
      <c r="R14" s="24">
        <f>S14*T14</f>
        <v>22550</v>
      </c>
      <c r="S14" s="18">
        <f>$U$5-U14</f>
        <v>205</v>
      </c>
      <c r="T14" s="27">
        <v>110</v>
      </c>
      <c r="U14" s="24">
        <v>156</v>
      </c>
      <c r="W14" s="20">
        <f>X14*$S$3</f>
        <v>19.998720000000002</v>
      </c>
      <c r="X14" s="21">
        <f>L14/2</f>
        <v>372</v>
      </c>
    </row>
    <row r="15" spans="3:24" ht="15.75" thickBot="1" x14ac:dyDescent="0.3">
      <c r="C15" s="22">
        <v>0.78600000000000003</v>
      </c>
      <c r="D15" s="23">
        <f>1-E15</f>
        <v>0.27703373015873012</v>
      </c>
      <c r="E15" s="26">
        <f>F15/$I$3</f>
        <v>0.72296626984126988</v>
      </c>
      <c r="F15" s="24">
        <f>G15*H15</f>
        <v>29150</v>
      </c>
      <c r="G15" s="18">
        <f>$I$5-I15</f>
        <v>265</v>
      </c>
      <c r="H15" s="27">
        <v>110</v>
      </c>
      <c r="I15" s="24">
        <v>96</v>
      </c>
      <c r="K15" s="20">
        <f>L15*$G$3</f>
        <v>14.999040000000001</v>
      </c>
      <c r="L15" s="21">
        <v>558</v>
      </c>
      <c r="O15" s="29">
        <f>[1]ga_no5!$P$19</f>
        <v>0.63216063711477177</v>
      </c>
      <c r="P15" s="30">
        <f>1-Q15</f>
        <v>-0.52777777777777768</v>
      </c>
      <c r="Q15" s="17">
        <f>R15/$U$3</f>
        <v>1.5277777777777777</v>
      </c>
      <c r="R15" s="31">
        <f>S15*T15</f>
        <v>123200</v>
      </c>
      <c r="S15" s="18">
        <f>$U$5-U15</f>
        <v>308</v>
      </c>
      <c r="T15" s="32">
        <v>400</v>
      </c>
      <c r="U15" s="31">
        <v>53</v>
      </c>
      <c r="W15" s="20">
        <f>X15*$S$3</f>
        <v>14.999040000000001</v>
      </c>
      <c r="X15" s="21">
        <f>L15/2</f>
        <v>279</v>
      </c>
    </row>
    <row r="16" spans="3:24" ht="15.75" thickBot="1" x14ac:dyDescent="0.3">
      <c r="C16" s="33">
        <v>0.46</v>
      </c>
      <c r="D16" s="30">
        <f>1-E16</f>
        <v>-2.2936507936507935</v>
      </c>
      <c r="E16" s="34">
        <f>F16/$I$3</f>
        <v>3.2936507936507935</v>
      </c>
      <c r="F16" s="31">
        <f>G16*H16</f>
        <v>132800</v>
      </c>
      <c r="G16" s="18">
        <f>$I$5-I16</f>
        <v>332</v>
      </c>
      <c r="H16" s="32">
        <v>400</v>
      </c>
      <c r="I16" s="31">
        <v>29</v>
      </c>
      <c r="K16" s="20">
        <f>L16*$G$3</f>
        <v>9.9993600000000011</v>
      </c>
      <c r="L16" s="21">
        <v>372</v>
      </c>
      <c r="W16" s="20">
        <f>X16*$S$3</f>
        <v>9.9993600000000011</v>
      </c>
      <c r="X16" s="21">
        <f>L16/2</f>
        <v>186</v>
      </c>
    </row>
    <row r="17" spans="9:24" x14ac:dyDescent="0.25">
      <c r="I17" s="11"/>
      <c r="K17" s="20">
        <f>L17*$G$3</f>
        <v>4.9996800000000006</v>
      </c>
      <c r="L17" s="21">
        <v>186</v>
      </c>
      <c r="U17" s="11"/>
      <c r="W17" s="20">
        <f>X17*$S$3</f>
        <v>4.9996800000000006</v>
      </c>
      <c r="X17" s="21">
        <f>L17/2</f>
        <v>93</v>
      </c>
    </row>
    <row r="18" spans="9:24" ht="15.75" thickBot="1" x14ac:dyDescent="0.3">
      <c r="K18" s="20">
        <f>L18*$G$3</f>
        <v>2.4998400000000003</v>
      </c>
      <c r="L18" s="35">
        <v>93</v>
      </c>
      <c r="W18" s="20">
        <f>X18*$S$3</f>
        <v>2.4998400000000003</v>
      </c>
      <c r="X18" s="21">
        <f>L18/2</f>
        <v>46.5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232"/>
  <sheetViews>
    <sheetView tabSelected="1" workbookViewId="0">
      <selection activeCell="D8" sqref="D8"/>
    </sheetView>
  </sheetViews>
  <sheetFormatPr defaultRowHeight="15" x14ac:dyDescent="0.25"/>
  <cols>
    <col min="2" max="2" width="12.5703125" customWidth="1"/>
    <col min="5" max="5" width="8.7109375" bestFit="1" customWidth="1"/>
    <col min="7" max="7" width="13.42578125" customWidth="1"/>
    <col min="8" max="8" width="13.7109375" customWidth="1"/>
    <col min="9" max="9" width="11.28515625" customWidth="1"/>
    <col min="11" max="11" width="14.28515625" customWidth="1"/>
  </cols>
  <sheetData>
    <row r="3" spans="2:20" ht="15.75" thickBot="1" x14ac:dyDescent="0.3"/>
    <row r="4" spans="2:20" ht="75" x14ac:dyDescent="0.25">
      <c r="B4" s="1" t="s">
        <v>15</v>
      </c>
      <c r="C4" s="2" t="s">
        <v>7</v>
      </c>
      <c r="D4" s="2" t="s">
        <v>3</v>
      </c>
      <c r="E4" s="2" t="s">
        <v>1</v>
      </c>
      <c r="F4" s="37" t="s">
        <v>18</v>
      </c>
      <c r="G4" s="37" t="s">
        <v>16</v>
      </c>
      <c r="H4" s="2" t="s">
        <v>23</v>
      </c>
      <c r="I4" s="2" t="s">
        <v>24</v>
      </c>
      <c r="J4" s="38"/>
      <c r="K4" s="38"/>
      <c r="L4" s="41"/>
      <c r="M4" s="11"/>
      <c r="N4" s="11"/>
      <c r="O4" s="11"/>
      <c r="P4" s="11"/>
      <c r="Q4" s="11"/>
      <c r="R4" s="11"/>
      <c r="S4" s="11"/>
      <c r="T4" s="11"/>
    </row>
    <row r="5" spans="2:20" ht="15.75" thickBot="1" x14ac:dyDescent="0.3">
      <c r="B5" s="36">
        <v>15</v>
      </c>
      <c r="C5" s="7">
        <v>7</v>
      </c>
      <c r="D5" s="7">
        <v>1480000</v>
      </c>
      <c r="E5" s="7">
        <v>175</v>
      </c>
      <c r="F5" s="31">
        <v>1</v>
      </c>
      <c r="G5" s="31">
        <v>288</v>
      </c>
      <c r="H5" s="7">
        <v>14</v>
      </c>
      <c r="I5" s="44">
        <v>0.9</v>
      </c>
      <c r="J5" s="42"/>
      <c r="K5" s="42"/>
      <c r="L5" s="43"/>
      <c r="M5" s="11"/>
      <c r="N5" s="11"/>
      <c r="O5" s="11"/>
      <c r="P5" s="11"/>
      <c r="Q5" s="11"/>
      <c r="R5" s="11"/>
      <c r="S5" s="11"/>
      <c r="T5" s="11"/>
    </row>
    <row r="6" spans="2:20" ht="75" x14ac:dyDescent="0.25">
      <c r="B6" s="1" t="s">
        <v>26</v>
      </c>
      <c r="C6" s="2" t="s">
        <v>4</v>
      </c>
      <c r="D6" s="2" t="s">
        <v>2</v>
      </c>
      <c r="E6" s="2" t="s">
        <v>0</v>
      </c>
      <c r="F6" s="37" t="s">
        <v>17</v>
      </c>
      <c r="G6" s="37" t="s">
        <v>19</v>
      </c>
      <c r="H6" s="37" t="s">
        <v>20</v>
      </c>
      <c r="I6" s="2" t="s">
        <v>22</v>
      </c>
      <c r="J6" s="2" t="s">
        <v>21</v>
      </c>
      <c r="K6" s="37" t="s">
        <v>25</v>
      </c>
      <c r="L6" s="48"/>
      <c r="M6" s="11"/>
      <c r="N6" s="11"/>
      <c r="O6" s="11"/>
      <c r="P6" s="11"/>
      <c r="Q6" s="11"/>
      <c r="R6" s="11"/>
      <c r="S6" s="11"/>
      <c r="T6" s="11"/>
    </row>
    <row r="7" spans="2:20" ht="15.75" thickBot="1" x14ac:dyDescent="0.3">
      <c r="B7" s="36">
        <f>C5*3600*24</f>
        <v>604800</v>
      </c>
      <c r="C7" s="7">
        <f>B7/B5</f>
        <v>40320</v>
      </c>
      <c r="D7" s="39">
        <f>C7/D5</f>
        <v>2.7243243243243242E-2</v>
      </c>
      <c r="E7" s="40">
        <f>D7/E5</f>
        <v>1.5567567567567568E-4</v>
      </c>
      <c r="F7" s="7">
        <f>ROUND(G5*0.1,0)</f>
        <v>29</v>
      </c>
      <c r="G7" s="7">
        <f>F5*G5</f>
        <v>288</v>
      </c>
      <c r="H7" s="7">
        <f>F7*F5</f>
        <v>29</v>
      </c>
      <c r="I7" s="42">
        <f>C7/E5</f>
        <v>230.4</v>
      </c>
      <c r="J7" s="7">
        <f>G7*E5</f>
        <v>50400</v>
      </c>
      <c r="K7" s="45">
        <f ca="1">SUM(OFFSET($C$12,0,0,H5))*H5</f>
        <v>31096.077282159731</v>
      </c>
      <c r="L7" s="43"/>
      <c r="M7" s="11"/>
      <c r="N7" s="11"/>
      <c r="O7" s="11"/>
      <c r="P7" s="11"/>
      <c r="Q7" s="11"/>
      <c r="R7" s="11"/>
      <c r="S7" s="11"/>
      <c r="T7" s="11"/>
    </row>
    <row r="8" spans="2:20" x14ac:dyDescent="0.25"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</row>
    <row r="9" spans="2:20" x14ac:dyDescent="0.25"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47"/>
      <c r="O9" s="11"/>
      <c r="P9" s="11"/>
      <c r="Q9" s="11"/>
      <c r="R9" s="11"/>
      <c r="S9" s="11"/>
      <c r="T9" s="11"/>
    </row>
    <row r="10" spans="2:20" x14ac:dyDescent="0.25"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</row>
    <row r="11" spans="2:20" x14ac:dyDescent="0.25"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</row>
    <row r="12" spans="2:20" x14ac:dyDescent="0.25">
      <c r="B12">
        <v>0</v>
      </c>
      <c r="C12" s="46">
        <f>IF($I$5^B12*$G$7&gt;$H$7,$I$5^B12*$G$7,$H$7)</f>
        <v>288</v>
      </c>
    </row>
    <row r="13" spans="2:20" x14ac:dyDescent="0.25">
      <c r="B13">
        <v>1</v>
      </c>
      <c r="C13" s="46">
        <f t="shared" ref="C13:C76" si="0">IF($I$5^B13*$G$7&gt;$H$7,$I$5^B13*$G$7,$H$7)</f>
        <v>259.2</v>
      </c>
    </row>
    <row r="14" spans="2:20" x14ac:dyDescent="0.25">
      <c r="B14">
        <v>2</v>
      </c>
      <c r="C14" s="46">
        <f t="shared" si="0"/>
        <v>233.28000000000003</v>
      </c>
    </row>
    <row r="15" spans="2:20" x14ac:dyDescent="0.25">
      <c r="B15">
        <v>3</v>
      </c>
      <c r="C15" s="46">
        <f t="shared" si="0"/>
        <v>209.95200000000003</v>
      </c>
    </row>
    <row r="16" spans="2:20" x14ac:dyDescent="0.25">
      <c r="B16">
        <v>4</v>
      </c>
      <c r="C16" s="46">
        <f t="shared" si="0"/>
        <v>188.95680000000004</v>
      </c>
    </row>
    <row r="17" spans="2:3" x14ac:dyDescent="0.25">
      <c r="B17">
        <v>5</v>
      </c>
      <c r="C17" s="46">
        <f t="shared" si="0"/>
        <v>170.06112000000005</v>
      </c>
    </row>
    <row r="18" spans="2:3" x14ac:dyDescent="0.25">
      <c r="B18">
        <v>6</v>
      </c>
      <c r="C18" s="46">
        <f t="shared" si="0"/>
        <v>153.05500800000004</v>
      </c>
    </row>
    <row r="19" spans="2:3" x14ac:dyDescent="0.25">
      <c r="B19">
        <v>7</v>
      </c>
      <c r="C19" s="46">
        <f t="shared" si="0"/>
        <v>137.74950720000004</v>
      </c>
    </row>
    <row r="20" spans="2:3" x14ac:dyDescent="0.25">
      <c r="B20">
        <v>8</v>
      </c>
      <c r="C20" s="46">
        <f t="shared" si="0"/>
        <v>123.97455648000005</v>
      </c>
    </row>
    <row r="21" spans="2:3" x14ac:dyDescent="0.25">
      <c r="B21">
        <v>9</v>
      </c>
      <c r="C21" s="46">
        <f t="shared" si="0"/>
        <v>111.57710083200004</v>
      </c>
    </row>
    <row r="22" spans="2:3" x14ac:dyDescent="0.25">
      <c r="B22">
        <v>10</v>
      </c>
      <c r="C22" s="46">
        <f t="shared" si="0"/>
        <v>100.41939074880004</v>
      </c>
    </row>
    <row r="23" spans="2:3" x14ac:dyDescent="0.25">
      <c r="B23">
        <v>11</v>
      </c>
      <c r="C23" s="46">
        <f t="shared" si="0"/>
        <v>90.377451673920049</v>
      </c>
    </row>
    <row r="24" spans="2:3" x14ac:dyDescent="0.25">
      <c r="B24">
        <v>12</v>
      </c>
      <c r="C24" s="46">
        <f t="shared" si="0"/>
        <v>81.339706506528046</v>
      </c>
    </row>
    <row r="25" spans="2:3" x14ac:dyDescent="0.25">
      <c r="B25">
        <v>13</v>
      </c>
      <c r="C25" s="46">
        <f t="shared" si="0"/>
        <v>73.205735855875247</v>
      </c>
    </row>
    <row r="26" spans="2:3" x14ac:dyDescent="0.25">
      <c r="B26">
        <v>14</v>
      </c>
      <c r="C26" s="46">
        <f t="shared" si="0"/>
        <v>65.885162270287722</v>
      </c>
    </row>
    <row r="27" spans="2:3" x14ac:dyDescent="0.25">
      <c r="B27">
        <v>15</v>
      </c>
      <c r="C27" s="46">
        <f t="shared" si="0"/>
        <v>59.296646043258946</v>
      </c>
    </row>
    <row r="28" spans="2:3" x14ac:dyDescent="0.25">
      <c r="B28">
        <v>16</v>
      </c>
      <c r="C28" s="46">
        <f t="shared" si="0"/>
        <v>53.36698143893306</v>
      </c>
    </row>
    <row r="29" spans="2:3" x14ac:dyDescent="0.25">
      <c r="B29">
        <v>17</v>
      </c>
      <c r="C29" s="46">
        <f t="shared" si="0"/>
        <v>48.030283295039759</v>
      </c>
    </row>
    <row r="30" spans="2:3" x14ac:dyDescent="0.25">
      <c r="B30">
        <v>18</v>
      </c>
      <c r="C30" s="46">
        <f t="shared" si="0"/>
        <v>43.227254965535778</v>
      </c>
    </row>
    <row r="31" spans="2:3" x14ac:dyDescent="0.25">
      <c r="B31">
        <v>19</v>
      </c>
      <c r="C31" s="46">
        <f t="shared" si="0"/>
        <v>38.904529468982211</v>
      </c>
    </row>
    <row r="32" spans="2:3" x14ac:dyDescent="0.25">
      <c r="B32">
        <v>20</v>
      </c>
      <c r="C32" s="46">
        <f t="shared" si="0"/>
        <v>35.01407652208399</v>
      </c>
    </row>
    <row r="33" spans="2:3" x14ac:dyDescent="0.25">
      <c r="B33">
        <v>21</v>
      </c>
      <c r="C33" s="46">
        <f t="shared" si="0"/>
        <v>31.512668869875593</v>
      </c>
    </row>
    <row r="34" spans="2:3" x14ac:dyDescent="0.25">
      <c r="B34">
        <v>22</v>
      </c>
      <c r="C34" s="46">
        <f t="shared" si="0"/>
        <v>29</v>
      </c>
    </row>
    <row r="35" spans="2:3" x14ac:dyDescent="0.25">
      <c r="B35">
        <v>23</v>
      </c>
      <c r="C35" s="46">
        <f t="shared" si="0"/>
        <v>29</v>
      </c>
    </row>
    <row r="36" spans="2:3" x14ac:dyDescent="0.25">
      <c r="B36">
        <v>24</v>
      </c>
      <c r="C36" s="46">
        <f t="shared" si="0"/>
        <v>29</v>
      </c>
    </row>
    <row r="37" spans="2:3" x14ac:dyDescent="0.25">
      <c r="B37">
        <v>25</v>
      </c>
      <c r="C37" s="46">
        <f t="shared" si="0"/>
        <v>29</v>
      </c>
    </row>
    <row r="38" spans="2:3" x14ac:dyDescent="0.25">
      <c r="B38">
        <v>26</v>
      </c>
      <c r="C38" s="46">
        <f t="shared" si="0"/>
        <v>29</v>
      </c>
    </row>
    <row r="39" spans="2:3" x14ac:dyDescent="0.25">
      <c r="B39">
        <v>27</v>
      </c>
      <c r="C39" s="46">
        <f t="shared" si="0"/>
        <v>29</v>
      </c>
    </row>
    <row r="40" spans="2:3" x14ac:dyDescent="0.25">
      <c r="B40">
        <v>28</v>
      </c>
      <c r="C40" s="46">
        <f t="shared" si="0"/>
        <v>29</v>
      </c>
    </row>
    <row r="41" spans="2:3" x14ac:dyDescent="0.25">
      <c r="B41">
        <v>29</v>
      </c>
      <c r="C41" s="46">
        <f t="shared" si="0"/>
        <v>29</v>
      </c>
    </row>
    <row r="42" spans="2:3" x14ac:dyDescent="0.25">
      <c r="B42">
        <v>30</v>
      </c>
      <c r="C42" s="46">
        <f t="shared" si="0"/>
        <v>29</v>
      </c>
    </row>
    <row r="43" spans="2:3" x14ac:dyDescent="0.25">
      <c r="B43">
        <v>31</v>
      </c>
      <c r="C43" s="46">
        <f t="shared" si="0"/>
        <v>29</v>
      </c>
    </row>
    <row r="44" spans="2:3" x14ac:dyDescent="0.25">
      <c r="B44">
        <v>32</v>
      </c>
      <c r="C44" s="46">
        <f t="shared" si="0"/>
        <v>29</v>
      </c>
    </row>
    <row r="45" spans="2:3" x14ac:dyDescent="0.25">
      <c r="B45">
        <v>33</v>
      </c>
      <c r="C45" s="46">
        <f t="shared" si="0"/>
        <v>29</v>
      </c>
    </row>
    <row r="46" spans="2:3" x14ac:dyDescent="0.25">
      <c r="B46">
        <v>34</v>
      </c>
      <c r="C46" s="46">
        <f t="shared" si="0"/>
        <v>29</v>
      </c>
    </row>
    <row r="47" spans="2:3" x14ac:dyDescent="0.25">
      <c r="B47">
        <v>35</v>
      </c>
      <c r="C47" s="46">
        <f t="shared" si="0"/>
        <v>29</v>
      </c>
    </row>
    <row r="48" spans="2:3" x14ac:dyDescent="0.25">
      <c r="B48">
        <v>36</v>
      </c>
      <c r="C48" s="46">
        <f t="shared" si="0"/>
        <v>29</v>
      </c>
    </row>
    <row r="49" spans="2:3" x14ac:dyDescent="0.25">
      <c r="B49">
        <v>37</v>
      </c>
      <c r="C49" s="46">
        <f t="shared" si="0"/>
        <v>29</v>
      </c>
    </row>
    <row r="50" spans="2:3" x14ac:dyDescent="0.25">
      <c r="B50">
        <v>38</v>
      </c>
      <c r="C50" s="46">
        <f t="shared" si="0"/>
        <v>29</v>
      </c>
    </row>
    <row r="51" spans="2:3" x14ac:dyDescent="0.25">
      <c r="B51">
        <v>39</v>
      </c>
      <c r="C51" s="46">
        <f t="shared" si="0"/>
        <v>29</v>
      </c>
    </row>
    <row r="52" spans="2:3" x14ac:dyDescent="0.25">
      <c r="B52">
        <v>40</v>
      </c>
      <c r="C52" s="46">
        <f t="shared" si="0"/>
        <v>29</v>
      </c>
    </row>
    <row r="53" spans="2:3" x14ac:dyDescent="0.25">
      <c r="B53">
        <v>41</v>
      </c>
      <c r="C53" s="46">
        <f t="shared" si="0"/>
        <v>29</v>
      </c>
    </row>
    <row r="54" spans="2:3" x14ac:dyDescent="0.25">
      <c r="B54">
        <v>42</v>
      </c>
      <c r="C54" s="46">
        <f t="shared" si="0"/>
        <v>29</v>
      </c>
    </row>
    <row r="55" spans="2:3" x14ac:dyDescent="0.25">
      <c r="B55">
        <v>43</v>
      </c>
      <c r="C55" s="46">
        <f t="shared" si="0"/>
        <v>29</v>
      </c>
    </row>
    <row r="56" spans="2:3" x14ac:dyDescent="0.25">
      <c r="B56">
        <v>44</v>
      </c>
      <c r="C56" s="46">
        <f t="shared" si="0"/>
        <v>29</v>
      </c>
    </row>
    <row r="57" spans="2:3" x14ac:dyDescent="0.25">
      <c r="B57">
        <v>45</v>
      </c>
      <c r="C57" s="46">
        <f t="shared" si="0"/>
        <v>29</v>
      </c>
    </row>
    <row r="58" spans="2:3" x14ac:dyDescent="0.25">
      <c r="B58">
        <v>46</v>
      </c>
      <c r="C58" s="46">
        <f t="shared" si="0"/>
        <v>29</v>
      </c>
    </row>
    <row r="59" spans="2:3" x14ac:dyDescent="0.25">
      <c r="B59">
        <v>47</v>
      </c>
      <c r="C59" s="46">
        <f t="shared" si="0"/>
        <v>29</v>
      </c>
    </row>
    <row r="60" spans="2:3" x14ac:dyDescent="0.25">
      <c r="B60">
        <v>48</v>
      </c>
      <c r="C60" s="46">
        <f t="shared" si="0"/>
        <v>29</v>
      </c>
    </row>
    <row r="61" spans="2:3" x14ac:dyDescent="0.25">
      <c r="B61">
        <v>49</v>
      </c>
      <c r="C61" s="46">
        <f t="shared" si="0"/>
        <v>29</v>
      </c>
    </row>
    <row r="62" spans="2:3" x14ac:dyDescent="0.25">
      <c r="B62">
        <v>50</v>
      </c>
      <c r="C62" s="46">
        <f t="shared" si="0"/>
        <v>29</v>
      </c>
    </row>
    <row r="63" spans="2:3" x14ac:dyDescent="0.25">
      <c r="B63">
        <v>51</v>
      </c>
      <c r="C63" s="46">
        <f t="shared" si="0"/>
        <v>29</v>
      </c>
    </row>
    <row r="64" spans="2:3" x14ac:dyDescent="0.25">
      <c r="B64">
        <v>52</v>
      </c>
      <c r="C64" s="46">
        <f t="shared" si="0"/>
        <v>29</v>
      </c>
    </row>
    <row r="65" spans="2:3" x14ac:dyDescent="0.25">
      <c r="B65">
        <v>53</v>
      </c>
      <c r="C65" s="46">
        <f t="shared" si="0"/>
        <v>29</v>
      </c>
    </row>
    <row r="66" spans="2:3" x14ac:dyDescent="0.25">
      <c r="B66">
        <v>54</v>
      </c>
      <c r="C66" s="46">
        <f t="shared" si="0"/>
        <v>29</v>
      </c>
    </row>
    <row r="67" spans="2:3" x14ac:dyDescent="0.25">
      <c r="B67">
        <v>55</v>
      </c>
      <c r="C67" s="46">
        <f t="shared" si="0"/>
        <v>29</v>
      </c>
    </row>
    <row r="68" spans="2:3" x14ac:dyDescent="0.25">
      <c r="B68">
        <v>56</v>
      </c>
      <c r="C68" s="46">
        <f t="shared" si="0"/>
        <v>29</v>
      </c>
    </row>
    <row r="69" spans="2:3" x14ac:dyDescent="0.25">
      <c r="B69">
        <v>57</v>
      </c>
      <c r="C69" s="46">
        <f t="shared" si="0"/>
        <v>29</v>
      </c>
    </row>
    <row r="70" spans="2:3" x14ac:dyDescent="0.25">
      <c r="B70">
        <v>58</v>
      </c>
      <c r="C70" s="46">
        <f t="shared" si="0"/>
        <v>29</v>
      </c>
    </row>
    <row r="71" spans="2:3" x14ac:dyDescent="0.25">
      <c r="B71">
        <v>59</v>
      </c>
      <c r="C71" s="46">
        <f t="shared" si="0"/>
        <v>29</v>
      </c>
    </row>
    <row r="72" spans="2:3" x14ac:dyDescent="0.25">
      <c r="B72">
        <v>60</v>
      </c>
      <c r="C72" s="46">
        <f t="shared" si="0"/>
        <v>29</v>
      </c>
    </row>
    <row r="73" spans="2:3" x14ac:dyDescent="0.25">
      <c r="B73">
        <v>61</v>
      </c>
      <c r="C73" s="46">
        <f t="shared" si="0"/>
        <v>29</v>
      </c>
    </row>
    <row r="74" spans="2:3" x14ac:dyDescent="0.25">
      <c r="B74">
        <v>62</v>
      </c>
      <c r="C74" s="46">
        <f t="shared" si="0"/>
        <v>29</v>
      </c>
    </row>
    <row r="75" spans="2:3" x14ac:dyDescent="0.25">
      <c r="B75">
        <v>63</v>
      </c>
      <c r="C75" s="46">
        <f t="shared" si="0"/>
        <v>29</v>
      </c>
    </row>
    <row r="76" spans="2:3" x14ac:dyDescent="0.25">
      <c r="B76">
        <v>64</v>
      </c>
      <c r="C76" s="46">
        <f t="shared" si="0"/>
        <v>29</v>
      </c>
    </row>
    <row r="77" spans="2:3" x14ac:dyDescent="0.25">
      <c r="B77">
        <v>65</v>
      </c>
      <c r="C77" s="46">
        <f t="shared" ref="C77:C140" si="1">IF($I$5^B77*$G$7&gt;$H$7,$I$5^B77*$G$7,$H$7)</f>
        <v>29</v>
      </c>
    </row>
    <row r="78" spans="2:3" x14ac:dyDescent="0.25">
      <c r="B78">
        <v>66</v>
      </c>
      <c r="C78" s="46">
        <f t="shared" si="1"/>
        <v>29</v>
      </c>
    </row>
    <row r="79" spans="2:3" x14ac:dyDescent="0.25">
      <c r="B79">
        <v>67</v>
      </c>
      <c r="C79" s="46">
        <f t="shared" si="1"/>
        <v>29</v>
      </c>
    </row>
    <row r="80" spans="2:3" x14ac:dyDescent="0.25">
      <c r="B80">
        <v>68</v>
      </c>
      <c r="C80" s="46">
        <f t="shared" si="1"/>
        <v>29</v>
      </c>
    </row>
    <row r="81" spans="2:3" x14ac:dyDescent="0.25">
      <c r="B81">
        <v>69</v>
      </c>
      <c r="C81" s="46">
        <f t="shared" si="1"/>
        <v>29</v>
      </c>
    </row>
    <row r="82" spans="2:3" x14ac:dyDescent="0.25">
      <c r="B82">
        <v>70</v>
      </c>
      <c r="C82" s="46">
        <f t="shared" si="1"/>
        <v>29</v>
      </c>
    </row>
    <row r="83" spans="2:3" x14ac:dyDescent="0.25">
      <c r="B83">
        <v>71</v>
      </c>
      <c r="C83" s="46">
        <f t="shared" si="1"/>
        <v>29</v>
      </c>
    </row>
    <row r="84" spans="2:3" x14ac:dyDescent="0.25">
      <c r="B84">
        <v>72</v>
      </c>
      <c r="C84" s="46">
        <f t="shared" si="1"/>
        <v>29</v>
      </c>
    </row>
    <row r="85" spans="2:3" x14ac:dyDescent="0.25">
      <c r="B85">
        <v>73</v>
      </c>
      <c r="C85" s="46">
        <f t="shared" si="1"/>
        <v>29</v>
      </c>
    </row>
    <row r="86" spans="2:3" x14ac:dyDescent="0.25">
      <c r="B86">
        <v>74</v>
      </c>
      <c r="C86" s="46">
        <f t="shared" si="1"/>
        <v>29</v>
      </c>
    </row>
    <row r="87" spans="2:3" x14ac:dyDescent="0.25">
      <c r="B87">
        <v>75</v>
      </c>
      <c r="C87" s="46">
        <f t="shared" si="1"/>
        <v>29</v>
      </c>
    </row>
    <row r="88" spans="2:3" x14ac:dyDescent="0.25">
      <c r="B88">
        <v>76</v>
      </c>
      <c r="C88" s="46">
        <f t="shared" si="1"/>
        <v>29</v>
      </c>
    </row>
    <row r="89" spans="2:3" x14ac:dyDescent="0.25">
      <c r="B89">
        <v>77</v>
      </c>
      <c r="C89" s="46">
        <f t="shared" si="1"/>
        <v>29</v>
      </c>
    </row>
    <row r="90" spans="2:3" x14ac:dyDescent="0.25">
      <c r="B90">
        <v>78</v>
      </c>
      <c r="C90" s="46">
        <f t="shared" si="1"/>
        <v>29</v>
      </c>
    </row>
    <row r="91" spans="2:3" x14ac:dyDescent="0.25">
      <c r="B91">
        <v>79</v>
      </c>
      <c r="C91" s="46">
        <f t="shared" si="1"/>
        <v>29</v>
      </c>
    </row>
    <row r="92" spans="2:3" x14ac:dyDescent="0.25">
      <c r="B92">
        <v>80</v>
      </c>
      <c r="C92" s="46">
        <f t="shared" si="1"/>
        <v>29</v>
      </c>
    </row>
    <row r="93" spans="2:3" x14ac:dyDescent="0.25">
      <c r="B93">
        <v>81</v>
      </c>
      <c r="C93" s="46">
        <f t="shared" si="1"/>
        <v>29</v>
      </c>
    </row>
    <row r="94" spans="2:3" x14ac:dyDescent="0.25">
      <c r="B94">
        <v>82</v>
      </c>
      <c r="C94" s="46">
        <f t="shared" si="1"/>
        <v>29</v>
      </c>
    </row>
    <row r="95" spans="2:3" x14ac:dyDescent="0.25">
      <c r="B95">
        <v>83</v>
      </c>
      <c r="C95" s="46">
        <f t="shared" si="1"/>
        <v>29</v>
      </c>
    </row>
    <row r="96" spans="2:3" x14ac:dyDescent="0.25">
      <c r="B96">
        <v>84</v>
      </c>
      <c r="C96" s="46">
        <f t="shared" si="1"/>
        <v>29</v>
      </c>
    </row>
    <row r="97" spans="2:3" x14ac:dyDescent="0.25">
      <c r="B97">
        <v>85</v>
      </c>
      <c r="C97" s="46">
        <f t="shared" si="1"/>
        <v>29</v>
      </c>
    </row>
    <row r="98" spans="2:3" x14ac:dyDescent="0.25">
      <c r="B98">
        <v>86</v>
      </c>
      <c r="C98" s="46">
        <f t="shared" si="1"/>
        <v>29</v>
      </c>
    </row>
    <row r="99" spans="2:3" x14ac:dyDescent="0.25">
      <c r="B99">
        <v>87</v>
      </c>
      <c r="C99" s="46">
        <f t="shared" si="1"/>
        <v>29</v>
      </c>
    </row>
    <row r="100" spans="2:3" x14ac:dyDescent="0.25">
      <c r="B100">
        <v>88</v>
      </c>
      <c r="C100" s="46">
        <f t="shared" si="1"/>
        <v>29</v>
      </c>
    </row>
    <row r="101" spans="2:3" x14ac:dyDescent="0.25">
      <c r="B101">
        <v>89</v>
      </c>
      <c r="C101" s="46">
        <f t="shared" si="1"/>
        <v>29</v>
      </c>
    </row>
    <row r="102" spans="2:3" x14ac:dyDescent="0.25">
      <c r="B102">
        <v>90</v>
      </c>
      <c r="C102" s="46">
        <f t="shared" si="1"/>
        <v>29</v>
      </c>
    </row>
    <row r="103" spans="2:3" x14ac:dyDescent="0.25">
      <c r="B103">
        <v>91</v>
      </c>
      <c r="C103" s="46">
        <f t="shared" si="1"/>
        <v>29</v>
      </c>
    </row>
    <row r="104" spans="2:3" x14ac:dyDescent="0.25">
      <c r="B104">
        <v>92</v>
      </c>
      <c r="C104" s="46">
        <f t="shared" si="1"/>
        <v>29</v>
      </c>
    </row>
    <row r="105" spans="2:3" x14ac:dyDescent="0.25">
      <c r="B105">
        <v>93</v>
      </c>
      <c r="C105" s="46">
        <f t="shared" si="1"/>
        <v>29</v>
      </c>
    </row>
    <row r="106" spans="2:3" x14ac:dyDescent="0.25">
      <c r="B106">
        <v>94</v>
      </c>
      <c r="C106" s="46">
        <f t="shared" si="1"/>
        <v>29</v>
      </c>
    </row>
    <row r="107" spans="2:3" x14ac:dyDescent="0.25">
      <c r="B107">
        <v>95</v>
      </c>
      <c r="C107" s="46">
        <f t="shared" si="1"/>
        <v>29</v>
      </c>
    </row>
    <row r="108" spans="2:3" x14ac:dyDescent="0.25">
      <c r="B108">
        <v>96</v>
      </c>
      <c r="C108" s="46">
        <f t="shared" si="1"/>
        <v>29</v>
      </c>
    </row>
    <row r="109" spans="2:3" x14ac:dyDescent="0.25">
      <c r="B109">
        <v>97</v>
      </c>
      <c r="C109" s="46">
        <f t="shared" si="1"/>
        <v>29</v>
      </c>
    </row>
    <row r="110" spans="2:3" x14ac:dyDescent="0.25">
      <c r="B110">
        <v>98</v>
      </c>
      <c r="C110" s="46">
        <f t="shared" si="1"/>
        <v>29</v>
      </c>
    </row>
    <row r="111" spans="2:3" x14ac:dyDescent="0.25">
      <c r="B111">
        <v>99</v>
      </c>
      <c r="C111" s="46">
        <f t="shared" si="1"/>
        <v>29</v>
      </c>
    </row>
    <row r="112" spans="2:3" x14ac:dyDescent="0.25">
      <c r="B112">
        <v>100</v>
      </c>
      <c r="C112" s="46">
        <f t="shared" si="1"/>
        <v>29</v>
      </c>
    </row>
    <row r="113" spans="2:3" x14ac:dyDescent="0.25">
      <c r="B113">
        <v>101</v>
      </c>
      <c r="C113" s="46">
        <f t="shared" si="1"/>
        <v>29</v>
      </c>
    </row>
    <row r="114" spans="2:3" x14ac:dyDescent="0.25">
      <c r="B114">
        <v>102</v>
      </c>
      <c r="C114" s="46">
        <f t="shared" si="1"/>
        <v>29</v>
      </c>
    </row>
    <row r="115" spans="2:3" x14ac:dyDescent="0.25">
      <c r="B115">
        <v>103</v>
      </c>
      <c r="C115" s="46">
        <f t="shared" si="1"/>
        <v>29</v>
      </c>
    </row>
    <row r="116" spans="2:3" x14ac:dyDescent="0.25">
      <c r="B116">
        <v>104</v>
      </c>
      <c r="C116" s="46">
        <f t="shared" si="1"/>
        <v>29</v>
      </c>
    </row>
    <row r="117" spans="2:3" x14ac:dyDescent="0.25">
      <c r="B117">
        <v>105</v>
      </c>
      <c r="C117" s="46">
        <f t="shared" si="1"/>
        <v>29</v>
      </c>
    </row>
    <row r="118" spans="2:3" x14ac:dyDescent="0.25">
      <c r="B118">
        <v>106</v>
      </c>
      <c r="C118" s="46">
        <f t="shared" si="1"/>
        <v>29</v>
      </c>
    </row>
    <row r="119" spans="2:3" x14ac:dyDescent="0.25">
      <c r="B119">
        <v>107</v>
      </c>
      <c r="C119" s="46">
        <f t="shared" si="1"/>
        <v>29</v>
      </c>
    </row>
    <row r="120" spans="2:3" x14ac:dyDescent="0.25">
      <c r="B120">
        <v>108</v>
      </c>
      <c r="C120" s="46">
        <f t="shared" si="1"/>
        <v>29</v>
      </c>
    </row>
    <row r="121" spans="2:3" x14ac:dyDescent="0.25">
      <c r="B121">
        <v>109</v>
      </c>
      <c r="C121" s="46">
        <f t="shared" si="1"/>
        <v>29</v>
      </c>
    </row>
    <row r="122" spans="2:3" x14ac:dyDescent="0.25">
      <c r="B122">
        <v>110</v>
      </c>
      <c r="C122" s="46">
        <f t="shared" si="1"/>
        <v>29</v>
      </c>
    </row>
    <row r="123" spans="2:3" x14ac:dyDescent="0.25">
      <c r="B123">
        <v>111</v>
      </c>
      <c r="C123" s="46">
        <f t="shared" si="1"/>
        <v>29</v>
      </c>
    </row>
    <row r="124" spans="2:3" x14ac:dyDescent="0.25">
      <c r="B124">
        <v>112</v>
      </c>
      <c r="C124" s="46">
        <f t="shared" si="1"/>
        <v>29</v>
      </c>
    </row>
    <row r="125" spans="2:3" x14ac:dyDescent="0.25">
      <c r="B125">
        <v>113</v>
      </c>
      <c r="C125" s="46">
        <f t="shared" si="1"/>
        <v>29</v>
      </c>
    </row>
    <row r="126" spans="2:3" x14ac:dyDescent="0.25">
      <c r="B126">
        <v>114</v>
      </c>
      <c r="C126" s="46">
        <f t="shared" si="1"/>
        <v>29</v>
      </c>
    </row>
    <row r="127" spans="2:3" x14ac:dyDescent="0.25">
      <c r="B127">
        <v>115</v>
      </c>
      <c r="C127" s="46">
        <f t="shared" si="1"/>
        <v>29</v>
      </c>
    </row>
    <row r="128" spans="2:3" x14ac:dyDescent="0.25">
      <c r="B128">
        <v>116</v>
      </c>
      <c r="C128" s="46">
        <f t="shared" si="1"/>
        <v>29</v>
      </c>
    </row>
    <row r="129" spans="2:3" x14ac:dyDescent="0.25">
      <c r="B129">
        <v>117</v>
      </c>
      <c r="C129" s="46">
        <f t="shared" si="1"/>
        <v>29</v>
      </c>
    </row>
    <row r="130" spans="2:3" x14ac:dyDescent="0.25">
      <c r="B130">
        <v>118</v>
      </c>
      <c r="C130" s="46">
        <f t="shared" si="1"/>
        <v>29</v>
      </c>
    </row>
    <row r="131" spans="2:3" x14ac:dyDescent="0.25">
      <c r="B131">
        <v>119</v>
      </c>
      <c r="C131" s="46">
        <f t="shared" si="1"/>
        <v>29</v>
      </c>
    </row>
    <row r="132" spans="2:3" x14ac:dyDescent="0.25">
      <c r="B132">
        <v>120</v>
      </c>
      <c r="C132" s="46">
        <f t="shared" si="1"/>
        <v>29</v>
      </c>
    </row>
    <row r="133" spans="2:3" x14ac:dyDescent="0.25">
      <c r="B133">
        <v>121</v>
      </c>
      <c r="C133" s="46">
        <f t="shared" si="1"/>
        <v>29</v>
      </c>
    </row>
    <row r="134" spans="2:3" x14ac:dyDescent="0.25">
      <c r="B134">
        <v>122</v>
      </c>
      <c r="C134" s="46">
        <f t="shared" si="1"/>
        <v>29</v>
      </c>
    </row>
    <row r="135" spans="2:3" x14ac:dyDescent="0.25">
      <c r="B135">
        <v>123</v>
      </c>
      <c r="C135" s="46">
        <f t="shared" si="1"/>
        <v>29</v>
      </c>
    </row>
    <row r="136" spans="2:3" x14ac:dyDescent="0.25">
      <c r="B136">
        <v>124</v>
      </c>
      <c r="C136" s="46">
        <f t="shared" si="1"/>
        <v>29</v>
      </c>
    </row>
    <row r="137" spans="2:3" x14ac:dyDescent="0.25">
      <c r="B137">
        <v>125</v>
      </c>
      <c r="C137" s="46">
        <f t="shared" si="1"/>
        <v>29</v>
      </c>
    </row>
    <row r="138" spans="2:3" x14ac:dyDescent="0.25">
      <c r="B138">
        <v>126</v>
      </c>
      <c r="C138" s="46">
        <f t="shared" si="1"/>
        <v>29</v>
      </c>
    </row>
    <row r="139" spans="2:3" x14ac:dyDescent="0.25">
      <c r="B139">
        <v>127</v>
      </c>
      <c r="C139" s="46">
        <f t="shared" si="1"/>
        <v>29</v>
      </c>
    </row>
    <row r="140" spans="2:3" x14ac:dyDescent="0.25">
      <c r="B140">
        <v>128</v>
      </c>
      <c r="C140" s="46">
        <f t="shared" si="1"/>
        <v>29</v>
      </c>
    </row>
    <row r="141" spans="2:3" x14ac:dyDescent="0.25">
      <c r="B141">
        <v>129</v>
      </c>
      <c r="C141" s="46">
        <f t="shared" ref="C141:C204" si="2">IF($I$5^B141*$G$7&gt;$H$7,$I$5^B141*$G$7,$H$7)</f>
        <v>29</v>
      </c>
    </row>
    <row r="142" spans="2:3" x14ac:dyDescent="0.25">
      <c r="B142">
        <v>130</v>
      </c>
      <c r="C142" s="46">
        <f t="shared" si="2"/>
        <v>29</v>
      </c>
    </row>
    <row r="143" spans="2:3" x14ac:dyDescent="0.25">
      <c r="B143">
        <v>131</v>
      </c>
      <c r="C143" s="46">
        <f t="shared" si="2"/>
        <v>29</v>
      </c>
    </row>
    <row r="144" spans="2:3" x14ac:dyDescent="0.25">
      <c r="B144">
        <v>132</v>
      </c>
      <c r="C144" s="46">
        <f t="shared" si="2"/>
        <v>29</v>
      </c>
    </row>
    <row r="145" spans="2:3" x14ac:dyDescent="0.25">
      <c r="B145">
        <v>133</v>
      </c>
      <c r="C145" s="46">
        <f t="shared" si="2"/>
        <v>29</v>
      </c>
    </row>
    <row r="146" spans="2:3" x14ac:dyDescent="0.25">
      <c r="B146">
        <v>134</v>
      </c>
      <c r="C146" s="46">
        <f t="shared" si="2"/>
        <v>29</v>
      </c>
    </row>
    <row r="147" spans="2:3" x14ac:dyDescent="0.25">
      <c r="B147">
        <v>135</v>
      </c>
      <c r="C147" s="46">
        <f t="shared" si="2"/>
        <v>29</v>
      </c>
    </row>
    <row r="148" spans="2:3" x14ac:dyDescent="0.25">
      <c r="B148">
        <v>136</v>
      </c>
      <c r="C148" s="46">
        <f t="shared" si="2"/>
        <v>29</v>
      </c>
    </row>
    <row r="149" spans="2:3" x14ac:dyDescent="0.25">
      <c r="B149">
        <v>137</v>
      </c>
      <c r="C149" s="46">
        <f t="shared" si="2"/>
        <v>29</v>
      </c>
    </row>
    <row r="150" spans="2:3" x14ac:dyDescent="0.25">
      <c r="B150">
        <v>138</v>
      </c>
      <c r="C150" s="46">
        <f t="shared" si="2"/>
        <v>29</v>
      </c>
    </row>
    <row r="151" spans="2:3" x14ac:dyDescent="0.25">
      <c r="B151">
        <v>139</v>
      </c>
      <c r="C151" s="46">
        <f t="shared" si="2"/>
        <v>29</v>
      </c>
    </row>
    <row r="152" spans="2:3" x14ac:dyDescent="0.25">
      <c r="B152">
        <v>140</v>
      </c>
      <c r="C152" s="46">
        <f t="shared" si="2"/>
        <v>29</v>
      </c>
    </row>
    <row r="153" spans="2:3" x14ac:dyDescent="0.25">
      <c r="B153">
        <v>141</v>
      </c>
      <c r="C153" s="46">
        <f t="shared" si="2"/>
        <v>29</v>
      </c>
    </row>
    <row r="154" spans="2:3" x14ac:dyDescent="0.25">
      <c r="B154">
        <v>142</v>
      </c>
      <c r="C154" s="46">
        <f t="shared" si="2"/>
        <v>29</v>
      </c>
    </row>
    <row r="155" spans="2:3" x14ac:dyDescent="0.25">
      <c r="B155">
        <v>143</v>
      </c>
      <c r="C155" s="46">
        <f t="shared" si="2"/>
        <v>29</v>
      </c>
    </row>
    <row r="156" spans="2:3" x14ac:dyDescent="0.25">
      <c r="B156">
        <v>144</v>
      </c>
      <c r="C156" s="46">
        <f t="shared" si="2"/>
        <v>29</v>
      </c>
    </row>
    <row r="157" spans="2:3" x14ac:dyDescent="0.25">
      <c r="B157">
        <v>145</v>
      </c>
      <c r="C157" s="46">
        <f t="shared" si="2"/>
        <v>29</v>
      </c>
    </row>
    <row r="158" spans="2:3" x14ac:dyDescent="0.25">
      <c r="B158">
        <v>146</v>
      </c>
      <c r="C158" s="46">
        <f t="shared" si="2"/>
        <v>29</v>
      </c>
    </row>
    <row r="159" spans="2:3" x14ac:dyDescent="0.25">
      <c r="B159">
        <v>147</v>
      </c>
      <c r="C159" s="46">
        <f t="shared" si="2"/>
        <v>29</v>
      </c>
    </row>
    <row r="160" spans="2:3" x14ac:dyDescent="0.25">
      <c r="B160">
        <v>148</v>
      </c>
      <c r="C160" s="46">
        <f t="shared" si="2"/>
        <v>29</v>
      </c>
    </row>
    <row r="161" spans="2:3" x14ac:dyDescent="0.25">
      <c r="B161">
        <v>149</v>
      </c>
      <c r="C161" s="46">
        <f t="shared" si="2"/>
        <v>29</v>
      </c>
    </row>
    <row r="162" spans="2:3" x14ac:dyDescent="0.25">
      <c r="B162">
        <v>150</v>
      </c>
      <c r="C162" s="46">
        <f t="shared" si="2"/>
        <v>29</v>
      </c>
    </row>
    <row r="163" spans="2:3" x14ac:dyDescent="0.25">
      <c r="B163">
        <v>151</v>
      </c>
      <c r="C163" s="46">
        <f t="shared" si="2"/>
        <v>29</v>
      </c>
    </row>
    <row r="164" spans="2:3" x14ac:dyDescent="0.25">
      <c r="B164">
        <v>152</v>
      </c>
      <c r="C164" s="46">
        <f t="shared" si="2"/>
        <v>29</v>
      </c>
    </row>
    <row r="165" spans="2:3" x14ac:dyDescent="0.25">
      <c r="B165">
        <v>153</v>
      </c>
      <c r="C165" s="46">
        <f t="shared" si="2"/>
        <v>29</v>
      </c>
    </row>
    <row r="166" spans="2:3" x14ac:dyDescent="0.25">
      <c r="B166">
        <v>154</v>
      </c>
      <c r="C166" s="46">
        <f t="shared" si="2"/>
        <v>29</v>
      </c>
    </row>
    <row r="167" spans="2:3" x14ac:dyDescent="0.25">
      <c r="B167">
        <v>155</v>
      </c>
      <c r="C167" s="46">
        <f t="shared" si="2"/>
        <v>29</v>
      </c>
    </row>
    <row r="168" spans="2:3" x14ac:dyDescent="0.25">
      <c r="B168">
        <v>156</v>
      </c>
      <c r="C168" s="46">
        <f t="shared" si="2"/>
        <v>29</v>
      </c>
    </row>
    <row r="169" spans="2:3" x14ac:dyDescent="0.25">
      <c r="B169">
        <v>157</v>
      </c>
      <c r="C169" s="46">
        <f t="shared" si="2"/>
        <v>29</v>
      </c>
    </row>
    <row r="170" spans="2:3" x14ac:dyDescent="0.25">
      <c r="B170">
        <v>158</v>
      </c>
      <c r="C170" s="46">
        <f t="shared" si="2"/>
        <v>29</v>
      </c>
    </row>
    <row r="171" spans="2:3" x14ac:dyDescent="0.25">
      <c r="B171">
        <v>159</v>
      </c>
      <c r="C171" s="46">
        <f t="shared" si="2"/>
        <v>29</v>
      </c>
    </row>
    <row r="172" spans="2:3" x14ac:dyDescent="0.25">
      <c r="B172">
        <v>160</v>
      </c>
      <c r="C172" s="46">
        <f t="shared" si="2"/>
        <v>29</v>
      </c>
    </row>
    <row r="173" spans="2:3" x14ac:dyDescent="0.25">
      <c r="B173">
        <v>161</v>
      </c>
      <c r="C173" s="46">
        <f t="shared" si="2"/>
        <v>29</v>
      </c>
    </row>
    <row r="174" spans="2:3" x14ac:dyDescent="0.25">
      <c r="B174">
        <v>162</v>
      </c>
      <c r="C174" s="46">
        <f t="shared" si="2"/>
        <v>29</v>
      </c>
    </row>
    <row r="175" spans="2:3" x14ac:dyDescent="0.25">
      <c r="B175">
        <v>163</v>
      </c>
      <c r="C175" s="46">
        <f t="shared" si="2"/>
        <v>29</v>
      </c>
    </row>
    <row r="176" spans="2:3" x14ac:dyDescent="0.25">
      <c r="B176">
        <v>164</v>
      </c>
      <c r="C176" s="46">
        <f t="shared" si="2"/>
        <v>29</v>
      </c>
    </row>
    <row r="177" spans="2:3" x14ac:dyDescent="0.25">
      <c r="B177">
        <v>165</v>
      </c>
      <c r="C177" s="46">
        <f t="shared" si="2"/>
        <v>29</v>
      </c>
    </row>
    <row r="178" spans="2:3" x14ac:dyDescent="0.25">
      <c r="B178">
        <v>166</v>
      </c>
      <c r="C178" s="46">
        <f t="shared" si="2"/>
        <v>29</v>
      </c>
    </row>
    <row r="179" spans="2:3" x14ac:dyDescent="0.25">
      <c r="B179">
        <v>167</v>
      </c>
      <c r="C179" s="46">
        <f t="shared" si="2"/>
        <v>29</v>
      </c>
    </row>
    <row r="180" spans="2:3" x14ac:dyDescent="0.25">
      <c r="B180">
        <v>168</v>
      </c>
      <c r="C180" s="46">
        <f t="shared" si="2"/>
        <v>29</v>
      </c>
    </row>
    <row r="181" spans="2:3" x14ac:dyDescent="0.25">
      <c r="B181">
        <v>169</v>
      </c>
      <c r="C181" s="46">
        <f t="shared" si="2"/>
        <v>29</v>
      </c>
    </row>
    <row r="182" spans="2:3" x14ac:dyDescent="0.25">
      <c r="B182">
        <v>170</v>
      </c>
      <c r="C182" s="46">
        <f t="shared" si="2"/>
        <v>29</v>
      </c>
    </row>
    <row r="183" spans="2:3" x14ac:dyDescent="0.25">
      <c r="B183">
        <v>171</v>
      </c>
      <c r="C183" s="46">
        <f t="shared" si="2"/>
        <v>29</v>
      </c>
    </row>
    <row r="184" spans="2:3" x14ac:dyDescent="0.25">
      <c r="B184">
        <v>172</v>
      </c>
      <c r="C184" s="46">
        <f t="shared" si="2"/>
        <v>29</v>
      </c>
    </row>
    <row r="185" spans="2:3" x14ac:dyDescent="0.25">
      <c r="B185">
        <v>173</v>
      </c>
      <c r="C185" s="46">
        <f t="shared" si="2"/>
        <v>29</v>
      </c>
    </row>
    <row r="186" spans="2:3" x14ac:dyDescent="0.25">
      <c r="B186">
        <v>174</v>
      </c>
      <c r="C186" s="46">
        <f t="shared" si="2"/>
        <v>29</v>
      </c>
    </row>
    <row r="187" spans="2:3" x14ac:dyDescent="0.25">
      <c r="B187">
        <v>175</v>
      </c>
      <c r="C187" s="46">
        <f t="shared" si="2"/>
        <v>29</v>
      </c>
    </row>
    <row r="188" spans="2:3" x14ac:dyDescent="0.25">
      <c r="B188">
        <v>176</v>
      </c>
      <c r="C188" s="46">
        <f t="shared" si="2"/>
        <v>29</v>
      </c>
    </row>
    <row r="189" spans="2:3" x14ac:dyDescent="0.25">
      <c r="B189">
        <v>177</v>
      </c>
      <c r="C189" s="46">
        <f t="shared" si="2"/>
        <v>29</v>
      </c>
    </row>
    <row r="190" spans="2:3" x14ac:dyDescent="0.25">
      <c r="B190">
        <v>178</v>
      </c>
      <c r="C190" s="46">
        <f t="shared" si="2"/>
        <v>29</v>
      </c>
    </row>
    <row r="191" spans="2:3" x14ac:dyDescent="0.25">
      <c r="B191">
        <v>179</v>
      </c>
      <c r="C191" s="46">
        <f t="shared" si="2"/>
        <v>29</v>
      </c>
    </row>
    <row r="192" spans="2:3" x14ac:dyDescent="0.25">
      <c r="B192">
        <v>180</v>
      </c>
      <c r="C192" s="46">
        <f t="shared" si="2"/>
        <v>29</v>
      </c>
    </row>
    <row r="193" spans="2:3" x14ac:dyDescent="0.25">
      <c r="B193">
        <v>181</v>
      </c>
      <c r="C193" s="46">
        <f t="shared" si="2"/>
        <v>29</v>
      </c>
    </row>
    <row r="194" spans="2:3" x14ac:dyDescent="0.25">
      <c r="B194">
        <v>182</v>
      </c>
      <c r="C194" s="46">
        <f t="shared" si="2"/>
        <v>29</v>
      </c>
    </row>
    <row r="195" spans="2:3" x14ac:dyDescent="0.25">
      <c r="B195">
        <v>183</v>
      </c>
      <c r="C195" s="46">
        <f t="shared" si="2"/>
        <v>29</v>
      </c>
    </row>
    <row r="196" spans="2:3" x14ac:dyDescent="0.25">
      <c r="B196">
        <v>184</v>
      </c>
      <c r="C196" s="46">
        <f t="shared" si="2"/>
        <v>29</v>
      </c>
    </row>
    <row r="197" spans="2:3" x14ac:dyDescent="0.25">
      <c r="B197">
        <v>185</v>
      </c>
      <c r="C197" s="46">
        <f t="shared" si="2"/>
        <v>29</v>
      </c>
    </row>
    <row r="198" spans="2:3" x14ac:dyDescent="0.25">
      <c r="B198">
        <v>186</v>
      </c>
      <c r="C198" s="46">
        <f t="shared" si="2"/>
        <v>29</v>
      </c>
    </row>
    <row r="199" spans="2:3" x14ac:dyDescent="0.25">
      <c r="B199">
        <v>187</v>
      </c>
      <c r="C199" s="46">
        <f t="shared" si="2"/>
        <v>29</v>
      </c>
    </row>
    <row r="200" spans="2:3" x14ac:dyDescent="0.25">
      <c r="B200">
        <v>188</v>
      </c>
      <c r="C200" s="46">
        <f t="shared" si="2"/>
        <v>29</v>
      </c>
    </row>
    <row r="201" spans="2:3" x14ac:dyDescent="0.25">
      <c r="B201">
        <v>189</v>
      </c>
      <c r="C201" s="46">
        <f t="shared" si="2"/>
        <v>29</v>
      </c>
    </row>
    <row r="202" spans="2:3" x14ac:dyDescent="0.25">
      <c r="B202">
        <v>190</v>
      </c>
      <c r="C202" s="46">
        <f t="shared" si="2"/>
        <v>29</v>
      </c>
    </row>
    <row r="203" spans="2:3" x14ac:dyDescent="0.25">
      <c r="B203">
        <v>191</v>
      </c>
      <c r="C203" s="46">
        <f t="shared" si="2"/>
        <v>29</v>
      </c>
    </row>
    <row r="204" spans="2:3" x14ac:dyDescent="0.25">
      <c r="B204">
        <v>192</v>
      </c>
      <c r="C204" s="46">
        <f t="shared" si="2"/>
        <v>29</v>
      </c>
    </row>
    <row r="205" spans="2:3" x14ac:dyDescent="0.25">
      <c r="B205">
        <v>193</v>
      </c>
      <c r="C205" s="46">
        <f t="shared" ref="C205:C232" si="3">IF($I$5^B205*$G$7&gt;$H$7,$I$5^B205*$G$7,$H$7)</f>
        <v>29</v>
      </c>
    </row>
    <row r="206" spans="2:3" x14ac:dyDescent="0.25">
      <c r="B206">
        <v>194</v>
      </c>
      <c r="C206" s="46">
        <f t="shared" si="3"/>
        <v>29</v>
      </c>
    </row>
    <row r="207" spans="2:3" x14ac:dyDescent="0.25">
      <c r="B207">
        <v>195</v>
      </c>
      <c r="C207" s="46">
        <f t="shared" si="3"/>
        <v>29</v>
      </c>
    </row>
    <row r="208" spans="2:3" x14ac:dyDescent="0.25">
      <c r="B208">
        <v>196</v>
      </c>
      <c r="C208" s="46">
        <f t="shared" si="3"/>
        <v>29</v>
      </c>
    </row>
    <row r="209" spans="2:3" x14ac:dyDescent="0.25">
      <c r="B209">
        <v>197</v>
      </c>
      <c r="C209" s="46">
        <f t="shared" si="3"/>
        <v>29</v>
      </c>
    </row>
    <row r="210" spans="2:3" x14ac:dyDescent="0.25">
      <c r="B210">
        <v>198</v>
      </c>
      <c r="C210" s="46">
        <f t="shared" si="3"/>
        <v>29</v>
      </c>
    </row>
    <row r="211" spans="2:3" x14ac:dyDescent="0.25">
      <c r="B211">
        <v>199</v>
      </c>
      <c r="C211" s="46">
        <f t="shared" si="3"/>
        <v>29</v>
      </c>
    </row>
    <row r="212" spans="2:3" x14ac:dyDescent="0.25">
      <c r="B212">
        <v>200</v>
      </c>
      <c r="C212" s="46">
        <f t="shared" si="3"/>
        <v>29</v>
      </c>
    </row>
    <row r="213" spans="2:3" x14ac:dyDescent="0.25">
      <c r="B213">
        <v>201</v>
      </c>
      <c r="C213" s="46">
        <f t="shared" si="3"/>
        <v>29</v>
      </c>
    </row>
    <row r="214" spans="2:3" x14ac:dyDescent="0.25">
      <c r="B214">
        <v>202</v>
      </c>
      <c r="C214" s="46">
        <f t="shared" si="3"/>
        <v>29</v>
      </c>
    </row>
    <row r="215" spans="2:3" x14ac:dyDescent="0.25">
      <c r="B215">
        <v>203</v>
      </c>
      <c r="C215" s="46">
        <f t="shared" si="3"/>
        <v>29</v>
      </c>
    </row>
    <row r="216" spans="2:3" x14ac:dyDescent="0.25">
      <c r="B216">
        <v>204</v>
      </c>
      <c r="C216" s="46">
        <f t="shared" si="3"/>
        <v>29</v>
      </c>
    </row>
    <row r="217" spans="2:3" x14ac:dyDescent="0.25">
      <c r="B217">
        <v>205</v>
      </c>
      <c r="C217" s="46">
        <f t="shared" si="3"/>
        <v>29</v>
      </c>
    </row>
    <row r="218" spans="2:3" x14ac:dyDescent="0.25">
      <c r="B218">
        <v>206</v>
      </c>
      <c r="C218" s="46">
        <f t="shared" si="3"/>
        <v>29</v>
      </c>
    </row>
    <row r="219" spans="2:3" x14ac:dyDescent="0.25">
      <c r="B219">
        <v>207</v>
      </c>
      <c r="C219" s="46">
        <f t="shared" si="3"/>
        <v>29</v>
      </c>
    </row>
    <row r="220" spans="2:3" x14ac:dyDescent="0.25">
      <c r="B220">
        <v>208</v>
      </c>
      <c r="C220" s="46">
        <f t="shared" si="3"/>
        <v>29</v>
      </c>
    </row>
    <row r="221" spans="2:3" x14ac:dyDescent="0.25">
      <c r="B221">
        <v>209</v>
      </c>
      <c r="C221" s="46">
        <f t="shared" si="3"/>
        <v>29</v>
      </c>
    </row>
    <row r="222" spans="2:3" x14ac:dyDescent="0.25">
      <c r="B222">
        <v>210</v>
      </c>
      <c r="C222" s="46">
        <f t="shared" si="3"/>
        <v>29</v>
      </c>
    </row>
    <row r="223" spans="2:3" x14ac:dyDescent="0.25">
      <c r="B223">
        <v>211</v>
      </c>
      <c r="C223" s="46">
        <f t="shared" si="3"/>
        <v>29</v>
      </c>
    </row>
    <row r="224" spans="2:3" x14ac:dyDescent="0.25">
      <c r="B224">
        <v>212</v>
      </c>
      <c r="C224" s="46">
        <f t="shared" si="3"/>
        <v>29</v>
      </c>
    </row>
    <row r="225" spans="2:3" x14ac:dyDescent="0.25">
      <c r="B225">
        <v>213</v>
      </c>
      <c r="C225" s="46">
        <f t="shared" si="3"/>
        <v>29</v>
      </c>
    </row>
    <row r="226" spans="2:3" x14ac:dyDescent="0.25">
      <c r="B226">
        <v>214</v>
      </c>
      <c r="C226" s="46">
        <f t="shared" si="3"/>
        <v>29</v>
      </c>
    </row>
    <row r="227" spans="2:3" x14ac:dyDescent="0.25">
      <c r="B227">
        <v>215</v>
      </c>
      <c r="C227" s="46">
        <f t="shared" si="3"/>
        <v>29</v>
      </c>
    </row>
    <row r="228" spans="2:3" x14ac:dyDescent="0.25">
      <c r="B228">
        <v>216</v>
      </c>
      <c r="C228" s="46">
        <f t="shared" si="3"/>
        <v>29</v>
      </c>
    </row>
    <row r="229" spans="2:3" x14ac:dyDescent="0.25">
      <c r="B229">
        <v>217</v>
      </c>
      <c r="C229" s="46">
        <f t="shared" si="3"/>
        <v>29</v>
      </c>
    </row>
    <row r="230" spans="2:3" x14ac:dyDescent="0.25">
      <c r="B230">
        <v>218</v>
      </c>
      <c r="C230" s="46">
        <f t="shared" si="3"/>
        <v>29</v>
      </c>
    </row>
    <row r="231" spans="2:3" x14ac:dyDescent="0.25">
      <c r="B231">
        <v>219</v>
      </c>
      <c r="C231" s="46">
        <f t="shared" si="3"/>
        <v>29</v>
      </c>
    </row>
    <row r="232" spans="2:3" x14ac:dyDescent="0.25">
      <c r="B232">
        <v>220</v>
      </c>
      <c r="C232" s="46">
        <f t="shared" si="3"/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גיליון1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2020-03-10T11:33:01Z</dcterms:modified>
</cp:coreProperties>
</file>