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mir\תואר שני\master\Master_git\Master\general\Genetic algorithm\"/>
    </mc:Choice>
  </mc:AlternateContent>
  <xr:revisionPtr revIDLastSave="0" documentId="13_ncr:1_{CB260E33-1939-4DE6-8524-78B95916B6B6}" xr6:coauthVersionLast="45" xr6:coauthVersionMax="45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2days" sheetId="1" r:id="rId1"/>
    <sheet name="7days" sheetId="2" r:id="rId2"/>
    <sheet name="Final DWOI" sheetId="3" r:id="rId3"/>
    <sheet name="Final DWOI all" sheetId="4" r:id="rId4"/>
  </sheets>
  <definedNames>
    <definedName name="_xlnm._FilterDatabase" localSheetId="3">'Final DWOI all'!$A$1:$K$17</definedName>
    <definedName name="front_concept" localSheetId="3">'Final DWOI all'!$A$2:$H$17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19" i="3" l="1"/>
  <c r="AF19" i="3"/>
  <c r="AB19" i="3"/>
  <c r="W19" i="3"/>
  <c r="V19" i="3"/>
  <c r="U19" i="3"/>
  <c r="AJ18" i="3"/>
  <c r="AF18" i="3"/>
  <c r="AB18" i="3"/>
  <c r="W18" i="3"/>
  <c r="V18" i="3"/>
  <c r="U18" i="3"/>
  <c r="AJ17" i="3"/>
  <c r="AF17" i="3"/>
  <c r="AB17" i="3"/>
  <c r="X17" i="3"/>
  <c r="W17" i="3"/>
  <c r="V17" i="3"/>
  <c r="U17" i="3"/>
  <c r="AJ16" i="3"/>
  <c r="AF16" i="3"/>
  <c r="AB16" i="3"/>
  <c r="W16" i="3"/>
  <c r="V16" i="3"/>
  <c r="U16" i="3"/>
  <c r="AJ15" i="3"/>
  <c r="AF15" i="3"/>
  <c r="AB15" i="3"/>
  <c r="W15" i="3"/>
  <c r="V15" i="3"/>
  <c r="U15" i="3"/>
  <c r="AJ14" i="3"/>
  <c r="AF14" i="3"/>
  <c r="AB14" i="3"/>
  <c r="W14" i="3"/>
  <c r="V14" i="3"/>
  <c r="X14" i="3" s="1"/>
  <c r="U14" i="3"/>
  <c r="AJ13" i="3"/>
  <c r="AF13" i="3"/>
  <c r="AB13" i="3"/>
  <c r="W13" i="3"/>
  <c r="X13" i="3" s="1"/>
  <c r="V13" i="3"/>
  <c r="U13" i="3"/>
  <c r="AJ12" i="3"/>
  <c r="AF12" i="3"/>
  <c r="AB12" i="3"/>
  <c r="W12" i="3"/>
  <c r="X12" i="3" s="1"/>
  <c r="V12" i="3"/>
  <c r="U12" i="3"/>
  <c r="AJ11" i="3"/>
  <c r="AF11" i="3"/>
  <c r="AB11" i="3"/>
  <c r="W11" i="3"/>
  <c r="V11" i="3"/>
  <c r="U11" i="3"/>
  <c r="AJ10" i="3"/>
  <c r="AF10" i="3"/>
  <c r="AB10" i="3"/>
  <c r="W10" i="3"/>
  <c r="V10" i="3"/>
  <c r="U10" i="3"/>
  <c r="X10" i="3" s="1"/>
  <c r="AJ9" i="3"/>
  <c r="AF9" i="3"/>
  <c r="AB9" i="3"/>
  <c r="W9" i="3"/>
  <c r="V9" i="3"/>
  <c r="U9" i="3"/>
  <c r="X9" i="3" s="1"/>
  <c r="AJ8" i="3"/>
  <c r="AF8" i="3"/>
  <c r="AB8" i="3"/>
  <c r="W8" i="3"/>
  <c r="X8" i="3" s="1"/>
  <c r="V8" i="3"/>
  <c r="U8" i="3"/>
  <c r="AJ7" i="3"/>
  <c r="AF7" i="3"/>
  <c r="AB7" i="3"/>
  <c r="W7" i="3"/>
  <c r="V7" i="3"/>
  <c r="X7" i="3" s="1"/>
  <c r="U7" i="3"/>
  <c r="AJ6" i="3"/>
  <c r="AF6" i="3"/>
  <c r="AB6" i="3"/>
  <c r="W6" i="3"/>
  <c r="X6" i="3" s="1"/>
  <c r="V6" i="3"/>
  <c r="U6" i="3"/>
  <c r="AJ5" i="3"/>
  <c r="AF5" i="3"/>
  <c r="AB5" i="3"/>
  <c r="W5" i="3"/>
  <c r="V5" i="3"/>
  <c r="U5" i="3"/>
  <c r="AJ4" i="3"/>
  <c r="AF4" i="3"/>
  <c r="AB4" i="3"/>
  <c r="W4" i="3"/>
  <c r="X4" i="3" s="1"/>
  <c r="V4" i="3"/>
  <c r="U4" i="3"/>
  <c r="X35" i="2"/>
  <c r="W35" i="2"/>
  <c r="V35" i="2"/>
  <c r="U35" i="2"/>
  <c r="T35" i="2"/>
  <c r="S35" i="2"/>
  <c r="X34" i="2"/>
  <c r="W34" i="2"/>
  <c r="U34" i="2"/>
  <c r="T34" i="2"/>
  <c r="S34" i="2"/>
  <c r="X33" i="2"/>
  <c r="W33" i="2"/>
  <c r="W32" i="2" s="1"/>
  <c r="V33" i="2"/>
  <c r="V34" i="2" s="1"/>
  <c r="U33" i="2"/>
  <c r="U32" i="2" s="1"/>
  <c r="T33" i="2"/>
  <c r="S33" i="2"/>
  <c r="S32" i="2" s="1"/>
  <c r="X32" i="2"/>
  <c r="T32" i="2"/>
  <c r="X31" i="2"/>
  <c r="W31" i="2"/>
  <c r="W30" i="2" s="1"/>
  <c r="V31" i="2"/>
  <c r="V32" i="2" s="1"/>
  <c r="U31" i="2"/>
  <c r="T31" i="2"/>
  <c r="S31" i="2"/>
  <c r="S30" i="2" s="1"/>
  <c r="X30" i="2"/>
  <c r="U30" i="2"/>
  <c r="T30" i="2"/>
  <c r="X29" i="2"/>
  <c r="W29" i="2"/>
  <c r="W28" i="2" s="1"/>
  <c r="V29" i="2"/>
  <c r="V30" i="2" s="1"/>
  <c r="U29" i="2"/>
  <c r="U28" i="2" s="1"/>
  <c r="S29" i="2"/>
  <c r="X28" i="2"/>
  <c r="V28" i="2"/>
  <c r="T28" i="2"/>
  <c r="S28" i="2"/>
  <c r="M4" i="2"/>
  <c r="M3" i="2"/>
  <c r="M2" i="2"/>
  <c r="S35" i="1"/>
  <c r="R35" i="1"/>
  <c r="Q35" i="1"/>
  <c r="P35" i="1"/>
  <c r="O35" i="1"/>
  <c r="N35" i="1"/>
  <c r="R34" i="1"/>
  <c r="Q34" i="1"/>
  <c r="P34" i="1"/>
  <c r="N34" i="1"/>
  <c r="S33" i="1"/>
  <c r="S34" i="1" s="1"/>
  <c r="R33" i="1"/>
  <c r="R32" i="1" s="1"/>
  <c r="Q33" i="1"/>
  <c r="P33" i="1"/>
  <c r="P32" i="1" s="1"/>
  <c r="O33" i="1"/>
  <c r="O34" i="1" s="1"/>
  <c r="N33" i="1"/>
  <c r="Q32" i="1"/>
  <c r="N32" i="1"/>
  <c r="S31" i="1"/>
  <c r="S32" i="1" s="1"/>
  <c r="R31" i="1"/>
  <c r="Q31" i="1"/>
  <c r="P31" i="1"/>
  <c r="P30" i="1" s="1"/>
  <c r="O31" i="1"/>
  <c r="O32" i="1" s="1"/>
  <c r="N31" i="1"/>
  <c r="N30" i="1" s="1"/>
  <c r="R30" i="1"/>
  <c r="Q30" i="1"/>
  <c r="O30" i="1"/>
  <c r="S29" i="1"/>
  <c r="S30" i="1" s="1"/>
  <c r="R29" i="1"/>
  <c r="R28" i="1" s="1"/>
  <c r="Q29" i="1"/>
  <c r="P29" i="1"/>
  <c r="N29" i="1"/>
  <c r="N28" i="1" s="1"/>
  <c r="S28" i="1"/>
  <c r="Q28" i="1"/>
  <c r="P28" i="1"/>
  <c r="O28" i="1"/>
  <c r="X5" i="3" l="1"/>
  <c r="X18" i="3"/>
  <c r="X19" i="3"/>
  <c r="X16" i="3"/>
  <c r="X11" i="3"/>
  <c r="X15" i="3"/>
</calcChain>
</file>

<file path=xl/sharedStrings.xml><?xml version="1.0" encoding="utf-8"?>
<sst xmlns="http://schemas.openxmlformats.org/spreadsheetml/2006/main" count="145" uniqueCount="84">
  <si>
    <t>Total Generations</t>
  </si>
  <si>
    <t xml:space="preserve"> HV</t>
  </si>
  <si>
    <t xml:space="preserve">  gens @ last DWOI change</t>
  </si>
  <si>
    <t>Min-Manipulability</t>
  </si>
  <si>
    <t>Final DWOI (point 1)</t>
  </si>
  <si>
    <t>Final DWO (point 2)</t>
  </si>
  <si>
    <t>Final DWO (point 3</t>
  </si>
  <si>
    <t>Concept 1</t>
  </si>
  <si>
    <t>Concept 2</t>
  </si>
  <si>
    <t>Concept 3</t>
  </si>
  <si>
    <t>Ease Exploration</t>
  </si>
  <si>
    <t>(0.001,0.55)</t>
  </si>
  <si>
    <t>(0, 0.942)</t>
  </si>
  <si>
    <t>(0.002,0.542)</t>
  </si>
  <si>
    <t>#long_link': 3, 'long_link': 0.7, 'dof': 6, 'par_axes_y': 0, 'pitch_joint': 5, 'p/r_ratio': 0.0, 'acc_length': 3.1</t>
  </si>
  <si>
    <t>#long_link': 1, 'long_link': 0.7, 'dof': 6, 'par_axes_y': 2, 'pitch_joint': 3, 'p/r_ratio': 0.0, 'acc_length': 2.6</t>
  </si>
  <si>
    <t>#long_link': 1, 'long_link': 0.7, 'dof': 6, 'par_axes_y': 0, 'pitch_joint': 5, 'p/r_ratio': 0.0, 'acc_length': 2.6</t>
  </si>
  <si>
    <t>Medium Exploition</t>
  </si>
  <si>
    <t>(0,0.705)</t>
  </si>
  <si>
    <t>(0.001,0.542)</t>
  </si>
  <si>
    <t>(0.002,0.532)</t>
  </si>
  <si>
    <t>#long_link': 1, 'long_link': 0.7, 'dof': 6, 'par_axes_y': 2, 'pitch_joint': 3, 'p/r_ratio': 0.0, 'acc_length': 2</t>
  </si>
  <si>
    <t>#long_link': 3, 'long_link': 0.7, 'dof': 6, 'par_axes_y': 0, 'pitch_joint': 4, 'p/r_ratio': 0.0, 'acc_length': 2.6</t>
  </si>
  <si>
    <t>#long_link': 1, 'long_link': 0.7, 'dof': 6, 'par_axes_y': 0, 'pitch_joint': 2, 'p/r_ratio': 0.0, 'acc_length': 1.5</t>
  </si>
  <si>
    <t>Regular Random</t>
  </si>
  <si>
    <t>(0, 0.85)</t>
  </si>
  <si>
    <t>(0.002, 0.515)</t>
  </si>
  <si>
    <t>(0.001, 0.532)</t>
  </si>
  <si>
    <t>#long_link': 2, 'long_link': 0.7, 'dof': 6, 'par_axes_y': 0, 'pitch_joint': 3, 'p/r_ratio': 0.0, 'acc_length': 2.6</t>
  </si>
  <si>
    <t>#long_link': 1, 'long_link': 0.7, 'dof': 6, 'par_axes_y': 2, 'pitch_joint': 4, 'p/r_ratio': 0.0, 'acc_length': 2</t>
  </si>
  <si>
    <t xml:space="preserve"> </t>
  </si>
  <si>
    <t xml:space="preserve">      </t>
  </si>
  <si>
    <t>Evaluation changed (Point 1)</t>
  </si>
  <si>
    <t>Evaluation changed (Point 2)</t>
  </si>
  <si>
    <t>Evaluation changed (Point 3)</t>
  </si>
  <si>
    <t>Total evaluations</t>
  </si>
  <si>
    <t>Evaluation last changed \ total evaluations</t>
  </si>
  <si>
    <t>(0, 0.763</t>
  </si>
  <si>
    <t>(0.001, 0.527)</t>
  </si>
  <si>
    <t>#long_link': 2, 'long_link': 0.7, 'dof': 6, 'par_axes_y': 0, 'pitch_joint': 2, 'p/r_ratio': 0.0, 'acc_length': 2.6</t>
  </si>
  <si>
    <t>#long_link': 0, 'long_link': 0.4, 'dof': 6, 'par_axes_y': 0, 'pitch_joint': 2, 'p/r_ratio': 0.0, 'acc_length': 1.5}</t>
  </si>
  <si>
    <t xml:space="preserve">        "roll_z_0_1roll_y_0_4pitch_y_0_4pitch_y_0_1pitch_x_0_4roll_z_0_7", 
        "roll_z_0_1pitch_y_0_7roll_x_0_4roll_y_0_7pitch_y_0_1roll_z_0_4", 
        "roll_z_0_1roll_y_0_1pitch_y_0_4pitch_z_0_1roll_x_0_1roll_y_0_4"</t>
  </si>
  <si>
    <t>(0.001,0.525)</t>
  </si>
  <si>
    <t>(0.005,0.522)</t>
  </si>
  <si>
    <t>#long_link': 3, 'long_link': 0.7, 'dof': 6, 'par_axes_y': 0, 'pitch_joint': 4, 'p/r_ratio': 0.0, 'acc_length': 3.1</t>
  </si>
  <si>
    <t xml:space="preserve">        "roll_z_0_1roll_y_0_4pitch_y_0_1pitch_x_0_7roll_z_0_1roll_y_0_1",      "roll_z_0_1pitch_y_0_7pitch_z_0_7pitch_z_0_1pitch_y_0_7roll_x_0_4", 
        "roll_z_0_1pitch_y_0_1roll_y_0_4pitch_y_0_1roll_z_0_7roll_y_0_7"</t>
  </si>
  <si>
    <t>(0, 0.544)</t>
  </si>
  <si>
    <t>#long_link': 1, 'long_link': 0.7, 'dof': 6, 'par_axes_y': 2, 'pitch_joint': 4, 'p/r_ratio': 0.0, 'acc_length': 1.5</t>
  </si>
  <si>
    <t xml:space="preserve">        "roll_z_0_1roll_y_0_4pitch_y_0_4pitch_y_0_1pitch_x_0_4roll_z_0_7", 
        "roll_z_0_1pitch_y_0_4roll_y_0_4pitch_y_0_7pitch_y_0_1pitch_z_0_1", 
        "roll_z_0_1pitch_y_0_4pitch_y_0_1roll_x_0_1pitch_y_0_1pitch_x_0_7"</t>
  </si>
  <si>
    <t>point</t>
  </si>
  <si>
    <t>1- Manipulability</t>
  </si>
  <si>
    <t>Mid Proximity Joint</t>
  </si>
  <si>
    <t>Dof</t>
  </si>
  <si>
    <t>weight 1</t>
  </si>
  <si>
    <t>weight 2</t>
  </si>
  <si>
    <t>weight 3</t>
  </si>
  <si>
    <t>sum</t>
  </si>
  <si>
    <t>#long_link': 1, 'long_link': 0.7, 'dof': 6, 'par_axes_y': 0, 'pitch_joint': 4, 'p/r_ratio': 0.0, 'acc_length': 2</t>
  </si>
  <si>
    <t>#long_link</t>
  </si>
  <si>
    <t>long_link</t>
  </si>
  <si>
    <t>dof</t>
  </si>
  <si>
    <t>par_axes_y</t>
  </si>
  <si>
    <t>pitch_joint</t>
  </si>
  <si>
    <t>p/r_ratio</t>
  </si>
  <si>
    <t>acc_length</t>
  </si>
  <si>
    <t xml:space="preserve"> 1 - Manipulability</t>
  </si>
  <si>
    <t>Mid Proximity</t>
  </si>
  <si>
    <t>configuration</t>
  </si>
  <si>
    <t>roll_z_0_1pitch_y_0_1pitch_z_0_7roll_z_0_4</t>
  </si>
  <si>
    <t>roll_z_0_1pitch_y_0_4pitch_y_0_4roll_x_0_7</t>
  </si>
  <si>
    <t>roll_z_0_1pitch_y_0_4roll_x_0_4roll_y_0_7roll_y_0_7</t>
  </si>
  <si>
    <t>roll_z_0_1roll_y_0_7pitch_y_0_7pitch_z_0_1pris_x_0_4</t>
  </si>
  <si>
    <t>roll_z_0_1roll_y_0_4roll_y_0_4pitch_y_0_1pitch_x_0_4</t>
  </si>
  <si>
    <t>roll_z_0_1pitch_y_0_4pitch_y_0_4pitch_y_0_4pitch_z_0_1</t>
  </si>
  <si>
    <t>roll_z_0_1pitch_y_0_4roll_y_0_4pitch_y_0_1roll_x_0_4</t>
  </si>
  <si>
    <t>roll_z_0_1pitch_y_0_4pitch_z_0_1pitch_x_0_4pitch_z_0_1</t>
  </si>
  <si>
    <t>roll_z_0_1pitch_y_0_4roll_y_0_1pitch_y_0_4roll_z_0_4</t>
  </si>
  <si>
    <t>roll_z_0_1pitch_y_0_4pitch_x_0_1roll_x_0_4roll_y_0_4</t>
  </si>
  <si>
    <t>roll_z_0_1pitch_y_0_1pitch_z_0_4roll_x_0_4roll_y_0_4</t>
  </si>
  <si>
    <t>roll_z_0_1roll_y_0_4pitch_y_0_1roll_y_0_4roll_y_0_4</t>
  </si>
  <si>
    <t>roll_z_0_1pitch_y_0_4pitch_y_0_1roll_x_0_1pitch_y_0_1pitch_x_0_7</t>
  </si>
  <si>
    <t>roll_z_0_1pitch_y_0_1roll_y_0_4pitch_y_0_1roll_z_0_7roll_y_0_7</t>
  </si>
  <si>
    <t>roll_z_0_1pitch_y_0_7roll_z_0_4pitch_y_0_1roll_x_0_4roll_y_0_7</t>
  </si>
  <si>
    <t>roll_z_0_1roll_y_0_4pitch_y_0_4pitch_x_0_1pitch_y_0_7pitch_x_0_1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</si>
</sst>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6" x14ac:knownFonts="1">
    <font>
      <sz val="11"/>
      <color rgb="FF000000"/>
      <name val="Arial"/>
      <charset val="1"/>
    </font>
    <font>
      <sz val="12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77"/>
    </font>
    <font>
      <sz val="14"/>
      <color rgb="FF000000"/>
      <name val="Calibri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92D050"/>
        <bgColor rgb="FFA5A5A5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0" xfId="0" applyFont="1"/>
    <xf numFmtId="0" fontId="1" fillId="2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11" xfId="1" applyFont="1" applyFill="1" applyBorder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4" fillId="3" borderId="0" xfId="1" applyFill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165" fontId="5" fillId="0" borderId="13" xfId="1" applyNumberFormat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Methods Comparison - Final DWOI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614211119074"/>
          <c:y val="0.139756944444444"/>
          <c:w val="0.68455001535783799"/>
          <c:h val="0.692901234567900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'2days'!$A$2</c:f>
              <c:strCache>
                <c:ptCount val="1"/>
                <c:pt idx="0">
                  <c:v>Ease Exploration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'2days'!$M$2:$O$2</c:f>
              <c:numCache>
                <c:formatCode>General</c:formatCode>
                <c:ptCount val="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</c:numCache>
            </c:numRef>
          </c:xVal>
          <c:yVal>
            <c:numRef>
              <c:f>'2days'!$P$2:$R$2</c:f>
              <c:numCache>
                <c:formatCode>General</c:formatCode>
                <c:ptCount val="3"/>
                <c:pt idx="0">
                  <c:v>0.94199999999999995</c:v>
                </c:pt>
                <c:pt idx="1">
                  <c:v>0.55000000000000004</c:v>
                </c:pt>
                <c:pt idx="2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4-4B0F-98AF-F2820CD237E5}"/>
            </c:ext>
          </c:extLst>
        </c:ser>
        <c:ser>
          <c:idx val="1"/>
          <c:order val="1"/>
          <c:tx>
            <c:strRef>
              <c:f>'2days'!$A$3</c:f>
              <c:strCache>
                <c:ptCount val="1"/>
                <c:pt idx="0">
                  <c:v>Medium Exploition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'2days'!$M$3:$O$3</c:f>
              <c:numCache>
                <c:formatCode>General</c:formatCode>
                <c:ptCount val="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</c:numCache>
            </c:numRef>
          </c:xVal>
          <c:yVal>
            <c:numRef>
              <c:f>'2days'!$P$3:$R$3</c:f>
              <c:numCache>
                <c:formatCode>General</c:formatCode>
                <c:ptCount val="3"/>
                <c:pt idx="0">
                  <c:v>0.70499999999999996</c:v>
                </c:pt>
                <c:pt idx="1">
                  <c:v>0.54200000000000004</c:v>
                </c:pt>
                <c:pt idx="2">
                  <c:v>0.53200000000000003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4-4B0F-98AF-F2820CD237E5}"/>
            </c:ext>
          </c:extLst>
        </c:ser>
        <c:ser>
          <c:idx val="2"/>
          <c:order val="2"/>
          <c:tx>
            <c:strRef>
              <c:f>'2days'!$A$4</c:f>
              <c:strCache>
                <c:ptCount val="1"/>
                <c:pt idx="0">
                  <c:v>Regular Random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'2days'!$M$4:$O$4</c:f>
              <c:numCache>
                <c:formatCode>General</c:formatCode>
                <c:ptCount val="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</c:numCache>
            </c:numRef>
          </c:xVal>
          <c:yVal>
            <c:numRef>
              <c:f>'2days'!$P$4:$R$4</c:f>
              <c:numCache>
                <c:formatCode>General</c:formatCode>
                <c:ptCount val="3"/>
                <c:pt idx="0">
                  <c:v>0.85</c:v>
                </c:pt>
                <c:pt idx="1">
                  <c:v>0.53200000000000003</c:v>
                </c:pt>
                <c:pt idx="2">
                  <c:v>0.51500000000000001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B4-4B0F-98AF-F2820CD23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49338"/>
        <c:axId val="52785611"/>
      </c:scatterChart>
      <c:valAx>
        <c:axId val="778493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Mid Proximity Joint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785611"/>
        <c:crosses val="autoZero"/>
        <c:crossBetween val="midCat"/>
      </c:valAx>
      <c:valAx>
        <c:axId val="52785611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1 - Manipulability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784933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Methods Comparison - HV vs Generations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'2days'!$A$2</c:f>
              <c:strCache>
                <c:ptCount val="1"/>
                <c:pt idx="0">
                  <c:v>Ease Exploration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'2days'!$D$2</c:f>
              <c:numCache>
                <c:formatCode>General</c:formatCode>
                <c:ptCount val="1"/>
                <c:pt idx="0">
                  <c:v>59</c:v>
                </c:pt>
              </c:numCache>
            </c:numRef>
          </c:xVal>
          <c:yVal>
            <c:numRef>
              <c:f>'2days'!$C$2</c:f>
              <c:numCache>
                <c:formatCode>General</c:formatCode>
                <c:ptCount val="1"/>
                <c:pt idx="0">
                  <c:v>0.2286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A-414E-ACDE-535FB473C704}"/>
            </c:ext>
          </c:extLst>
        </c:ser>
        <c:ser>
          <c:idx val="1"/>
          <c:order val="1"/>
          <c:tx>
            <c:strRef>
              <c:f>'2days'!$A$3</c:f>
              <c:strCache>
                <c:ptCount val="1"/>
                <c:pt idx="0">
                  <c:v>Medium Exploition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'2days'!$D$3</c:f>
              <c:numCache>
                <c:formatCode>General</c:formatCode>
                <c:ptCount val="1"/>
                <c:pt idx="0">
                  <c:v>53</c:v>
                </c:pt>
              </c:numCache>
            </c:numRef>
          </c:xVal>
          <c:yVal>
            <c:numRef>
              <c:f>'2days'!$C$3</c:f>
              <c:numCache>
                <c:formatCode>General</c:formatCode>
                <c:ptCount val="1"/>
                <c:pt idx="0">
                  <c:v>0.23380000000000001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A-414E-ACDE-535FB473C704}"/>
            </c:ext>
          </c:extLst>
        </c:ser>
        <c:ser>
          <c:idx val="2"/>
          <c:order val="2"/>
          <c:tx>
            <c:strRef>
              <c:f>'2days'!$A$4</c:f>
              <c:strCache>
                <c:ptCount val="1"/>
                <c:pt idx="0">
                  <c:v>Regular Random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'2days'!$D$4</c:f>
              <c:numCache>
                <c:formatCode>General</c:formatCode>
                <c:ptCount val="1"/>
                <c:pt idx="0">
                  <c:v>86</c:v>
                </c:pt>
              </c:numCache>
            </c:numRef>
          </c:xVal>
          <c:yVal>
            <c:numRef>
              <c:f>'2days'!$C$4</c:f>
              <c:numCache>
                <c:formatCode>General</c:formatCode>
                <c:ptCount val="1"/>
                <c:pt idx="0">
                  <c:v>0.24210000000000001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9A-414E-ACDE-535FB473C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12236"/>
        <c:axId val="54836400"/>
      </c:scatterChart>
      <c:valAx>
        <c:axId val="871122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  gens @ last DWOI change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836400"/>
        <c:crosses val="autoZero"/>
        <c:crossBetween val="midCat"/>
      </c:valAx>
      <c:valAx>
        <c:axId val="548364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Hyper Volume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11223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Methods Comparison - Final DWOI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51927980433998E-2"/>
          <c:y val="5.39338337503475E-2"/>
          <c:w val="0.83855440495394695"/>
          <c:h val="0.867621165786302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'2days'!$A$2</c:f>
              <c:strCache>
                <c:ptCount val="1"/>
                <c:pt idx="0">
                  <c:v>Ease Exploration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'2days'!$N$27:$N$35</c:f>
              <c:numCache>
                <c:formatCode>General</c:formatCode>
                <c:ptCount val="9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2E-3</c:v>
                </c:pt>
                <c:pt idx="7">
                  <c:v>0.5</c:v>
                </c:pt>
                <c:pt idx="8">
                  <c:v>0.5</c:v>
                </c:pt>
              </c:numCache>
            </c:numRef>
          </c:xVal>
          <c:yVal>
            <c:numRef>
              <c:f>'2days'!$O$27:$O$35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0.94199999999999995</c:v>
                </c:pt>
                <c:pt idx="3">
                  <c:v>0.94199999999999995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0.54</c:v>
                </c:pt>
                <c:pt idx="7">
                  <c:v>0.54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A-4ADC-966C-447BAEF5D8BA}"/>
            </c:ext>
          </c:extLst>
        </c:ser>
        <c:ser>
          <c:idx val="1"/>
          <c:order val="1"/>
          <c:tx>
            <c:strRef>
              <c:f>'2days'!$A$3</c:f>
              <c:strCache>
                <c:ptCount val="1"/>
                <c:pt idx="0">
                  <c:v>Medium Exploition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'2days'!$P$27:$P$35</c:f>
              <c:numCache>
                <c:formatCode>General</c:formatCode>
                <c:ptCount val="9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2E-3</c:v>
                </c:pt>
                <c:pt idx="7">
                  <c:v>0.5</c:v>
                </c:pt>
                <c:pt idx="8">
                  <c:v>0.5</c:v>
                </c:pt>
              </c:numCache>
            </c:numRef>
          </c:xVal>
          <c:yVal>
            <c:numRef>
              <c:f>'2days'!$Q$27:$Q$35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0.70499999999999996</c:v>
                </c:pt>
                <c:pt idx="3">
                  <c:v>0.70499999999999996</c:v>
                </c:pt>
                <c:pt idx="4">
                  <c:v>0.54200000000000004</c:v>
                </c:pt>
                <c:pt idx="5">
                  <c:v>0.54200000000000004</c:v>
                </c:pt>
                <c:pt idx="6">
                  <c:v>0.53200000000000003</c:v>
                </c:pt>
                <c:pt idx="7">
                  <c:v>0.53200000000000003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7A-4ADC-966C-447BAEF5D8BA}"/>
            </c:ext>
          </c:extLst>
        </c:ser>
        <c:ser>
          <c:idx val="2"/>
          <c:order val="2"/>
          <c:tx>
            <c:strRef>
              <c:f>'2days'!$A$4</c:f>
              <c:strCache>
                <c:ptCount val="1"/>
                <c:pt idx="0">
                  <c:v>Regular Random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'2days'!$R$27:$R$35</c:f>
              <c:numCache>
                <c:formatCode>General</c:formatCode>
                <c:ptCount val="9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2E-3</c:v>
                </c:pt>
                <c:pt idx="7">
                  <c:v>0.5</c:v>
                </c:pt>
                <c:pt idx="8">
                  <c:v>0.5</c:v>
                </c:pt>
              </c:numCache>
            </c:numRef>
          </c:xVal>
          <c:yVal>
            <c:numRef>
              <c:f>'2days'!$S$27:$S$35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0.85</c:v>
                </c:pt>
                <c:pt idx="3">
                  <c:v>0.85</c:v>
                </c:pt>
                <c:pt idx="4">
                  <c:v>0.53200000000000003</c:v>
                </c:pt>
                <c:pt idx="5">
                  <c:v>0.53200000000000003</c:v>
                </c:pt>
                <c:pt idx="6">
                  <c:v>0.51500000000000001</c:v>
                </c:pt>
                <c:pt idx="7">
                  <c:v>0.51500000000000001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7A-4ADC-966C-447BAEF5D8BA}"/>
            </c:ext>
          </c:extLst>
        </c:ser>
        <c:ser>
          <c:idx val="3"/>
          <c:order val="3"/>
          <c:tx>
            <c:v>Reference Point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'2days'!$K$31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'2days'!$J$31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7A-4ADC-966C-447BAEF5D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5308"/>
        <c:axId val="4399691"/>
      </c:scatterChart>
      <c:valAx>
        <c:axId val="9065308"/>
        <c:scaling>
          <c:orientation val="minMax"/>
          <c:max val="0.5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Mid Proximity Joint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99691"/>
        <c:crosses val="autoZero"/>
        <c:crossBetween val="midCat"/>
      </c:valAx>
      <c:valAx>
        <c:axId val="4399691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1 - Manipulability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6530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679" b="1" strike="noStrike" spc="-1">
                <a:solidFill>
                  <a:srgbClr val="000000"/>
                </a:solidFill>
                <a:latin typeface="Calibri"/>
              </a:defRPr>
            </a:pPr>
            <a:r>
              <a:rPr sz="1679" b="1" strike="noStrike" spc="-1">
                <a:solidFill>
                  <a:srgbClr val="000000"/>
                </a:solidFill>
                <a:latin typeface="Calibri"/>
              </a:rPr>
              <a:t>Methods Comparison - Final DWOI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593581445523"/>
          <c:y val="0.13965263788316001"/>
          <c:w val="0.68456715210356001"/>
          <c:h val="0.69281864212990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'7days'!$A$2</c:f>
              <c:strCache>
                <c:ptCount val="1"/>
                <c:pt idx="0">
                  <c:v>Ease Exploration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8D25-4911-A766-9549C83323E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8D25-4911-A766-9549C83323E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8D25-4911-A766-9549C83323E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'7days'!$R$2:$T$2</c:f>
              <c:numCache>
                <c:formatCode>General</c:formatCode>
                <c:ptCount val="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</c:numCache>
            </c:numRef>
          </c:xVal>
          <c:yVal>
            <c:numRef>
              <c:f>'7days'!$U$2:$W$2</c:f>
              <c:numCache>
                <c:formatCode>General</c:formatCode>
                <c:ptCount val="3"/>
                <c:pt idx="0">
                  <c:v>0.76300000000000001</c:v>
                </c:pt>
                <c:pt idx="1">
                  <c:v>0.52700000000000002</c:v>
                </c:pt>
                <c:pt idx="2">
                  <c:v>0.51500000000000001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25-4911-A766-9549C83323ED}"/>
            </c:ext>
          </c:extLst>
        </c:ser>
        <c:ser>
          <c:idx val="1"/>
          <c:order val="1"/>
          <c:tx>
            <c:strRef>
              <c:f>'7days'!$A$3</c:f>
              <c:strCache>
                <c:ptCount val="1"/>
                <c:pt idx="0">
                  <c:v>Medium Exploition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8-8D25-4911-A766-9549C83323E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A-8D25-4911-A766-9549C83323E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C-8D25-4911-A766-9549C83323ED}"/>
              </c:ext>
            </c:extLst>
          </c:dPt>
          <c:dLbls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D25-4911-A766-9549C83323E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'7days'!$R$3:$T$3</c:f>
              <c:numCache>
                <c:formatCode>General</c:formatCode>
                <c:ptCount val="3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</c:numCache>
            </c:numRef>
          </c:xVal>
          <c:yVal>
            <c:numRef>
              <c:f>'7days'!$U$3:$W$3</c:f>
              <c:numCache>
                <c:formatCode>General</c:formatCode>
                <c:ptCount val="3"/>
                <c:pt idx="0">
                  <c:v>0.70499999999999996</c:v>
                </c:pt>
                <c:pt idx="1">
                  <c:v>0.52500000000000002</c:v>
                </c:pt>
                <c:pt idx="2">
                  <c:v>0.52200000000000002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D25-4911-A766-9549C83323ED}"/>
            </c:ext>
          </c:extLst>
        </c:ser>
        <c:ser>
          <c:idx val="2"/>
          <c:order val="2"/>
          <c:tx>
            <c:strRef>
              <c:f>'7days'!$A$4</c:f>
              <c:strCache>
                <c:ptCount val="1"/>
                <c:pt idx="0">
                  <c:v>Regular Random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F-8D25-4911-A766-9549C83323E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1-8D25-4911-A766-9549C83323E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3-8D25-4911-A766-9549C83323ED}"/>
              </c:ext>
            </c:extLst>
          </c:dPt>
          <c:dLbls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D25-4911-A766-9549C83323ED}"/>
                </c:ext>
              </c:extLst>
            </c:dLbl>
            <c:dLbl>
              <c:idx val="2"/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D25-4911-A766-9549C83323E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'7days'!$R$4:$T$4</c:f>
              <c:numCache>
                <c:formatCode>General</c:formatCode>
                <c:ptCount val="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</c:numCache>
            </c:numRef>
          </c:xVal>
          <c:yVal>
            <c:numRef>
              <c:f>'7days'!$U$4:$W$4</c:f>
              <c:numCache>
                <c:formatCode>General</c:formatCode>
                <c:ptCount val="3"/>
                <c:pt idx="0">
                  <c:v>0.54400000000000004</c:v>
                </c:pt>
                <c:pt idx="1">
                  <c:v>0.53200000000000003</c:v>
                </c:pt>
                <c:pt idx="2">
                  <c:v>0.51500000000000001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D25-4911-A766-9549C8332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91433"/>
        <c:axId val="42803713"/>
      </c:scatterChart>
      <c:valAx>
        <c:axId val="518914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400" b="1" strike="noStrike" spc="-1">
                    <a:solidFill>
                      <a:srgbClr val="000000"/>
                    </a:solidFill>
                    <a:latin typeface="Calibri"/>
                  </a:rPr>
                  <a:t>Mid Proximity Joint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2803713"/>
        <c:crosses val="autoZero"/>
        <c:crossBetween val="midCat"/>
      </c:valAx>
      <c:valAx>
        <c:axId val="42803713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400" b="1" strike="noStrike" spc="-1">
                    <a:solidFill>
                      <a:srgbClr val="000000"/>
                    </a:solidFill>
                    <a:latin typeface="Calibri"/>
                  </a:rPr>
                  <a:t>1 - Manipulability</a:t>
                </a:r>
              </a:p>
            </c:rich>
          </c:tx>
          <c:layout>
            <c:manualLayout>
              <c:xMode val="edge"/>
              <c:yMode val="edge"/>
              <c:x val="1.1225728155339801E-2"/>
              <c:y val="0.3579789840474760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89143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Methods Comparison - HV vs Generations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'7days'!$A$2</c:f>
              <c:strCache>
                <c:ptCount val="1"/>
                <c:pt idx="0">
                  <c:v>Ease Exploration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'7days'!$D$2:$D$2</c:f>
              <c:numCache>
                <c:formatCode>General</c:formatCode>
                <c:ptCount val="1"/>
                <c:pt idx="0">
                  <c:v>344</c:v>
                </c:pt>
              </c:numCache>
            </c:numRef>
          </c:xVal>
          <c:yVal>
            <c:numRef>
              <c:f>'7days'!$C$2:$C$2</c:f>
              <c:numCache>
                <c:formatCode>General</c:formatCode>
                <c:ptCount val="1"/>
                <c:pt idx="0">
                  <c:v>0.2422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9-4E07-A629-8D0AC551274B}"/>
            </c:ext>
          </c:extLst>
        </c:ser>
        <c:ser>
          <c:idx val="1"/>
          <c:order val="1"/>
          <c:tx>
            <c:strRef>
              <c:f>'7days'!$A$3</c:f>
              <c:strCache>
                <c:ptCount val="1"/>
                <c:pt idx="0">
                  <c:v>Medium Exploition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'7days'!$D$3:$D$3</c:f>
              <c:numCache>
                <c:formatCode>General</c:formatCode>
                <c:ptCount val="1"/>
                <c:pt idx="0">
                  <c:v>282</c:v>
                </c:pt>
              </c:numCache>
            </c:numRef>
          </c:xVal>
          <c:yVal>
            <c:numRef>
              <c:f>'7days'!$C$3:$C$3</c:f>
              <c:numCache>
                <c:formatCode>General</c:formatCode>
                <c:ptCount val="1"/>
                <c:pt idx="0">
                  <c:v>0.23380000000000001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E9-4E07-A629-8D0AC551274B}"/>
            </c:ext>
          </c:extLst>
        </c:ser>
        <c:ser>
          <c:idx val="2"/>
          <c:order val="2"/>
          <c:tx>
            <c:strRef>
              <c:f>'7days'!$A$4</c:f>
              <c:strCache>
                <c:ptCount val="1"/>
                <c:pt idx="0">
                  <c:v>Regular Random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'7days'!$D$4:$D$4</c:f>
              <c:numCache>
                <c:formatCode>General</c:formatCode>
                <c:ptCount val="1"/>
                <c:pt idx="0">
                  <c:v>238</c:v>
                </c:pt>
              </c:numCache>
            </c:numRef>
          </c:xVal>
          <c:yVal>
            <c:numRef>
              <c:f>'7days'!$C$4:$C$4</c:f>
              <c:numCache>
                <c:formatCode>General</c:formatCode>
                <c:ptCount val="1"/>
                <c:pt idx="0">
                  <c:v>0.24249999999999999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E9-4E07-A629-8D0AC5512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3000"/>
        <c:axId val="702451"/>
      </c:scatterChart>
      <c:valAx>
        <c:axId val="160630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200" b="0" strike="noStrike" spc="-1">
                    <a:solidFill>
                      <a:srgbClr val="595959"/>
                    </a:solidFill>
                    <a:latin typeface="Calibri"/>
                  </a:rPr>
                  <a:t>  gens @ last DWOI change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2451"/>
        <c:crosses val="autoZero"/>
        <c:crossBetween val="midCat"/>
      </c:valAx>
      <c:valAx>
        <c:axId val="7024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200" b="0" strike="noStrike" spc="-1">
                    <a:solidFill>
                      <a:srgbClr val="595959"/>
                    </a:solidFill>
                    <a:latin typeface="Calibri"/>
                  </a:rPr>
                  <a:t>Hyper Volume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0630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8849413859143402"/>
          <c:y val="0.18498339343594999"/>
          <c:w val="0.18794733702549399"/>
          <c:h val="0.190510297923149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Methods Comparison - Final DWOI</a:t>
            </a:r>
          </a:p>
        </c:rich>
      </c:tx>
      <c:layout>
        <c:manualLayout>
          <c:xMode val="edge"/>
          <c:yMode val="edge"/>
          <c:x val="0.40142025053857799"/>
          <c:y val="2.1000000000000001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954599856379203E-2"/>
          <c:y val="6.9545454545454605E-2"/>
          <c:w val="0.77555254129099205"/>
          <c:h val="0.8623636363636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'7days'!$A$2</c:f>
              <c:strCache>
                <c:ptCount val="1"/>
                <c:pt idx="0">
                  <c:v>Ease Exploration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'7days'!$S$27:$S$35</c:f>
              <c:numCache>
                <c:formatCode>General</c:formatCode>
                <c:ptCount val="9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2E-3</c:v>
                </c:pt>
                <c:pt idx="7">
                  <c:v>0.5</c:v>
                </c:pt>
                <c:pt idx="8">
                  <c:v>0.5</c:v>
                </c:pt>
              </c:numCache>
            </c:numRef>
          </c:xVal>
          <c:yVal>
            <c:numRef>
              <c:f>'7days'!$T$27:$T$35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0.94199999999999995</c:v>
                </c:pt>
                <c:pt idx="3">
                  <c:v>0.76300000000000001</c:v>
                </c:pt>
                <c:pt idx="4">
                  <c:v>0.52700000000000002</c:v>
                </c:pt>
                <c:pt idx="5">
                  <c:v>0.52700000000000002</c:v>
                </c:pt>
                <c:pt idx="6">
                  <c:v>0.51500000000000001</c:v>
                </c:pt>
                <c:pt idx="7">
                  <c:v>0.51500000000000001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0-4135-89BC-23FD909FEEB1}"/>
            </c:ext>
          </c:extLst>
        </c:ser>
        <c:ser>
          <c:idx val="1"/>
          <c:order val="1"/>
          <c:tx>
            <c:strRef>
              <c:f>'7days'!$A$3</c:f>
              <c:strCache>
                <c:ptCount val="1"/>
                <c:pt idx="0">
                  <c:v>Medium Exploition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'7days'!$U$27:$U$35</c:f>
              <c:numCache>
                <c:formatCode>General</c:formatCode>
                <c:ptCount val="9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0.5</c:v>
                </c:pt>
                <c:pt idx="8">
                  <c:v>0.5</c:v>
                </c:pt>
              </c:numCache>
            </c:numRef>
          </c:xVal>
          <c:yVal>
            <c:numRef>
              <c:f>'7days'!$V$27:$V$35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0.70499999999999996</c:v>
                </c:pt>
                <c:pt idx="3">
                  <c:v>0.70499999999999996</c:v>
                </c:pt>
                <c:pt idx="4">
                  <c:v>0.52500000000000002</c:v>
                </c:pt>
                <c:pt idx="5">
                  <c:v>0.52500000000000002</c:v>
                </c:pt>
                <c:pt idx="6">
                  <c:v>0.52200000000000002</c:v>
                </c:pt>
                <c:pt idx="7">
                  <c:v>0.52200000000000002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0-4135-89BC-23FD909FEEB1}"/>
            </c:ext>
          </c:extLst>
        </c:ser>
        <c:ser>
          <c:idx val="2"/>
          <c:order val="2"/>
          <c:tx>
            <c:strRef>
              <c:f>'7days'!$A$4</c:f>
              <c:strCache>
                <c:ptCount val="1"/>
                <c:pt idx="0">
                  <c:v>Regular Random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'7days'!$W$27:$W$35</c:f>
              <c:numCache>
                <c:formatCode>General</c:formatCode>
                <c:ptCount val="9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0.5</c:v>
                </c:pt>
                <c:pt idx="8">
                  <c:v>0.5</c:v>
                </c:pt>
              </c:numCache>
            </c:numRef>
          </c:xVal>
          <c:yVal>
            <c:numRef>
              <c:f>'7days'!$X$27:$X$35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0.54400000000000004</c:v>
                </c:pt>
                <c:pt idx="3">
                  <c:v>0.54400000000000004</c:v>
                </c:pt>
                <c:pt idx="4">
                  <c:v>0.53200000000000003</c:v>
                </c:pt>
                <c:pt idx="5">
                  <c:v>0.53200000000000003</c:v>
                </c:pt>
                <c:pt idx="6">
                  <c:v>0.51500000000000001</c:v>
                </c:pt>
                <c:pt idx="7">
                  <c:v>0.51500000000000001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10-4135-89BC-23FD909FEEB1}"/>
            </c:ext>
          </c:extLst>
        </c:ser>
        <c:ser>
          <c:idx val="3"/>
          <c:order val="3"/>
          <c:tx>
            <c:v>Reference Point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'7days'!$R$7:$R$7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'7days'!$Q$7:$Q$7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10-4135-89BC-23FD909FE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65267"/>
        <c:axId val="79765906"/>
      </c:scatterChart>
      <c:valAx>
        <c:axId val="30565267"/>
        <c:scaling>
          <c:orientation val="minMax"/>
          <c:max val="0.5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200" b="0" strike="noStrike" spc="-1">
                    <a:solidFill>
                      <a:srgbClr val="595959"/>
                    </a:solidFill>
                    <a:latin typeface="Calibri"/>
                  </a:rPr>
                  <a:t>Mid Proximity Joint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9765906"/>
        <c:crosses val="autoZero"/>
        <c:crossBetween val="midCat"/>
      </c:valAx>
      <c:valAx>
        <c:axId val="79765906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200" b="0" strike="noStrike" spc="-1">
                    <a:solidFill>
                      <a:srgbClr val="595959"/>
                    </a:solidFill>
                    <a:latin typeface="Calibri"/>
                  </a:rPr>
                  <a:t>1 - Manipulability</a:t>
                </a:r>
              </a:p>
            </c:rich>
          </c:tx>
          <c:layout>
            <c:manualLayout>
              <c:xMode val="edge"/>
              <c:yMode val="edge"/>
              <c:x val="3.88973110986994E-2"/>
              <c:y val="0.4446818181818180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526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Methods Comparison - HV vs Evaluatins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'7days'!$A$2</c:f>
              <c:strCache>
                <c:ptCount val="1"/>
                <c:pt idx="0">
                  <c:v>Ease Exploration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'7days'!$L$2</c:f>
              <c:numCache>
                <c:formatCode>General</c:formatCode>
                <c:ptCount val="1"/>
                <c:pt idx="0">
                  <c:v>72578</c:v>
                </c:pt>
              </c:numCache>
            </c:numRef>
          </c:xVal>
          <c:yVal>
            <c:numRef>
              <c:f>'7days'!$C$2</c:f>
              <c:numCache>
                <c:formatCode>General</c:formatCode>
                <c:ptCount val="1"/>
                <c:pt idx="0">
                  <c:v>0.2422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4-4FDF-87A9-620A649C7E9C}"/>
            </c:ext>
          </c:extLst>
        </c:ser>
        <c:ser>
          <c:idx val="1"/>
          <c:order val="1"/>
          <c:tx>
            <c:strRef>
              <c:f>'7days'!$A$3</c:f>
              <c:strCache>
                <c:ptCount val="1"/>
                <c:pt idx="0">
                  <c:v>Medium Exploition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'7days'!$L$3</c:f>
              <c:numCache>
                <c:formatCode>General</c:formatCode>
                <c:ptCount val="1"/>
                <c:pt idx="0">
                  <c:v>64166</c:v>
                </c:pt>
              </c:numCache>
            </c:numRef>
          </c:xVal>
          <c:yVal>
            <c:numRef>
              <c:f>'7days'!$C$3</c:f>
              <c:numCache>
                <c:formatCode>General</c:formatCode>
                <c:ptCount val="1"/>
                <c:pt idx="0">
                  <c:v>0.23380000000000001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E4-4FDF-87A9-620A649C7E9C}"/>
            </c:ext>
          </c:extLst>
        </c:ser>
        <c:ser>
          <c:idx val="2"/>
          <c:order val="2"/>
          <c:tx>
            <c:strRef>
              <c:f>'7days'!$A$4</c:f>
              <c:strCache>
                <c:ptCount val="1"/>
                <c:pt idx="0">
                  <c:v>Regular Random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'7days'!$L$4</c:f>
              <c:numCache>
                <c:formatCode>General</c:formatCode>
                <c:ptCount val="1"/>
                <c:pt idx="0">
                  <c:v>74104</c:v>
                </c:pt>
              </c:numCache>
            </c:numRef>
          </c:xVal>
          <c:yVal>
            <c:numRef>
              <c:f>'7days'!$C$4</c:f>
              <c:numCache>
                <c:formatCode>General</c:formatCode>
                <c:ptCount val="1"/>
                <c:pt idx="0">
                  <c:v>0.24249999999999999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E4-4FDF-87A9-620A649C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489"/>
        <c:axId val="19380679"/>
      </c:scatterChart>
      <c:valAx>
        <c:axId val="58744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400" b="0" strike="noStrike" spc="-1">
                    <a:solidFill>
                      <a:srgbClr val="595959"/>
                    </a:solidFill>
                    <a:latin typeface="Calibri"/>
                  </a:rPr>
                  <a:t>  Evaluation @ last DWOI change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380679"/>
        <c:crosses val="autoZero"/>
        <c:crossBetween val="midCat"/>
      </c:valAx>
      <c:valAx>
        <c:axId val="193806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400" b="0" strike="noStrike" spc="-1">
                    <a:solidFill>
                      <a:srgbClr val="595959"/>
                    </a:solidFill>
                    <a:latin typeface="Calibri"/>
                  </a:rPr>
                  <a:t>Hyper Volume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74489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8292311991181196"/>
          <c:y val="0.62746123062432302"/>
          <c:w val="0.18794733702549399"/>
          <c:h val="0.190510297923149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92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920" b="0" strike="noStrike" spc="-1">
                <a:solidFill>
                  <a:srgbClr val="595959"/>
                </a:solidFill>
                <a:latin typeface="Calibri"/>
              </a:rPr>
              <a:t>Best Results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25160465859306E-2"/>
          <c:y val="0.106092370243314"/>
          <c:w val="0.85393976358514101"/>
          <c:h val="0.74836414459056"/>
        </c:manualLayout>
      </c:layout>
      <c:scatterChart>
        <c:scatterStyle val="lineMarker"/>
        <c:varyColors val="0"/>
        <c:ser>
          <c:idx val="0"/>
          <c:order val="0"/>
          <c:tx>
            <c:v>4DOF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'Final DWOI'!$D$4:$D$5</c:f>
              <c:numCache>
                <c:formatCode>General</c:formatCode>
                <c:ptCount val="2"/>
                <c:pt idx="0">
                  <c:v>6.0000000000000001E-3</c:v>
                </c:pt>
                <c:pt idx="1">
                  <c:v>7.0000000000000001E-3</c:v>
                </c:pt>
              </c:numCache>
            </c:numRef>
          </c:xVal>
          <c:yVal>
            <c:numRef>
              <c:f>'Final DWOI'!$C$4:$C$5</c:f>
              <c:numCache>
                <c:formatCode>General</c:formatCode>
                <c:ptCount val="2"/>
                <c:pt idx="0">
                  <c:v>0.83799999999999997</c:v>
                </c:pt>
                <c:pt idx="1">
                  <c:v>0.82399999999999995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B-4454-A63F-0D60C85DF09B}"/>
            </c:ext>
          </c:extLst>
        </c:ser>
        <c:ser>
          <c:idx val="1"/>
          <c:order val="1"/>
          <c:tx>
            <c:v>5DOF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'Final DWOI'!$D$6:$D$15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7.2999999999999995E-2</c:v>
                </c:pt>
                <c:pt idx="3">
                  <c:v>8.7999999999999995E-2</c:v>
                </c:pt>
                <c:pt idx="4">
                  <c:v>9.8000000000000004E-2</c:v>
                </c:pt>
                <c:pt idx="5">
                  <c:v>0.105</c:v>
                </c:pt>
                <c:pt idx="6">
                  <c:v>0.124</c:v>
                </c:pt>
                <c:pt idx="7">
                  <c:v>0.125</c:v>
                </c:pt>
                <c:pt idx="8">
                  <c:v>0.13400000000000001</c:v>
                </c:pt>
                <c:pt idx="9">
                  <c:v>0.20499999999999999</c:v>
                </c:pt>
              </c:numCache>
            </c:numRef>
          </c:xVal>
          <c:yVal>
            <c:numRef>
              <c:f>'Final DWOI'!$C$6:$C$15</c:f>
              <c:numCache>
                <c:formatCode>General</c:formatCode>
                <c:ptCount val="10"/>
                <c:pt idx="0">
                  <c:v>0.96599999999999997</c:v>
                </c:pt>
                <c:pt idx="1">
                  <c:v>0.88800000000000001</c:v>
                </c:pt>
                <c:pt idx="2">
                  <c:v>0.81399999999999995</c:v>
                </c:pt>
                <c:pt idx="3">
                  <c:v>0.81299999999999994</c:v>
                </c:pt>
                <c:pt idx="4">
                  <c:v>0.72499999999999998</c:v>
                </c:pt>
                <c:pt idx="5">
                  <c:v>0.66799999999999904</c:v>
                </c:pt>
                <c:pt idx="6">
                  <c:v>0.63400000000000001</c:v>
                </c:pt>
                <c:pt idx="7">
                  <c:v>0.61599999999999999</c:v>
                </c:pt>
                <c:pt idx="8">
                  <c:v>0.59899999999999998</c:v>
                </c:pt>
                <c:pt idx="9">
                  <c:v>0.41599999999999998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DB-4454-A63F-0D60C85DF09B}"/>
            </c:ext>
          </c:extLst>
        </c:ser>
        <c:ser>
          <c:idx val="2"/>
          <c:order val="2"/>
          <c:tx>
            <c:v>6DOF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'Final DWOI'!$D$16:$D$19</c:f>
              <c:numCache>
                <c:formatCode>General</c:formatCode>
                <c:ptCount val="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0.124</c:v>
                </c:pt>
              </c:numCache>
            </c:numRef>
          </c:xVal>
          <c:yVal>
            <c:numRef>
              <c:f>'Final DWOI'!$C$16:$C$19</c:f>
              <c:numCache>
                <c:formatCode>General</c:formatCode>
                <c:ptCount val="4"/>
                <c:pt idx="0">
                  <c:v>0.54400000000000004</c:v>
                </c:pt>
                <c:pt idx="1">
                  <c:v>0.52500000000000002</c:v>
                </c:pt>
                <c:pt idx="2">
                  <c:v>0.51400000000000001</c:v>
                </c:pt>
                <c:pt idx="3">
                  <c:v>0.45700000000000002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DB-4454-A63F-0D60C85DF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2511"/>
        <c:axId val="81469412"/>
      </c:scatterChart>
      <c:valAx>
        <c:axId val="361125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Mid Proximity Joint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1469412"/>
        <c:crosses val="autoZero"/>
        <c:crossBetween val="midCat"/>
      </c:valAx>
      <c:valAx>
        <c:axId val="814694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1 - Manipulability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11251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6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414360</xdr:colOff>
      <xdr:row>6</xdr:row>
      <xdr:rowOff>66600</xdr:rowOff>
    </xdr:from>
    <xdr:to>
      <xdr:col>8</xdr:col>
      <xdr:colOff>236520</xdr:colOff>
      <xdr:row>26</xdr:row>
      <xdr:rowOff>179280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666720</xdr:colOff>
      <xdr:row>5</xdr:row>
      <xdr:rowOff>104760</xdr:rowOff>
    </xdr:from>
    <xdr:to>
      <xdr:col>11</xdr:col>
      <xdr:colOff>426960</xdr:colOff>
      <xdr:row>26</xdr:row>
      <xdr:rowOff>141120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547920</xdr:colOff>
      <xdr:row>28</xdr:row>
      <xdr:rowOff>8280</xdr:rowOff>
    </xdr:from>
    <xdr:to>
      <xdr:col>12</xdr:col>
      <xdr:colOff>403200</xdr:colOff>
      <xdr:row>70</xdr:row>
      <xdr:rowOff>176400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231480</xdr:colOff>
      <xdr:row>4</xdr:row>
      <xdr:rowOff>141840</xdr:rowOff>
    </xdr:from>
    <xdr:to>
      <xdr:col>16</xdr:col>
      <xdr:colOff>4408560</xdr:colOff>
      <xdr:row>39</xdr:row>
      <xdr:rowOff>86040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2387520</xdr:colOff>
      <xdr:row>1</xdr:row>
      <xdr:rowOff>624960</xdr:rowOff>
    </xdr:from>
    <xdr:to>
      <xdr:col>27</xdr:col>
      <xdr:colOff>405000</xdr:colOff>
      <xdr:row>18</xdr:row>
      <xdr:rowOff>114840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3987000</xdr:colOff>
      <xdr:row>15</xdr:row>
      <xdr:rowOff>145080</xdr:rowOff>
    </xdr:from>
    <xdr:to>
      <xdr:col>26</xdr:col>
      <xdr:colOff>342000</xdr:colOff>
      <xdr:row>57</xdr:row>
      <xdr:rowOff>63720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462600</xdr:colOff>
      <xdr:row>6</xdr:row>
      <xdr:rowOff>149760</xdr:rowOff>
    </xdr:from>
    <xdr:to>
      <xdr:col>11</xdr:col>
      <xdr:colOff>702360</xdr:colOff>
      <xdr:row>41</xdr:row>
      <xdr:rowOff>140400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1606600</xdr:colOff>
      <xdr:row>20</xdr:row>
      <xdr:rowOff>139460</xdr:rowOff>
    </xdr:from>
    <xdr:to>
      <xdr:col>14</xdr:col>
      <xdr:colOff>75160</xdr:colOff>
      <xdr:row>51</xdr:row>
      <xdr:rowOff>164200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5"/>
  <sheetViews>
    <sheetView zoomScale="75" zoomScaleNormal="75" workbookViewId="0">
      <selection activeCell="A3" sqref="A3"/>
    </sheetView>
  </sheetViews>
  <sheetFormatPr defaultRowHeight="14.25" x14ac:dyDescent="0.2"/>
  <cols>
    <col min="1" max="1" width="14.25" style="1" customWidth="1"/>
    <col min="2" max="2" width="12" style="1" customWidth="1"/>
    <col min="3" max="3" width="6.375" style="1" customWidth="1"/>
    <col min="4" max="4" width="10.375" style="1" customWidth="1"/>
    <col min="5" max="5" width="11.375" style="1" customWidth="1"/>
    <col min="6" max="6" width="13.625" style="1" customWidth="1"/>
    <col min="7" max="7" width="13.125" style="1" customWidth="1"/>
    <col min="8" max="8" width="12" style="1" customWidth="1"/>
    <col min="9" max="11" width="25.625" style="1" customWidth="1"/>
    <col min="12" max="1025" width="10.625" style="1" customWidth="1"/>
  </cols>
  <sheetData>
    <row r="1" spans="1:18" ht="42.75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8" ht="80.25" customHeight="1" x14ac:dyDescent="0.2">
      <c r="A2" s="2" t="s">
        <v>10</v>
      </c>
      <c r="B2" s="2">
        <v>102</v>
      </c>
      <c r="C2" s="2">
        <v>0.2286</v>
      </c>
      <c r="D2" s="2">
        <v>59</v>
      </c>
      <c r="E2" s="2">
        <v>0.54200000000000004</v>
      </c>
      <c r="F2" s="2" t="s">
        <v>11</v>
      </c>
      <c r="G2" s="2" t="s">
        <v>12</v>
      </c>
      <c r="H2" s="2" t="s">
        <v>13</v>
      </c>
      <c r="I2" s="2" t="s">
        <v>14</v>
      </c>
      <c r="J2" s="3" t="s">
        <v>15</v>
      </c>
      <c r="K2" s="2" t="s">
        <v>16</v>
      </c>
      <c r="L2" s="4"/>
      <c r="M2" s="4">
        <v>0</v>
      </c>
      <c r="N2" s="4">
        <v>1E-3</v>
      </c>
      <c r="O2" s="4">
        <v>2E-3</v>
      </c>
      <c r="P2" s="4">
        <v>0.94199999999999995</v>
      </c>
      <c r="Q2" s="4">
        <v>0.55000000000000004</v>
      </c>
      <c r="R2" s="4">
        <v>0.54</v>
      </c>
    </row>
    <row r="3" spans="1:18" ht="57" x14ac:dyDescent="0.2">
      <c r="A3" s="2" t="s">
        <v>17</v>
      </c>
      <c r="B3" s="2">
        <v>89</v>
      </c>
      <c r="C3" s="2">
        <v>0.23380000000000001</v>
      </c>
      <c r="D3" s="2">
        <v>53</v>
      </c>
      <c r="E3" s="2">
        <v>0.53200000000000003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M3" s="4">
        <v>0</v>
      </c>
      <c r="N3" s="4">
        <v>1E-3</v>
      </c>
      <c r="O3" s="4">
        <v>2E-3</v>
      </c>
      <c r="P3" s="4">
        <v>0.70499999999999996</v>
      </c>
      <c r="Q3" s="4">
        <v>0.54200000000000004</v>
      </c>
      <c r="R3" s="4">
        <v>0.53200000000000003</v>
      </c>
    </row>
    <row r="4" spans="1:18" ht="57" x14ac:dyDescent="0.2">
      <c r="A4" s="2" t="s">
        <v>24</v>
      </c>
      <c r="B4" s="2">
        <v>89</v>
      </c>
      <c r="C4" s="2">
        <v>0.24210000000000001</v>
      </c>
      <c r="D4" s="2">
        <v>86</v>
      </c>
      <c r="E4" s="2">
        <v>0.51500000000000001</v>
      </c>
      <c r="F4" s="2" t="s">
        <v>25</v>
      </c>
      <c r="G4" s="2" t="s">
        <v>26</v>
      </c>
      <c r="H4" s="2" t="s">
        <v>27</v>
      </c>
      <c r="I4" s="2" t="s">
        <v>28</v>
      </c>
      <c r="J4" s="3" t="s">
        <v>15</v>
      </c>
      <c r="K4" s="2" t="s">
        <v>29</v>
      </c>
      <c r="L4" s="5"/>
      <c r="M4" s="5">
        <v>0</v>
      </c>
      <c r="N4" s="4">
        <v>1E-3</v>
      </c>
      <c r="O4" s="4">
        <v>2E-3</v>
      </c>
      <c r="P4" s="4">
        <v>0.85</v>
      </c>
      <c r="Q4" s="4">
        <v>0.53200000000000003</v>
      </c>
      <c r="R4" s="4">
        <v>0.51500000000000001</v>
      </c>
    </row>
    <row r="8" spans="1:18" x14ac:dyDescent="0.2">
      <c r="J8" s="1" t="s">
        <v>30</v>
      </c>
    </row>
    <row r="9" spans="1:18" x14ac:dyDescent="0.2">
      <c r="J9" s="1" t="s">
        <v>30</v>
      </c>
    </row>
    <row r="10" spans="1:18" x14ac:dyDescent="0.2">
      <c r="C10" s="1" t="s">
        <v>31</v>
      </c>
    </row>
    <row r="11" spans="1:18" x14ac:dyDescent="0.2">
      <c r="D11" s="1" t="s">
        <v>30</v>
      </c>
    </row>
    <row r="12" spans="1:18" x14ac:dyDescent="0.2">
      <c r="D12" s="1" t="s">
        <v>30</v>
      </c>
    </row>
    <row r="14" spans="1:18" x14ac:dyDescent="0.2">
      <c r="C14" s="1" t="s">
        <v>31</v>
      </c>
      <c r="E14" s="1" t="s">
        <v>30</v>
      </c>
    </row>
    <row r="15" spans="1:18" x14ac:dyDescent="0.2">
      <c r="C15" s="1" t="s">
        <v>31</v>
      </c>
    </row>
    <row r="16" spans="1:18" x14ac:dyDescent="0.2">
      <c r="D16" s="1" t="s">
        <v>30</v>
      </c>
    </row>
    <row r="17" spans="3:19" x14ac:dyDescent="0.2">
      <c r="D17" s="1" t="s">
        <v>30</v>
      </c>
    </row>
    <row r="19" spans="3:19" x14ac:dyDescent="0.2">
      <c r="C19" s="1" t="s">
        <v>31</v>
      </c>
      <c r="E19" s="1" t="s">
        <v>30</v>
      </c>
    </row>
    <row r="20" spans="3:19" x14ac:dyDescent="0.2">
      <c r="C20" s="1" t="s">
        <v>31</v>
      </c>
    </row>
    <row r="27" spans="3:19" x14ac:dyDescent="0.2">
      <c r="N27" s="4">
        <v>0.5</v>
      </c>
      <c r="O27" s="4">
        <v>1</v>
      </c>
      <c r="P27" s="4">
        <v>0.5</v>
      </c>
      <c r="Q27" s="4">
        <v>1</v>
      </c>
      <c r="R27" s="4">
        <v>0.5</v>
      </c>
      <c r="S27" s="4">
        <v>1</v>
      </c>
    </row>
    <row r="28" spans="3:19" x14ac:dyDescent="0.2">
      <c r="N28" s="4">
        <f>N29</f>
        <v>0</v>
      </c>
      <c r="O28" s="4">
        <f>O27</f>
        <v>1</v>
      </c>
      <c r="P28" s="4">
        <f>P29</f>
        <v>0</v>
      </c>
      <c r="Q28" s="4">
        <f>Q27</f>
        <v>1</v>
      </c>
      <c r="R28" s="4">
        <f>R29</f>
        <v>0</v>
      </c>
      <c r="S28" s="4">
        <f>S27</f>
        <v>1</v>
      </c>
    </row>
    <row r="29" spans="3:19" x14ac:dyDescent="0.2">
      <c r="N29" s="4">
        <f>M2</f>
        <v>0</v>
      </c>
      <c r="O29" s="4">
        <v>0.94199999999999995</v>
      </c>
      <c r="P29" s="4">
        <f>M3</f>
        <v>0</v>
      </c>
      <c r="Q29" s="4">
        <f>P3</f>
        <v>0.70499999999999996</v>
      </c>
      <c r="R29" s="4">
        <f>M3</f>
        <v>0</v>
      </c>
      <c r="S29" s="4">
        <f>P4</f>
        <v>0.85</v>
      </c>
    </row>
    <row r="30" spans="3:19" x14ac:dyDescent="0.2">
      <c r="N30" s="4">
        <f>N31</f>
        <v>1E-3</v>
      </c>
      <c r="O30" s="4">
        <f>P2</f>
        <v>0.94199999999999995</v>
      </c>
      <c r="P30" s="4">
        <f>P31</f>
        <v>1E-3</v>
      </c>
      <c r="Q30" s="4">
        <f>Q29</f>
        <v>0.70499999999999996</v>
      </c>
      <c r="R30" s="4">
        <f>R31</f>
        <v>1E-3</v>
      </c>
      <c r="S30" s="4">
        <f>S29</f>
        <v>0.85</v>
      </c>
    </row>
    <row r="31" spans="3:19" x14ac:dyDescent="0.2">
      <c r="J31" s="1">
        <v>1</v>
      </c>
      <c r="K31" s="1">
        <v>0.5</v>
      </c>
      <c r="N31" s="4">
        <f>N2</f>
        <v>1E-3</v>
      </c>
      <c r="O31" s="4">
        <f>Q2</f>
        <v>0.55000000000000004</v>
      </c>
      <c r="P31" s="4">
        <f>N3</f>
        <v>1E-3</v>
      </c>
      <c r="Q31" s="4">
        <f>Q3</f>
        <v>0.54200000000000004</v>
      </c>
      <c r="R31" s="4">
        <f>N3</f>
        <v>1E-3</v>
      </c>
      <c r="S31" s="4">
        <f>Q4</f>
        <v>0.53200000000000003</v>
      </c>
    </row>
    <row r="32" spans="3:19" x14ac:dyDescent="0.2">
      <c r="N32" s="4">
        <f>N33</f>
        <v>2E-3</v>
      </c>
      <c r="O32" s="4">
        <f>O31</f>
        <v>0.55000000000000004</v>
      </c>
      <c r="P32" s="4">
        <f>P33</f>
        <v>2E-3</v>
      </c>
      <c r="Q32" s="4">
        <f>Q31</f>
        <v>0.54200000000000004</v>
      </c>
      <c r="R32" s="4">
        <f>R33</f>
        <v>2E-3</v>
      </c>
      <c r="S32" s="4">
        <f>S31</f>
        <v>0.53200000000000003</v>
      </c>
    </row>
    <row r="33" spans="14:19" x14ac:dyDescent="0.2">
      <c r="N33" s="4">
        <f>O2</f>
        <v>2E-3</v>
      </c>
      <c r="O33" s="4">
        <f>R2</f>
        <v>0.54</v>
      </c>
      <c r="P33" s="4">
        <f>O3</f>
        <v>2E-3</v>
      </c>
      <c r="Q33" s="4">
        <f>R3</f>
        <v>0.53200000000000003</v>
      </c>
      <c r="R33" s="4">
        <f>O3</f>
        <v>2E-3</v>
      </c>
      <c r="S33" s="4">
        <f>R4</f>
        <v>0.51500000000000001</v>
      </c>
    </row>
    <row r="34" spans="14:19" x14ac:dyDescent="0.2">
      <c r="N34" s="1">
        <f>N27</f>
        <v>0.5</v>
      </c>
      <c r="O34" s="1">
        <f>O33</f>
        <v>0.54</v>
      </c>
      <c r="P34" s="1">
        <f>P27</f>
        <v>0.5</v>
      </c>
      <c r="Q34" s="1">
        <f>Q33</f>
        <v>0.53200000000000003</v>
      </c>
      <c r="R34" s="1">
        <f>R27</f>
        <v>0.5</v>
      </c>
      <c r="S34" s="1">
        <f>S33</f>
        <v>0.51500000000000001</v>
      </c>
    </row>
    <row r="35" spans="14:19" x14ac:dyDescent="0.2">
      <c r="N35" s="1">
        <f t="shared" ref="N35:S35" si="0">N27</f>
        <v>0.5</v>
      </c>
      <c r="O35" s="1">
        <f t="shared" si="0"/>
        <v>1</v>
      </c>
      <c r="P35" s="1">
        <f t="shared" si="0"/>
        <v>0.5</v>
      </c>
      <c r="Q35" s="1">
        <f t="shared" si="0"/>
        <v>1</v>
      </c>
      <c r="R35" s="1">
        <f t="shared" si="0"/>
        <v>0.5</v>
      </c>
      <c r="S35" s="1">
        <f t="shared" si="0"/>
        <v>1</v>
      </c>
    </row>
  </sheetData>
  <pageMargins left="0" right="0" top="0.39374999999999999" bottom="0.39374999999999999" header="0" footer="0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5"/>
  <sheetViews>
    <sheetView topLeftCell="C1" zoomScale="75" zoomScaleNormal="75" workbookViewId="0">
      <selection activeCell="P23" sqref="P23"/>
    </sheetView>
  </sheetViews>
  <sheetFormatPr defaultRowHeight="15" x14ac:dyDescent="0.2"/>
  <cols>
    <col min="1" max="1" width="12.875" style="6" customWidth="1"/>
    <col min="2" max="2" width="14.125" style="6" customWidth="1"/>
    <col min="3" max="3" width="8.625" style="6" customWidth="1"/>
    <col min="4" max="4" width="14.125" style="6" customWidth="1"/>
    <col min="5" max="5" width="15.5" style="6" customWidth="1"/>
    <col min="6" max="6" width="13.625" style="6" customWidth="1"/>
    <col min="7" max="7" width="16.25" style="6" customWidth="1"/>
    <col min="8" max="8" width="16" style="6" customWidth="1"/>
    <col min="9" max="11" width="11.75" style="6" customWidth="1"/>
    <col min="12" max="12" width="12.875" style="6" customWidth="1"/>
    <col min="13" max="13" width="16.75" style="6" customWidth="1"/>
    <col min="14" max="14" width="28.125" style="6" customWidth="1"/>
    <col min="15" max="15" width="27.75" style="6" customWidth="1"/>
    <col min="16" max="16" width="28.125" style="6" customWidth="1"/>
    <col min="17" max="17" width="68.125" style="6" customWidth="1"/>
    <col min="18" max="1025" width="10.625" style="6" customWidth="1"/>
  </cols>
  <sheetData>
    <row r="1" spans="1:23" ht="72" x14ac:dyDescent="0.2">
      <c r="A1" s="7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32</v>
      </c>
      <c r="J1" s="9" t="s">
        <v>33</v>
      </c>
      <c r="K1" s="9" t="s">
        <v>34</v>
      </c>
      <c r="L1" s="8" t="s">
        <v>35</v>
      </c>
      <c r="M1" s="8" t="s">
        <v>36</v>
      </c>
      <c r="N1" s="8" t="s">
        <v>7</v>
      </c>
      <c r="O1" s="8" t="s">
        <v>8</v>
      </c>
      <c r="P1" s="10" t="s">
        <v>9</v>
      </c>
    </row>
    <row r="2" spans="1:23" ht="122.25" customHeight="1" x14ac:dyDescent="0.2">
      <c r="A2" s="7" t="s">
        <v>10</v>
      </c>
      <c r="B2" s="8">
        <v>380</v>
      </c>
      <c r="C2" s="8">
        <v>0.2422</v>
      </c>
      <c r="D2" s="8">
        <v>344</v>
      </c>
      <c r="E2" s="8">
        <v>0.51500000000000001</v>
      </c>
      <c r="F2" s="8" t="s">
        <v>37</v>
      </c>
      <c r="G2" s="8" t="s">
        <v>38</v>
      </c>
      <c r="H2" s="8" t="s">
        <v>26</v>
      </c>
      <c r="I2" s="11">
        <v>36665</v>
      </c>
      <c r="J2" s="11">
        <v>61258</v>
      </c>
      <c r="K2" s="11">
        <v>61289</v>
      </c>
      <c r="L2" s="8">
        <v>72578</v>
      </c>
      <c r="M2" s="12">
        <f>K2/L2</f>
        <v>0.84445699798837115</v>
      </c>
      <c r="N2" s="13" t="s">
        <v>39</v>
      </c>
      <c r="O2" s="8" t="s">
        <v>40</v>
      </c>
      <c r="P2" s="14" t="s">
        <v>15</v>
      </c>
      <c r="Q2" s="15" t="s">
        <v>41</v>
      </c>
      <c r="R2" s="16">
        <v>0</v>
      </c>
      <c r="S2" s="16">
        <v>1E-3</v>
      </c>
      <c r="T2" s="16">
        <v>2E-3</v>
      </c>
      <c r="U2" s="16">
        <v>0.76300000000000001</v>
      </c>
      <c r="V2" s="16">
        <v>0.52700000000000002</v>
      </c>
      <c r="W2" s="16">
        <v>0.51500000000000001</v>
      </c>
    </row>
    <row r="3" spans="1:23" ht="111.75" customHeight="1" x14ac:dyDescent="0.2">
      <c r="A3" s="7" t="s">
        <v>17</v>
      </c>
      <c r="B3" s="8">
        <v>980</v>
      </c>
      <c r="C3" s="8">
        <v>0.23380000000000001</v>
      </c>
      <c r="D3" s="8">
        <v>282</v>
      </c>
      <c r="E3" s="8">
        <v>0.52200000000000002</v>
      </c>
      <c r="F3" s="8" t="s">
        <v>18</v>
      </c>
      <c r="G3" s="8" t="s">
        <v>42</v>
      </c>
      <c r="H3" s="8" t="s">
        <v>43</v>
      </c>
      <c r="I3" s="17">
        <v>11125</v>
      </c>
      <c r="J3" s="17">
        <v>28616</v>
      </c>
      <c r="K3" s="17">
        <v>41061</v>
      </c>
      <c r="L3" s="8">
        <v>64166</v>
      </c>
      <c r="M3" s="12">
        <f>K3/L3</f>
        <v>0.63991833681388899</v>
      </c>
      <c r="N3" s="8" t="s">
        <v>23</v>
      </c>
      <c r="O3" s="13" t="s">
        <v>39</v>
      </c>
      <c r="P3" s="10" t="s">
        <v>44</v>
      </c>
      <c r="Q3" s="15" t="s">
        <v>45</v>
      </c>
      <c r="R3" s="16">
        <v>0</v>
      </c>
      <c r="S3" s="16">
        <v>1E-3</v>
      </c>
      <c r="T3" s="16">
        <v>5.0000000000000001E-3</v>
      </c>
      <c r="U3" s="16">
        <v>0.70499999999999996</v>
      </c>
      <c r="V3" s="16">
        <v>0.52500000000000002</v>
      </c>
      <c r="W3" s="16">
        <v>0.52200000000000002</v>
      </c>
    </row>
    <row r="4" spans="1:23" ht="121.5" customHeight="1" x14ac:dyDescent="0.2">
      <c r="A4" s="7" t="s">
        <v>24</v>
      </c>
      <c r="B4" s="8">
        <v>347</v>
      </c>
      <c r="C4" s="8">
        <v>0.24249999999999999</v>
      </c>
      <c r="D4" s="8">
        <v>238</v>
      </c>
      <c r="E4" s="8">
        <v>0.51500000000000001</v>
      </c>
      <c r="F4" s="8" t="s">
        <v>46</v>
      </c>
      <c r="G4" s="8" t="s">
        <v>27</v>
      </c>
      <c r="H4" s="8" t="s">
        <v>26</v>
      </c>
      <c r="I4" s="17">
        <v>12192</v>
      </c>
      <c r="J4" s="17">
        <v>18205</v>
      </c>
      <c r="K4" s="17">
        <v>50568</v>
      </c>
      <c r="L4" s="8">
        <v>74104</v>
      </c>
      <c r="M4" s="12">
        <f>K4/L4</f>
        <v>0.68239231350534379</v>
      </c>
      <c r="N4" s="8" t="s">
        <v>47</v>
      </c>
      <c r="O4" s="8" t="s">
        <v>29</v>
      </c>
      <c r="P4" s="14" t="s">
        <v>15</v>
      </c>
      <c r="Q4" s="15" t="s">
        <v>48</v>
      </c>
      <c r="R4" s="15">
        <v>0</v>
      </c>
      <c r="S4" s="16">
        <v>1E-3</v>
      </c>
      <c r="T4" s="16">
        <v>2E-3</v>
      </c>
      <c r="U4" s="16">
        <v>0.54400000000000004</v>
      </c>
      <c r="V4" s="16">
        <v>0.53200000000000003</v>
      </c>
      <c r="W4" s="16">
        <v>0.51500000000000001</v>
      </c>
    </row>
    <row r="7" spans="1:23" x14ac:dyDescent="0.2">
      <c r="Q7" s="6">
        <v>1</v>
      </c>
      <c r="R7" s="6">
        <v>0.5</v>
      </c>
    </row>
    <row r="9" spans="1:23" x14ac:dyDescent="0.2">
      <c r="O9" s="6" t="s">
        <v>30</v>
      </c>
    </row>
    <row r="10" spans="1:23" x14ac:dyDescent="0.2">
      <c r="D10" s="6" t="s">
        <v>31</v>
      </c>
    </row>
    <row r="11" spans="1:23" x14ac:dyDescent="0.2">
      <c r="E11" s="6" t="s">
        <v>30</v>
      </c>
    </row>
    <row r="12" spans="1:23" x14ac:dyDescent="0.2">
      <c r="E12" s="6" t="s">
        <v>30</v>
      </c>
    </row>
    <row r="14" spans="1:23" x14ac:dyDescent="0.2">
      <c r="D14" s="6" t="s">
        <v>31</v>
      </c>
      <c r="F14" s="6" t="s">
        <v>30</v>
      </c>
    </row>
    <row r="15" spans="1:23" x14ac:dyDescent="0.2">
      <c r="D15" s="6" t="s">
        <v>31</v>
      </c>
    </row>
    <row r="16" spans="1:23" x14ac:dyDescent="0.2">
      <c r="E16" s="6" t="s">
        <v>30</v>
      </c>
    </row>
    <row r="17" spans="4:24" x14ac:dyDescent="0.2">
      <c r="E17" s="6" t="s">
        <v>30</v>
      </c>
    </row>
    <row r="19" spans="4:24" x14ac:dyDescent="0.2">
      <c r="D19" s="6" t="s">
        <v>31</v>
      </c>
      <c r="F19" s="6" t="s">
        <v>30</v>
      </c>
    </row>
    <row r="20" spans="4:24" x14ac:dyDescent="0.2">
      <c r="D20" s="6" t="s">
        <v>31</v>
      </c>
    </row>
    <row r="23" spans="4:24" x14ac:dyDescent="0.2">
      <c r="S23" s="18"/>
      <c r="T23" s="18"/>
      <c r="U23" s="18"/>
      <c r="V23" s="18"/>
    </row>
    <row r="24" spans="4:24" x14ac:dyDescent="0.2">
      <c r="S24" s="18"/>
      <c r="T24" s="18"/>
      <c r="U24" s="18"/>
      <c r="V24" s="18"/>
    </row>
    <row r="25" spans="4:24" x14ac:dyDescent="0.2">
      <c r="S25" s="18"/>
      <c r="T25" s="18"/>
      <c r="U25" s="18"/>
      <c r="V25" s="18"/>
    </row>
    <row r="26" spans="4:24" x14ac:dyDescent="0.2">
      <c r="S26" s="18"/>
      <c r="T26" s="18"/>
      <c r="U26" s="18"/>
      <c r="V26" s="18"/>
    </row>
    <row r="27" spans="4:24" x14ac:dyDescent="0.2">
      <c r="S27" s="16">
        <v>0.5</v>
      </c>
      <c r="T27" s="16">
        <v>1</v>
      </c>
      <c r="U27" s="16">
        <v>0.5</v>
      </c>
      <c r="V27" s="16">
        <v>1</v>
      </c>
      <c r="W27" s="16">
        <v>0.5</v>
      </c>
      <c r="X27" s="16">
        <v>1</v>
      </c>
    </row>
    <row r="28" spans="4:24" x14ac:dyDescent="0.2">
      <c r="S28" s="16">
        <f>S29</f>
        <v>0</v>
      </c>
      <c r="T28" s="16">
        <f>T27</f>
        <v>1</v>
      </c>
      <c r="U28" s="16">
        <f>U29</f>
        <v>0</v>
      </c>
      <c r="V28" s="16">
        <f>V27</f>
        <v>1</v>
      </c>
      <c r="W28" s="16">
        <f>W29</f>
        <v>0</v>
      </c>
      <c r="X28" s="16">
        <f>X27</f>
        <v>1</v>
      </c>
    </row>
    <row r="29" spans="4:24" x14ac:dyDescent="0.2">
      <c r="S29" s="16">
        <f>R2</f>
        <v>0</v>
      </c>
      <c r="T29" s="16">
        <v>0.94199999999999995</v>
      </c>
      <c r="U29" s="16">
        <f>R3</f>
        <v>0</v>
      </c>
      <c r="V29" s="16">
        <f>U3</f>
        <v>0.70499999999999996</v>
      </c>
      <c r="W29" s="16">
        <f>R3</f>
        <v>0</v>
      </c>
      <c r="X29" s="16">
        <f>U4</f>
        <v>0.54400000000000004</v>
      </c>
    </row>
    <row r="30" spans="4:24" x14ac:dyDescent="0.2">
      <c r="S30" s="16">
        <f>S31</f>
        <v>1E-3</v>
      </c>
      <c r="T30" s="16">
        <f>U2</f>
        <v>0.76300000000000001</v>
      </c>
      <c r="U30" s="16">
        <f>U31</f>
        <v>1E-3</v>
      </c>
      <c r="V30" s="16">
        <f>V29</f>
        <v>0.70499999999999996</v>
      </c>
      <c r="W30" s="16">
        <f>W31</f>
        <v>1E-3</v>
      </c>
      <c r="X30" s="16">
        <f>X29</f>
        <v>0.54400000000000004</v>
      </c>
    </row>
    <row r="31" spans="4:24" x14ac:dyDescent="0.2">
      <c r="S31" s="16">
        <f>S2</f>
        <v>1E-3</v>
      </c>
      <c r="T31" s="16">
        <f>V2</f>
        <v>0.52700000000000002</v>
      </c>
      <c r="U31" s="16">
        <f>S3</f>
        <v>1E-3</v>
      </c>
      <c r="V31" s="16">
        <f>V3</f>
        <v>0.52500000000000002</v>
      </c>
      <c r="W31" s="16">
        <f>S3</f>
        <v>1E-3</v>
      </c>
      <c r="X31" s="16">
        <f>V4</f>
        <v>0.53200000000000003</v>
      </c>
    </row>
    <row r="32" spans="4:24" x14ac:dyDescent="0.2">
      <c r="S32" s="16">
        <f>S33</f>
        <v>2E-3</v>
      </c>
      <c r="T32" s="16">
        <f>T31</f>
        <v>0.52700000000000002</v>
      </c>
      <c r="U32" s="16">
        <f>U33</f>
        <v>5.0000000000000001E-3</v>
      </c>
      <c r="V32" s="16">
        <f>V31</f>
        <v>0.52500000000000002</v>
      </c>
      <c r="W32" s="16">
        <f>W33</f>
        <v>5.0000000000000001E-3</v>
      </c>
      <c r="X32" s="16">
        <f>X31</f>
        <v>0.53200000000000003</v>
      </c>
    </row>
    <row r="33" spans="19:24" x14ac:dyDescent="0.2">
      <c r="S33" s="16">
        <f>T2</f>
        <v>2E-3</v>
      </c>
      <c r="T33" s="16">
        <f>W2</f>
        <v>0.51500000000000001</v>
      </c>
      <c r="U33" s="16">
        <f>T3</f>
        <v>5.0000000000000001E-3</v>
      </c>
      <c r="V33" s="16">
        <f>W3</f>
        <v>0.52200000000000002</v>
      </c>
      <c r="W33" s="16">
        <f>T3</f>
        <v>5.0000000000000001E-3</v>
      </c>
      <c r="X33" s="16">
        <f>W4</f>
        <v>0.51500000000000001</v>
      </c>
    </row>
    <row r="34" spans="19:24" x14ac:dyDescent="0.2">
      <c r="S34" s="6">
        <f>S27</f>
        <v>0.5</v>
      </c>
      <c r="T34" s="6">
        <f>T33</f>
        <v>0.51500000000000001</v>
      </c>
      <c r="U34" s="6">
        <f>U27</f>
        <v>0.5</v>
      </c>
      <c r="V34" s="6">
        <f>V33</f>
        <v>0.52200000000000002</v>
      </c>
      <c r="W34" s="6">
        <f>W27</f>
        <v>0.5</v>
      </c>
      <c r="X34" s="6">
        <f>X33</f>
        <v>0.51500000000000001</v>
      </c>
    </row>
    <row r="35" spans="19:24" x14ac:dyDescent="0.2">
      <c r="S35" s="6">
        <f t="shared" ref="S35:X35" si="0">S27</f>
        <v>0.5</v>
      </c>
      <c r="T35" s="6">
        <f t="shared" si="0"/>
        <v>1</v>
      </c>
      <c r="U35" s="6">
        <f t="shared" si="0"/>
        <v>0.5</v>
      </c>
      <c r="V35" s="6">
        <f t="shared" si="0"/>
        <v>1</v>
      </c>
      <c r="W35" s="6">
        <f t="shared" si="0"/>
        <v>0.5</v>
      </c>
      <c r="X35" s="6">
        <f t="shared" si="0"/>
        <v>1</v>
      </c>
    </row>
  </sheetData>
  <pageMargins left="0" right="0" top="0.39374999999999999" bottom="0.39374999999999999" header="0" footer="0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J24"/>
  <sheetViews>
    <sheetView tabSelected="1" zoomScale="75" zoomScaleNormal="75" workbookViewId="0">
      <selection activeCell="I17" sqref="I17"/>
    </sheetView>
  </sheetViews>
  <sheetFormatPr defaultRowHeight="14.25" x14ac:dyDescent="0.2"/>
  <cols>
    <col min="1" max="1" width="53" customWidth="1"/>
    <col min="2" max="2" width="8.625" customWidth="1"/>
    <col min="3" max="3" width="18.75" customWidth="1"/>
    <col min="4" max="4" width="16" customWidth="1"/>
    <col min="5" max="5" width="4.25" customWidth="1"/>
    <col min="6" max="8" width="9.375" customWidth="1"/>
    <col min="9" max="24" width="8.625" customWidth="1"/>
    <col min="25" max="25" width="70" customWidth="1"/>
    <col min="26" max="26" width="85.5" customWidth="1"/>
    <col min="27" max="27" width="66.875" customWidth="1"/>
    <col min="28" max="1025" width="8.625" customWidth="1"/>
  </cols>
  <sheetData>
    <row r="2" spans="1:36" ht="15" thickBot="1" x14ac:dyDescent="0.25"/>
    <row r="3" spans="1:36" x14ac:dyDescent="0.2">
      <c r="B3" s="19" t="s">
        <v>49</v>
      </c>
      <c r="C3" s="19" t="s">
        <v>50</v>
      </c>
      <c r="D3" s="19" t="s">
        <v>51</v>
      </c>
      <c r="E3" s="20" t="s">
        <v>52</v>
      </c>
      <c r="U3" s="21" t="s">
        <v>53</v>
      </c>
      <c r="V3" s="22" t="s">
        <v>54</v>
      </c>
      <c r="W3" s="22" t="s">
        <v>55</v>
      </c>
      <c r="X3" s="23" t="s">
        <v>56</v>
      </c>
      <c r="Y3" s="21" t="s">
        <v>53</v>
      </c>
      <c r="Z3" s="22" t="s">
        <v>54</v>
      </c>
      <c r="AA3" s="22" t="s">
        <v>55</v>
      </c>
      <c r="AB3" s="23" t="s">
        <v>56</v>
      </c>
      <c r="AC3" s="21" t="s">
        <v>53</v>
      </c>
      <c r="AD3" s="22" t="s">
        <v>54</v>
      </c>
      <c r="AE3" s="22" t="s">
        <v>55</v>
      </c>
      <c r="AF3" s="23" t="s">
        <v>56</v>
      </c>
      <c r="AG3" s="21" t="s">
        <v>53</v>
      </c>
      <c r="AH3" s="22" t="s">
        <v>54</v>
      </c>
      <c r="AI3" s="22" t="s">
        <v>55</v>
      </c>
      <c r="AJ3" s="23" t="s">
        <v>56</v>
      </c>
    </row>
    <row r="4" spans="1:36" x14ac:dyDescent="0.2">
      <c r="B4" s="19">
        <v>1</v>
      </c>
      <c r="C4" s="19">
        <v>0.83799999999999997</v>
      </c>
      <c r="D4" s="19">
        <v>6.0000000000000001E-3</v>
      </c>
      <c r="E4" s="20">
        <v>4</v>
      </c>
      <c r="U4" s="24">
        <f t="shared" ref="U4:W19" si="0">1/3</f>
        <v>0.33333333333333331</v>
      </c>
      <c r="V4" s="25">
        <f t="shared" si="0"/>
        <v>0.33333333333333331</v>
      </c>
      <c r="W4" s="25">
        <f t="shared" si="0"/>
        <v>0.33333333333333331</v>
      </c>
      <c r="X4" s="26">
        <f>W4*$E4+V4*$D4+U4*$C4</f>
        <v>1.6146666666666665</v>
      </c>
      <c r="Y4" s="24">
        <v>0.45</v>
      </c>
      <c r="Z4" s="25">
        <v>0.1</v>
      </c>
      <c r="AA4" s="25">
        <v>0.45</v>
      </c>
      <c r="AB4" s="26">
        <f>AA4*$E4+Z4*$D4+Y4*$C4</f>
        <v>2.1776999999999997</v>
      </c>
      <c r="AC4" s="24">
        <v>0.6</v>
      </c>
      <c r="AD4" s="25">
        <v>0.05</v>
      </c>
      <c r="AE4" s="25">
        <v>0.25</v>
      </c>
      <c r="AF4" s="26">
        <f>AE4*$E4+AD4*$D4+AC4*$C4</f>
        <v>1.5030999999999999</v>
      </c>
      <c r="AG4" s="24">
        <v>0.85</v>
      </c>
      <c r="AH4" s="25">
        <v>0.05</v>
      </c>
      <c r="AI4" s="25">
        <v>0.1</v>
      </c>
      <c r="AJ4" s="26">
        <f>AI4*$E4+AH4*$D4+AG4*$C4</f>
        <v>1.1126</v>
      </c>
    </row>
    <row r="5" spans="1:36" x14ac:dyDescent="0.2">
      <c r="B5" s="19">
        <v>2</v>
      </c>
      <c r="C5" s="19">
        <v>0.82399999999999995</v>
      </c>
      <c r="D5" s="19">
        <v>7.0000000000000001E-3</v>
      </c>
      <c r="E5" s="20">
        <v>4</v>
      </c>
      <c r="U5" s="24">
        <f t="shared" si="0"/>
        <v>0.33333333333333331</v>
      </c>
      <c r="V5" s="25">
        <f t="shared" si="0"/>
        <v>0.33333333333333331</v>
      </c>
      <c r="W5" s="25">
        <f t="shared" si="0"/>
        <v>0.33333333333333331</v>
      </c>
      <c r="X5" s="26">
        <f>W5*$E5+V5*$D5+U5*$C5</f>
        <v>1.6103333333333332</v>
      </c>
      <c r="Y5" s="24">
        <v>0.45</v>
      </c>
      <c r="Z5" s="25">
        <v>0.1</v>
      </c>
      <c r="AA5" s="25">
        <v>0.45</v>
      </c>
      <c r="AB5" s="26">
        <f>AA5*$E5+Z5*$D5+Y5*$C5</f>
        <v>2.1715</v>
      </c>
      <c r="AC5" s="24">
        <v>0.6</v>
      </c>
      <c r="AD5" s="25">
        <v>0.05</v>
      </c>
      <c r="AE5" s="25">
        <v>0.25</v>
      </c>
      <c r="AF5" s="26">
        <f>AE5*$E5+AD5*$D5+AC5*$C5</f>
        <v>1.49475</v>
      </c>
      <c r="AG5" s="24">
        <v>0.85</v>
      </c>
      <c r="AH5" s="25">
        <v>0.05</v>
      </c>
      <c r="AI5" s="25">
        <v>0.1</v>
      </c>
      <c r="AJ5" s="26">
        <f>AI5*$E5+AH5*$D5+AG5*$C5</f>
        <v>1.1007499999999999</v>
      </c>
    </row>
    <row r="6" spans="1:36" x14ac:dyDescent="0.2">
      <c r="B6" s="19">
        <v>3</v>
      </c>
      <c r="C6" s="19">
        <v>0.96599999999999997</v>
      </c>
      <c r="D6" s="19">
        <v>1E-3</v>
      </c>
      <c r="E6" s="20">
        <v>5</v>
      </c>
      <c r="U6" s="24">
        <f t="shared" si="0"/>
        <v>0.33333333333333331</v>
      </c>
      <c r="V6" s="25">
        <f t="shared" si="0"/>
        <v>0.33333333333333331</v>
      </c>
      <c r="W6" s="25">
        <f t="shared" si="0"/>
        <v>0.33333333333333331</v>
      </c>
      <c r="X6" s="26">
        <f>W6*$E6+V6*$D7+U6*$C7</f>
        <v>1.9633333333333332</v>
      </c>
      <c r="Y6" s="24">
        <v>0.45</v>
      </c>
      <c r="Z6" s="25">
        <v>0.1</v>
      </c>
      <c r="AA6" s="25">
        <v>0.45</v>
      </c>
      <c r="AB6" s="26">
        <f>AA6*$E6+Z6*$D7+Y6*$C7</f>
        <v>2.6497999999999999</v>
      </c>
      <c r="AC6" s="24">
        <v>0.6</v>
      </c>
      <c r="AD6" s="25">
        <v>0.05</v>
      </c>
      <c r="AE6" s="25">
        <v>0.25</v>
      </c>
      <c r="AF6" s="26">
        <f>AE6*$E6+AD6*$D7+AC6*$C7</f>
        <v>1.7828999999999999</v>
      </c>
      <c r="AG6" s="24">
        <v>0.85</v>
      </c>
      <c r="AH6" s="25">
        <v>0.05</v>
      </c>
      <c r="AI6" s="25">
        <v>0.1</v>
      </c>
      <c r="AJ6" s="26">
        <f>AI6*$E6+AH6*$D7+AG6*$C7</f>
        <v>1.2549000000000001</v>
      </c>
    </row>
    <row r="7" spans="1:36" x14ac:dyDescent="0.2">
      <c r="B7" s="19">
        <v>4</v>
      </c>
      <c r="C7" s="19">
        <v>0.88800000000000001</v>
      </c>
      <c r="D7" s="19">
        <v>2E-3</v>
      </c>
      <c r="E7" s="20">
        <v>5</v>
      </c>
      <c r="U7" s="24">
        <f t="shared" si="0"/>
        <v>0.33333333333333331</v>
      </c>
      <c r="V7" s="25">
        <f t="shared" si="0"/>
        <v>0.33333333333333331</v>
      </c>
      <c r="W7" s="25">
        <f t="shared" si="0"/>
        <v>0.33333333333333331</v>
      </c>
      <c r="X7" s="26">
        <f>W7*$E7+V7*$D6+U7*$C6</f>
        <v>1.9889999999999999</v>
      </c>
      <c r="Y7" s="24">
        <v>0.45</v>
      </c>
      <c r="Z7" s="25">
        <v>0.1</v>
      </c>
      <c r="AA7" s="25">
        <v>0.45</v>
      </c>
      <c r="AB7" s="26">
        <f>AA7*$E7+Z7*$D6+Y7*$C6</f>
        <v>2.6848000000000001</v>
      </c>
      <c r="AC7" s="24">
        <v>0.6</v>
      </c>
      <c r="AD7" s="25">
        <v>0.05</v>
      </c>
      <c r="AE7" s="25">
        <v>0.25</v>
      </c>
      <c r="AF7" s="26">
        <f>AE7*$E7+AD7*$D6+AC7*$C6</f>
        <v>1.82965</v>
      </c>
      <c r="AG7" s="24">
        <v>0.85</v>
      </c>
      <c r="AH7" s="25">
        <v>0.05</v>
      </c>
      <c r="AI7" s="25">
        <v>0.1</v>
      </c>
      <c r="AJ7" s="26">
        <f>AI7*$E7+AH7*$D6+AG7*$C6</f>
        <v>1.3211499999999998</v>
      </c>
    </row>
    <row r="8" spans="1:36" x14ac:dyDescent="0.2">
      <c r="B8" s="19">
        <v>5</v>
      </c>
      <c r="C8" s="19">
        <v>0.81399999999999995</v>
      </c>
      <c r="D8" s="19">
        <v>7.2999999999999995E-2</v>
      </c>
      <c r="E8" s="20">
        <v>5</v>
      </c>
      <c r="U8" s="24">
        <f t="shared" si="0"/>
        <v>0.33333333333333331</v>
      </c>
      <c r="V8" s="25">
        <f t="shared" si="0"/>
        <v>0.33333333333333331</v>
      </c>
      <c r="W8" s="25">
        <f t="shared" si="0"/>
        <v>0.33333333333333331</v>
      </c>
      <c r="X8" s="26">
        <f>W8*$E8+V8*$D8+U8*$C8</f>
        <v>1.962333333333333</v>
      </c>
      <c r="Y8" s="24">
        <v>0.45</v>
      </c>
      <c r="Z8" s="25">
        <v>0.1</v>
      </c>
      <c r="AA8" s="25">
        <v>0.45</v>
      </c>
      <c r="AB8" s="26">
        <f>AA8*$E8+Z8*$D8+Y8*$C8</f>
        <v>2.6235999999999997</v>
      </c>
      <c r="AC8" s="24">
        <v>0.6</v>
      </c>
      <c r="AD8" s="25">
        <v>0.05</v>
      </c>
      <c r="AE8" s="25">
        <v>0.25</v>
      </c>
      <c r="AF8" s="26">
        <f>AE8*$E8+AD8*$D8+AC8*$C8</f>
        <v>1.7420499999999999</v>
      </c>
      <c r="AG8" s="24">
        <v>0.85</v>
      </c>
      <c r="AH8" s="25">
        <v>0.05</v>
      </c>
      <c r="AI8" s="25">
        <v>0.1</v>
      </c>
      <c r="AJ8" s="26">
        <f>AI8*$E8+AH8*$D8+AG8*$C8</f>
        <v>1.1955499999999999</v>
      </c>
    </row>
    <row r="9" spans="1:36" x14ac:dyDescent="0.2">
      <c r="B9" s="19">
        <v>6</v>
      </c>
      <c r="C9" s="19">
        <v>0.81299999999999994</v>
      </c>
      <c r="D9" s="19">
        <v>8.7999999999999995E-2</v>
      </c>
      <c r="E9" s="20">
        <v>5</v>
      </c>
      <c r="U9" s="24">
        <f t="shared" si="0"/>
        <v>0.33333333333333331</v>
      </c>
      <c r="V9" s="25">
        <f t="shared" si="0"/>
        <v>0.33333333333333331</v>
      </c>
      <c r="W9" s="25">
        <f t="shared" si="0"/>
        <v>0.33333333333333331</v>
      </c>
      <c r="X9" s="26">
        <f>W9*$E9+V9*$D9+U9*$C9</f>
        <v>1.9669999999999999</v>
      </c>
      <c r="Y9" s="24">
        <v>0.45</v>
      </c>
      <c r="Z9" s="25">
        <v>0.1</v>
      </c>
      <c r="AA9" s="25">
        <v>0.45</v>
      </c>
      <c r="AB9" s="26">
        <f>AA9*$E9+Z9*$D9+Y9*$C9</f>
        <v>2.6246499999999999</v>
      </c>
      <c r="AC9" s="24">
        <v>0.6</v>
      </c>
      <c r="AD9" s="25">
        <v>0.05</v>
      </c>
      <c r="AE9" s="25">
        <v>0.25</v>
      </c>
      <c r="AF9" s="26">
        <f>AE9*$E9+AD9*$D9+AC9*$C9</f>
        <v>1.7422</v>
      </c>
      <c r="AG9" s="24">
        <v>0.85</v>
      </c>
      <c r="AH9" s="25">
        <v>0.05</v>
      </c>
      <c r="AI9" s="25">
        <v>0.1</v>
      </c>
      <c r="AJ9" s="26">
        <f>AI9*$E9+AH9*$D9+AG9*$C9</f>
        <v>1.1954499999999999</v>
      </c>
    </row>
    <row r="10" spans="1:36" x14ac:dyDescent="0.2">
      <c r="B10" s="19">
        <v>7</v>
      </c>
      <c r="C10" s="19">
        <v>0.72499999999999998</v>
      </c>
      <c r="D10" s="19">
        <v>9.8000000000000004E-2</v>
      </c>
      <c r="E10" s="20">
        <v>5</v>
      </c>
      <c r="U10" s="24">
        <f t="shared" si="0"/>
        <v>0.33333333333333331</v>
      </c>
      <c r="V10" s="25">
        <f t="shared" si="0"/>
        <v>0.33333333333333331</v>
      </c>
      <c r="W10" s="25">
        <f t="shared" si="0"/>
        <v>0.33333333333333331</v>
      </c>
      <c r="X10" s="26">
        <f>W10*$E10+V10*$D10+U10*$C10</f>
        <v>1.9409999999999998</v>
      </c>
      <c r="Y10" s="24">
        <v>0.45</v>
      </c>
      <c r="Z10" s="25">
        <v>0.1</v>
      </c>
      <c r="AA10" s="25">
        <v>0.45</v>
      </c>
      <c r="AB10" s="26">
        <f>AA10*$E10+Z10*$D10+Y10*$C10</f>
        <v>2.5860499999999997</v>
      </c>
      <c r="AC10" s="24">
        <v>0.6</v>
      </c>
      <c r="AD10" s="25">
        <v>0.05</v>
      </c>
      <c r="AE10" s="25">
        <v>0.25</v>
      </c>
      <c r="AF10" s="26">
        <f>AE10*$E10+AD10*$D10+AC10*$C10</f>
        <v>1.6899</v>
      </c>
      <c r="AG10" s="24">
        <v>0.85</v>
      </c>
      <c r="AH10" s="25">
        <v>0.05</v>
      </c>
      <c r="AI10" s="25">
        <v>0.1</v>
      </c>
      <c r="AJ10" s="26">
        <f>AI10*$E10+AH10*$D10+AG10*$C10</f>
        <v>1.1211500000000001</v>
      </c>
    </row>
    <row r="11" spans="1:36" x14ac:dyDescent="0.2">
      <c r="B11" s="19">
        <v>8</v>
      </c>
      <c r="C11" s="19">
        <v>0.66799999999999904</v>
      </c>
      <c r="D11" s="19">
        <v>0.105</v>
      </c>
      <c r="E11" s="20">
        <v>5</v>
      </c>
      <c r="U11" s="24">
        <f t="shared" si="0"/>
        <v>0.33333333333333331</v>
      </c>
      <c r="V11" s="25">
        <f t="shared" si="0"/>
        <v>0.33333333333333331</v>
      </c>
      <c r="W11" s="25">
        <f t="shared" si="0"/>
        <v>0.33333333333333331</v>
      </c>
      <c r="X11" s="26">
        <f>W11*$E11+V11*$D11+U11*$C11</f>
        <v>1.9243333333333328</v>
      </c>
      <c r="Y11" s="24">
        <v>0.45</v>
      </c>
      <c r="Z11" s="25">
        <v>0.1</v>
      </c>
      <c r="AA11" s="25">
        <v>0.45</v>
      </c>
      <c r="AB11" s="26">
        <f>AA11*$E11+Z11*$D11+Y11*$C11</f>
        <v>2.5610999999999997</v>
      </c>
      <c r="AC11" s="24">
        <v>0.6</v>
      </c>
      <c r="AD11" s="25">
        <v>0.05</v>
      </c>
      <c r="AE11" s="25">
        <v>0.25</v>
      </c>
      <c r="AF11" s="26">
        <f>AE11*$E11+AD11*$D11+AC11*$C11</f>
        <v>1.6560499999999994</v>
      </c>
      <c r="AG11" s="24">
        <v>0.85</v>
      </c>
      <c r="AH11" s="25">
        <v>0.05</v>
      </c>
      <c r="AI11" s="25">
        <v>0.1</v>
      </c>
      <c r="AJ11" s="26">
        <f>AI11*$E11+AH11*$D11+AG11*$C11</f>
        <v>1.0730499999999992</v>
      </c>
    </row>
    <row r="12" spans="1:36" x14ac:dyDescent="0.2">
      <c r="B12" s="19">
        <v>9</v>
      </c>
      <c r="C12" s="19">
        <v>0.63400000000000001</v>
      </c>
      <c r="D12" s="19">
        <v>0.124</v>
      </c>
      <c r="E12" s="20">
        <v>5</v>
      </c>
      <c r="U12" s="24">
        <f t="shared" si="0"/>
        <v>0.33333333333333331</v>
      </c>
      <c r="V12" s="25">
        <f t="shared" si="0"/>
        <v>0.33333333333333331</v>
      </c>
      <c r="W12" s="25">
        <f t="shared" si="0"/>
        <v>0.33333333333333331</v>
      </c>
      <c r="X12" s="26">
        <f>W12*$E12+V12*$D12+U12*$C12</f>
        <v>1.9193333333333331</v>
      </c>
      <c r="Y12" s="24">
        <v>0.45</v>
      </c>
      <c r="Z12" s="25">
        <v>0.1</v>
      </c>
      <c r="AA12" s="25">
        <v>0.45</v>
      </c>
      <c r="AB12" s="26">
        <f>AA12*$E12+Z12*$D12+Y12*$C12</f>
        <v>2.5476999999999999</v>
      </c>
      <c r="AC12" s="24">
        <v>0.6</v>
      </c>
      <c r="AD12" s="25">
        <v>0.05</v>
      </c>
      <c r="AE12" s="25">
        <v>0.25</v>
      </c>
      <c r="AF12" s="26">
        <f>AE12*$E12+AD12*$D12+AC12*$C12</f>
        <v>1.6366000000000001</v>
      </c>
      <c r="AG12" s="24">
        <v>0.85</v>
      </c>
      <c r="AH12" s="25">
        <v>0.05</v>
      </c>
      <c r="AI12" s="25">
        <v>0.1</v>
      </c>
      <c r="AJ12" s="26">
        <f>AI12*$E12+AH12*$D12+AG12*$C12</f>
        <v>1.0451000000000001</v>
      </c>
    </row>
    <row r="13" spans="1:36" x14ac:dyDescent="0.2">
      <c r="B13" s="19">
        <v>10</v>
      </c>
      <c r="C13" s="19">
        <v>0.61599999999999999</v>
      </c>
      <c r="D13" s="19">
        <v>0.125</v>
      </c>
      <c r="E13" s="20">
        <v>5</v>
      </c>
      <c r="U13" s="24">
        <f t="shared" si="0"/>
        <v>0.33333333333333331</v>
      </c>
      <c r="V13" s="25">
        <f t="shared" si="0"/>
        <v>0.33333333333333331</v>
      </c>
      <c r="W13" s="25">
        <f t="shared" si="0"/>
        <v>0.33333333333333331</v>
      </c>
      <c r="X13" s="26">
        <f>W13*$E13+V13*$D13+U13*$C13</f>
        <v>1.9136666666666666</v>
      </c>
      <c r="Y13" s="24">
        <v>0.45</v>
      </c>
      <c r="Z13" s="25">
        <v>0.1</v>
      </c>
      <c r="AA13" s="25">
        <v>0.45</v>
      </c>
      <c r="AB13" s="26">
        <f>AA13*$E13+Z13*$D13+Y13*$C13</f>
        <v>2.5397000000000003</v>
      </c>
      <c r="AC13" s="24">
        <v>0.6</v>
      </c>
      <c r="AD13" s="25">
        <v>0.05</v>
      </c>
      <c r="AE13" s="25">
        <v>0.25</v>
      </c>
      <c r="AF13" s="26">
        <f>AE13*$E13+AD13*$D13+AC13*$C13</f>
        <v>1.62585</v>
      </c>
      <c r="AG13" s="24">
        <v>0.85</v>
      </c>
      <c r="AH13" s="25">
        <v>0.05</v>
      </c>
      <c r="AI13" s="25">
        <v>0.1</v>
      </c>
      <c r="AJ13" s="26">
        <f>AI13*$E13+AH13*$D13+AG13*$C13</f>
        <v>1.0298499999999999</v>
      </c>
    </row>
    <row r="14" spans="1:36" x14ac:dyDescent="0.2">
      <c r="B14" s="19">
        <v>11</v>
      </c>
      <c r="C14" s="19">
        <v>0.59899999999999998</v>
      </c>
      <c r="D14" s="19">
        <v>0.13400000000000001</v>
      </c>
      <c r="E14" s="20">
        <v>5</v>
      </c>
      <c r="U14" s="24">
        <f t="shared" si="0"/>
        <v>0.33333333333333331</v>
      </c>
      <c r="V14" s="25">
        <f t="shared" si="0"/>
        <v>0.33333333333333331</v>
      </c>
      <c r="W14" s="25">
        <f t="shared" si="0"/>
        <v>0.33333333333333331</v>
      </c>
      <c r="X14" s="26">
        <f>W14*$E14+V14*$D14+U14*$C14</f>
        <v>1.9109999999999998</v>
      </c>
      <c r="Y14" s="24">
        <v>0.45</v>
      </c>
      <c r="Z14" s="25">
        <v>0.1</v>
      </c>
      <c r="AA14" s="25">
        <v>0.45</v>
      </c>
      <c r="AB14" s="26">
        <f>AA14*$E14+Z14*$D14+Y14*$C14</f>
        <v>2.53295</v>
      </c>
      <c r="AC14" s="24">
        <v>0.6</v>
      </c>
      <c r="AD14" s="25">
        <v>0.05</v>
      </c>
      <c r="AE14" s="25">
        <v>0.25</v>
      </c>
      <c r="AF14" s="26">
        <f>AE14*$E14+AD14*$D14+AC14*$C14</f>
        <v>1.6160999999999999</v>
      </c>
      <c r="AG14" s="24">
        <v>0.85</v>
      </c>
      <c r="AH14" s="25">
        <v>0.05</v>
      </c>
      <c r="AI14" s="25">
        <v>0.1</v>
      </c>
      <c r="AJ14" s="26">
        <f>AI14*$E14+AH14*$D14+AG14*$C14</f>
        <v>1.0158499999999999</v>
      </c>
    </row>
    <row r="15" spans="1:36" x14ac:dyDescent="0.2">
      <c r="B15" s="19">
        <v>12</v>
      </c>
      <c r="C15" s="19">
        <v>0.41599999999999998</v>
      </c>
      <c r="D15" s="19">
        <v>0.20499999999999999</v>
      </c>
      <c r="E15" s="20">
        <v>5</v>
      </c>
      <c r="U15" s="24">
        <f t="shared" si="0"/>
        <v>0.33333333333333331</v>
      </c>
      <c r="V15" s="25">
        <f t="shared" si="0"/>
        <v>0.33333333333333331</v>
      </c>
      <c r="W15" s="25">
        <f t="shared" si="0"/>
        <v>0.33333333333333331</v>
      </c>
      <c r="X15" s="26">
        <f>W15*$E15+V15*$D15+U15*$C15</f>
        <v>1.8736666666666666</v>
      </c>
      <c r="Y15" s="24">
        <v>0.45</v>
      </c>
      <c r="Z15" s="25">
        <v>0.1</v>
      </c>
      <c r="AA15" s="25">
        <v>0.45</v>
      </c>
      <c r="AB15" s="26">
        <f>AA15*$E15+Z15*$D15+Y15*$C15</f>
        <v>2.4577</v>
      </c>
      <c r="AC15" s="24">
        <v>0.6</v>
      </c>
      <c r="AD15" s="25">
        <v>0.05</v>
      </c>
      <c r="AE15" s="25">
        <v>0.25</v>
      </c>
      <c r="AF15" s="26">
        <f>AE15*$E15+AD15*$D15+AC15*$C15</f>
        <v>1.5098500000000001</v>
      </c>
      <c r="AG15" s="24">
        <v>0.85</v>
      </c>
      <c r="AH15" s="25">
        <v>0.05</v>
      </c>
      <c r="AI15" s="25">
        <v>0.1</v>
      </c>
      <c r="AJ15" s="26">
        <f>AI15*$E15+AH15*$D15+AG15*$C15</f>
        <v>0.86385000000000001</v>
      </c>
    </row>
    <row r="16" spans="1:36" x14ac:dyDescent="0.2">
      <c r="A16" t="s">
        <v>47</v>
      </c>
      <c r="B16" s="27">
        <v>13</v>
      </c>
      <c r="C16" s="27">
        <v>0.54400000000000004</v>
      </c>
      <c r="D16" s="27">
        <v>0</v>
      </c>
      <c r="E16" s="28">
        <v>6</v>
      </c>
      <c r="U16" s="24">
        <f t="shared" si="0"/>
        <v>0.33333333333333331</v>
      </c>
      <c r="V16" s="25">
        <f t="shared" si="0"/>
        <v>0.33333333333333331</v>
      </c>
      <c r="W16" s="25">
        <f t="shared" si="0"/>
        <v>0.33333333333333331</v>
      </c>
      <c r="X16" s="26">
        <f>W16*$E16+V16*$D16+U16*$C16</f>
        <v>2.1813333333333333</v>
      </c>
      <c r="Y16" s="24">
        <v>0.45</v>
      </c>
      <c r="Z16" s="25">
        <v>0.1</v>
      </c>
      <c r="AA16" s="25">
        <v>0.45</v>
      </c>
      <c r="AB16" s="26">
        <f>AA16*$E16+Z16*$D16+Y16*$C16</f>
        <v>2.9448000000000003</v>
      </c>
      <c r="AC16" s="24">
        <v>0.6</v>
      </c>
      <c r="AD16" s="25">
        <v>0.05</v>
      </c>
      <c r="AE16" s="25">
        <v>0.25</v>
      </c>
      <c r="AF16" s="26">
        <f>AE16*$E16+AD16*$D16+AC16*$C16</f>
        <v>1.8264</v>
      </c>
      <c r="AG16" s="24">
        <v>0.85</v>
      </c>
      <c r="AH16" s="25">
        <v>0.05</v>
      </c>
      <c r="AI16" s="25">
        <v>0.1</v>
      </c>
      <c r="AJ16" s="26">
        <f>AI16*$E16+AH16*$D16+AG16*$C16</f>
        <v>1.0624000000000002</v>
      </c>
    </row>
    <row r="17" spans="1:36" x14ac:dyDescent="0.2">
      <c r="A17" t="s">
        <v>39</v>
      </c>
      <c r="B17" s="27">
        <v>14</v>
      </c>
      <c r="C17" s="27">
        <v>0.52500000000000002</v>
      </c>
      <c r="D17" s="27">
        <v>1E-3</v>
      </c>
      <c r="E17" s="28">
        <v>6</v>
      </c>
      <c r="U17" s="24">
        <f t="shared" si="0"/>
        <v>0.33333333333333331</v>
      </c>
      <c r="V17" s="25">
        <f t="shared" si="0"/>
        <v>0.33333333333333331</v>
      </c>
      <c r="W17" s="25">
        <f t="shared" si="0"/>
        <v>0.33333333333333331</v>
      </c>
      <c r="X17" s="26">
        <f>W17*$E17+V17*$D17+U17*$C17</f>
        <v>2.1753333333333331</v>
      </c>
      <c r="Y17" s="24">
        <v>0.45</v>
      </c>
      <c r="Z17" s="25">
        <v>0.1</v>
      </c>
      <c r="AA17" s="25">
        <v>0.45</v>
      </c>
      <c r="AB17" s="26">
        <f>AA17*$E17+Z17*$D17+Y17*$C17</f>
        <v>2.9363500000000005</v>
      </c>
      <c r="AC17" s="24">
        <v>0.6</v>
      </c>
      <c r="AD17" s="25">
        <v>0.05</v>
      </c>
      <c r="AE17" s="25">
        <v>0.25</v>
      </c>
      <c r="AF17" s="26">
        <f>AE17*$E17+AD17*$D17+AC17*$C17</f>
        <v>1.8150500000000001</v>
      </c>
      <c r="AG17" s="24">
        <v>0.85</v>
      </c>
      <c r="AH17" s="25">
        <v>0.05</v>
      </c>
      <c r="AI17" s="25">
        <v>0.1</v>
      </c>
      <c r="AJ17" s="26">
        <f>AI17*$E17+AH17*$D17+AG17*$C17</f>
        <v>1.0463</v>
      </c>
    </row>
    <row r="18" spans="1:36" x14ac:dyDescent="0.2">
      <c r="A18" s="29" t="s">
        <v>39</v>
      </c>
      <c r="B18" s="27">
        <v>15</v>
      </c>
      <c r="C18" s="27">
        <v>0.51400000000000001</v>
      </c>
      <c r="D18" s="27">
        <v>2E-3</v>
      </c>
      <c r="E18" s="28">
        <v>6</v>
      </c>
      <c r="U18" s="24">
        <f t="shared" si="0"/>
        <v>0.33333333333333331</v>
      </c>
      <c r="V18" s="25">
        <f t="shared" si="0"/>
        <v>0.33333333333333331</v>
      </c>
      <c r="W18" s="25">
        <f t="shared" si="0"/>
        <v>0.33333333333333331</v>
      </c>
      <c r="X18" s="26">
        <f>W18*$E18+V18*$D18+U18*$C18</f>
        <v>2.1719999999999997</v>
      </c>
      <c r="Y18" s="24">
        <v>0.45</v>
      </c>
      <c r="Z18" s="25">
        <v>0.1</v>
      </c>
      <c r="AA18" s="25">
        <v>0.45</v>
      </c>
      <c r="AB18" s="26">
        <f>AA18*$E18+Z18*$D18+Y18*$C18</f>
        <v>2.9315000000000002</v>
      </c>
      <c r="AC18" s="24">
        <v>0.6</v>
      </c>
      <c r="AD18" s="25">
        <v>0.05</v>
      </c>
      <c r="AE18" s="25">
        <v>0.25</v>
      </c>
      <c r="AF18" s="26">
        <f>AE18*$E18+AD18*$D18+AC18*$C18</f>
        <v>1.8085</v>
      </c>
      <c r="AG18" s="24">
        <v>0.85</v>
      </c>
      <c r="AH18" s="25">
        <v>0.05</v>
      </c>
      <c r="AI18" s="25">
        <v>0.1</v>
      </c>
      <c r="AJ18" s="26">
        <f>AI18*$E18+AH18*$D18+AG18*$C18</f>
        <v>1.0370000000000001</v>
      </c>
    </row>
    <row r="19" spans="1:36" x14ac:dyDescent="0.2">
      <c r="A19" t="s">
        <v>57</v>
      </c>
      <c r="B19" s="19">
        <v>16</v>
      </c>
      <c r="C19" s="19">
        <v>0.45700000000000002</v>
      </c>
      <c r="D19" s="19">
        <v>0.124</v>
      </c>
      <c r="E19" s="20">
        <v>6</v>
      </c>
      <c r="U19" s="24">
        <f t="shared" si="0"/>
        <v>0.33333333333333331</v>
      </c>
      <c r="V19" s="25">
        <f t="shared" si="0"/>
        <v>0.33333333333333331</v>
      </c>
      <c r="W19" s="25">
        <f t="shared" si="0"/>
        <v>0.33333333333333331</v>
      </c>
      <c r="X19" s="26">
        <f>W19*$E19+V19*$D19+U19*$C19</f>
        <v>2.1936666666666667</v>
      </c>
      <c r="Y19" s="24">
        <v>0.45</v>
      </c>
      <c r="Z19" s="25">
        <v>0.1</v>
      </c>
      <c r="AA19" s="25">
        <v>0.45</v>
      </c>
      <c r="AB19" s="26">
        <f>AA19*$E19+Z19*$D19+Y19*$C19</f>
        <v>2.91805</v>
      </c>
      <c r="AC19" s="24">
        <v>0.6</v>
      </c>
      <c r="AD19" s="25">
        <v>0.05</v>
      </c>
      <c r="AE19" s="25">
        <v>0.25</v>
      </c>
      <c r="AF19" s="26">
        <f>AE19*$E19+AD19*$D19+AC19*$C19</f>
        <v>1.7804</v>
      </c>
      <c r="AG19" s="24">
        <v>0.85</v>
      </c>
      <c r="AH19" s="25">
        <v>0.05</v>
      </c>
      <c r="AI19" s="25">
        <v>0.1</v>
      </c>
      <c r="AJ19" s="26">
        <f>AI19*$E19+AH19*$D19+AG19*$C19</f>
        <v>0.99465000000000003</v>
      </c>
    </row>
    <row r="22" spans="1:36" ht="15" x14ac:dyDescent="0.2">
      <c r="Y22" s="30"/>
      <c r="Z22" s="6"/>
      <c r="AA22" s="6"/>
    </row>
    <row r="23" spans="1:36" ht="15" x14ac:dyDescent="0.2">
      <c r="Y23" s="15"/>
      <c r="Z23" s="6"/>
      <c r="AA23" s="6"/>
    </row>
    <row r="24" spans="1:36" ht="15" x14ac:dyDescent="0.2">
      <c r="Y24" s="30"/>
      <c r="Z24" s="6"/>
      <c r="AA24" s="6"/>
    </row>
  </sheetData>
  <conditionalFormatting sqref="X4:X19">
    <cfRule type="colorScale" priority="2">
      <colorScale>
        <cfvo type="min"/>
        <cfvo type="max"/>
        <color rgb="FF00B0F0"/>
        <color rgb="FFFF0000"/>
      </colorScale>
    </cfRule>
  </conditionalFormatting>
  <conditionalFormatting sqref="AB4:AB19">
    <cfRule type="colorScale" priority="3">
      <colorScale>
        <cfvo type="min"/>
        <cfvo type="max"/>
        <color rgb="FF00B0F0"/>
        <color rgb="FFFF0000"/>
      </colorScale>
    </cfRule>
  </conditionalFormatting>
  <conditionalFormatting sqref="AF4:AF19">
    <cfRule type="colorScale" priority="4">
      <colorScale>
        <cfvo type="min"/>
        <cfvo type="max"/>
        <color rgb="FF00B0F0"/>
        <color rgb="FFFF0000"/>
      </colorScale>
    </cfRule>
  </conditionalFormatting>
  <conditionalFormatting sqref="AJ4:AJ19">
    <cfRule type="colorScale" priority="5">
      <colorScale>
        <cfvo type="min"/>
        <cfvo type="max"/>
        <color rgb="FF00B0F0"/>
        <color rgb="FFFF0000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7"/>
  <sheetViews>
    <sheetView zoomScale="75" zoomScaleNormal="75" workbookViewId="0">
      <selection activeCell="F22" sqref="A19:F22"/>
    </sheetView>
  </sheetViews>
  <sheetFormatPr defaultRowHeight="15" x14ac:dyDescent="0.2"/>
  <cols>
    <col min="1" max="1" width="3.625" style="31" customWidth="1"/>
    <col min="2" max="2" width="12.125" style="31" customWidth="1"/>
    <col min="3" max="3" width="10.25" style="31" customWidth="1"/>
    <col min="4" max="4" width="6" style="31" customWidth="1"/>
    <col min="5" max="5" width="12.125" style="31" customWidth="1"/>
    <col min="6" max="6" width="11.375" style="31" customWidth="1"/>
    <col min="7" max="7" width="9.75" style="31" customWidth="1"/>
    <col min="8" max="8" width="11.375" style="31" customWidth="1"/>
    <col min="9" max="9" width="15.5" style="31" customWidth="1"/>
    <col min="10" max="10" width="10.25" style="31" customWidth="1"/>
    <col min="11" max="11" width="79.75" style="31" customWidth="1"/>
    <col min="12" max="1025" width="9" style="31" customWidth="1"/>
  </cols>
  <sheetData>
    <row r="1" spans="1:11" ht="56.25" x14ac:dyDescent="0.2">
      <c r="A1" s="32"/>
      <c r="B1" s="33" t="s">
        <v>58</v>
      </c>
      <c r="C1" s="33" t="s">
        <v>59</v>
      </c>
      <c r="D1" s="33" t="s">
        <v>60</v>
      </c>
      <c r="E1" s="33" t="s">
        <v>61</v>
      </c>
      <c r="F1" s="33" t="s">
        <v>62</v>
      </c>
      <c r="G1" s="33" t="s">
        <v>63</v>
      </c>
      <c r="H1" s="33" t="s">
        <v>64</v>
      </c>
      <c r="I1" s="34" t="s">
        <v>65</v>
      </c>
      <c r="J1" s="35" t="s">
        <v>66</v>
      </c>
      <c r="K1" s="36" t="s">
        <v>67</v>
      </c>
    </row>
    <row r="2" spans="1:11" ht="18.75" x14ac:dyDescent="0.2">
      <c r="A2" s="37">
        <v>1</v>
      </c>
      <c r="B2" s="38">
        <v>1</v>
      </c>
      <c r="C2" s="38">
        <v>0.7</v>
      </c>
      <c r="D2" s="38">
        <v>4</v>
      </c>
      <c r="E2" s="38">
        <v>0</v>
      </c>
      <c r="F2" s="38">
        <v>2</v>
      </c>
      <c r="G2" s="38">
        <v>0</v>
      </c>
      <c r="H2" s="38">
        <v>1.5</v>
      </c>
      <c r="I2" s="38">
        <v>0.83799999999999997</v>
      </c>
      <c r="J2" s="39">
        <v>6.0000000000000001E-3</v>
      </c>
      <c r="K2" s="36" t="s">
        <v>68</v>
      </c>
    </row>
    <row r="3" spans="1:11" ht="18.75" x14ac:dyDescent="0.2">
      <c r="A3" s="37">
        <v>2</v>
      </c>
      <c r="B3" s="38">
        <v>1</v>
      </c>
      <c r="C3" s="38">
        <v>0.7</v>
      </c>
      <c r="D3" s="38">
        <v>4</v>
      </c>
      <c r="E3" s="38">
        <v>2</v>
      </c>
      <c r="F3" s="38">
        <v>2</v>
      </c>
      <c r="G3" s="38">
        <v>0</v>
      </c>
      <c r="H3" s="38">
        <v>2</v>
      </c>
      <c r="I3" s="38">
        <v>0.82399999999999995</v>
      </c>
      <c r="J3" s="39">
        <v>7.0000000000000001E-3</v>
      </c>
      <c r="K3" s="36" t="s">
        <v>69</v>
      </c>
    </row>
    <row r="4" spans="1:11" ht="18.75" x14ac:dyDescent="0.2">
      <c r="A4" s="37">
        <v>3</v>
      </c>
      <c r="B4" s="38">
        <v>2</v>
      </c>
      <c r="C4" s="38">
        <v>0.7</v>
      </c>
      <c r="D4" s="38">
        <v>5</v>
      </c>
      <c r="E4" s="38">
        <v>0</v>
      </c>
      <c r="F4" s="38">
        <v>1</v>
      </c>
      <c r="G4" s="38">
        <v>0</v>
      </c>
      <c r="H4" s="38">
        <v>2.6</v>
      </c>
      <c r="I4" s="38">
        <v>0.96599999999999997</v>
      </c>
      <c r="J4" s="39">
        <v>1E-3</v>
      </c>
      <c r="K4" s="36" t="s">
        <v>70</v>
      </c>
    </row>
    <row r="5" spans="1:11" ht="18.75" x14ac:dyDescent="0.2">
      <c r="A5" s="37">
        <v>4</v>
      </c>
      <c r="B5" s="38">
        <v>2</v>
      </c>
      <c r="C5" s="38">
        <v>0.7</v>
      </c>
      <c r="D5" s="38">
        <v>5</v>
      </c>
      <c r="E5" s="38">
        <v>0</v>
      </c>
      <c r="F5" s="38">
        <v>2</v>
      </c>
      <c r="G5" s="38">
        <v>0.25</v>
      </c>
      <c r="H5" s="38">
        <v>2</v>
      </c>
      <c r="I5" s="38">
        <v>0.88800000000000001</v>
      </c>
      <c r="J5" s="39">
        <v>2E-3</v>
      </c>
      <c r="K5" s="36" t="s">
        <v>71</v>
      </c>
    </row>
    <row r="6" spans="1:11" s="44" customFormat="1" ht="18.75" x14ac:dyDescent="0.2">
      <c r="A6" s="40">
        <v>5</v>
      </c>
      <c r="B6" s="41">
        <v>0</v>
      </c>
      <c r="C6" s="41">
        <v>0.4</v>
      </c>
      <c r="D6" s="41">
        <v>5</v>
      </c>
      <c r="E6" s="41">
        <v>0</v>
      </c>
      <c r="F6" s="41">
        <v>2</v>
      </c>
      <c r="G6" s="41">
        <v>0</v>
      </c>
      <c r="H6" s="41">
        <v>1.5</v>
      </c>
      <c r="I6" s="41">
        <v>0.81399999999999995</v>
      </c>
      <c r="J6" s="42">
        <v>7.2999999999999995E-2</v>
      </c>
      <c r="K6" s="43" t="s">
        <v>72</v>
      </c>
    </row>
    <row r="7" spans="1:11" ht="18.75" x14ac:dyDescent="0.2">
      <c r="A7" s="37">
        <v>6</v>
      </c>
      <c r="B7" s="38">
        <v>0</v>
      </c>
      <c r="C7" s="38">
        <v>0.4</v>
      </c>
      <c r="D7" s="38">
        <v>5</v>
      </c>
      <c r="E7" s="38">
        <v>3</v>
      </c>
      <c r="F7" s="38">
        <v>4</v>
      </c>
      <c r="G7" s="38">
        <v>0</v>
      </c>
      <c r="H7" s="38">
        <v>1.5</v>
      </c>
      <c r="I7" s="38">
        <v>0.81299999999999994</v>
      </c>
      <c r="J7" s="39">
        <v>8.7999999999999995E-2</v>
      </c>
      <c r="K7" s="36" t="s">
        <v>73</v>
      </c>
    </row>
    <row r="8" spans="1:11" s="44" customFormat="1" ht="18.75" x14ac:dyDescent="0.2">
      <c r="A8" s="40">
        <v>7</v>
      </c>
      <c r="B8" s="41">
        <v>0</v>
      </c>
      <c r="C8" s="41">
        <v>0.4</v>
      </c>
      <c r="D8" s="41">
        <v>5</v>
      </c>
      <c r="E8" s="41">
        <v>0</v>
      </c>
      <c r="F8" s="41">
        <v>2</v>
      </c>
      <c r="G8" s="41">
        <v>0</v>
      </c>
      <c r="H8" s="41">
        <v>1.5</v>
      </c>
      <c r="I8" s="41">
        <v>0.72499999999999998</v>
      </c>
      <c r="J8" s="42">
        <v>9.8000000000000004E-2</v>
      </c>
      <c r="K8" s="43" t="s">
        <v>74</v>
      </c>
    </row>
    <row r="9" spans="1:11" ht="18.75" x14ac:dyDescent="0.2">
      <c r="A9" s="37">
        <v>8</v>
      </c>
      <c r="B9" s="38">
        <v>0</v>
      </c>
      <c r="C9" s="38">
        <v>0.4</v>
      </c>
      <c r="D9" s="38">
        <v>5</v>
      </c>
      <c r="E9" s="38">
        <v>0</v>
      </c>
      <c r="F9" s="38">
        <v>4</v>
      </c>
      <c r="G9" s="38">
        <v>0</v>
      </c>
      <c r="H9" s="38">
        <v>1.5</v>
      </c>
      <c r="I9" s="38">
        <v>0.66700000000000004</v>
      </c>
      <c r="J9" s="39">
        <v>0.105</v>
      </c>
      <c r="K9" s="36" t="s">
        <v>75</v>
      </c>
    </row>
    <row r="10" spans="1:11" s="44" customFormat="1" ht="18.75" x14ac:dyDescent="0.2">
      <c r="A10" s="40">
        <v>9</v>
      </c>
      <c r="B10" s="41">
        <v>0</v>
      </c>
      <c r="C10" s="41">
        <v>0.4</v>
      </c>
      <c r="D10" s="41">
        <v>5</v>
      </c>
      <c r="E10" s="41">
        <v>0</v>
      </c>
      <c r="F10" s="41">
        <v>2</v>
      </c>
      <c r="G10" s="41">
        <v>0</v>
      </c>
      <c r="H10" s="41">
        <v>1.5</v>
      </c>
      <c r="I10" s="41">
        <v>0.63400000000000001</v>
      </c>
      <c r="J10" s="42">
        <v>0.124</v>
      </c>
      <c r="K10" s="43" t="s">
        <v>76</v>
      </c>
    </row>
    <row r="11" spans="1:11" s="44" customFormat="1" ht="18.75" x14ac:dyDescent="0.2">
      <c r="A11" s="40">
        <v>10</v>
      </c>
      <c r="B11" s="41">
        <v>0</v>
      </c>
      <c r="C11" s="41">
        <v>0.4</v>
      </c>
      <c r="D11" s="41">
        <v>5</v>
      </c>
      <c r="E11" s="41">
        <v>0</v>
      </c>
      <c r="F11" s="41">
        <v>2</v>
      </c>
      <c r="G11" s="41">
        <v>0</v>
      </c>
      <c r="H11" s="41">
        <v>1.5</v>
      </c>
      <c r="I11" s="41">
        <v>0.61599999999999999</v>
      </c>
      <c r="J11" s="42">
        <v>0.125</v>
      </c>
      <c r="K11" s="43" t="s">
        <v>77</v>
      </c>
    </row>
    <row r="12" spans="1:11" s="44" customFormat="1" ht="18.75" x14ac:dyDescent="0.2">
      <c r="A12" s="40">
        <v>11</v>
      </c>
      <c r="B12" s="41">
        <v>0</v>
      </c>
      <c r="C12" s="41">
        <v>0.4</v>
      </c>
      <c r="D12" s="41">
        <v>5</v>
      </c>
      <c r="E12" s="41">
        <v>0</v>
      </c>
      <c r="F12" s="41">
        <v>2</v>
      </c>
      <c r="G12" s="41">
        <v>0</v>
      </c>
      <c r="H12" s="41">
        <v>1.5</v>
      </c>
      <c r="I12" s="41">
        <v>0.59899999999999998</v>
      </c>
      <c r="J12" s="42">
        <v>0.13400000000000001</v>
      </c>
      <c r="K12" s="43" t="s">
        <v>78</v>
      </c>
    </row>
    <row r="13" spans="1:11" ht="18.75" x14ac:dyDescent="0.2">
      <c r="A13" s="37">
        <v>12</v>
      </c>
      <c r="B13" s="38">
        <v>0</v>
      </c>
      <c r="C13" s="38">
        <v>0.4</v>
      </c>
      <c r="D13" s="38">
        <v>5</v>
      </c>
      <c r="E13" s="38">
        <v>0</v>
      </c>
      <c r="F13" s="38">
        <v>1</v>
      </c>
      <c r="G13" s="38">
        <v>0</v>
      </c>
      <c r="H13" s="38">
        <v>1.5</v>
      </c>
      <c r="I13" s="38">
        <v>0.41599999999999998</v>
      </c>
      <c r="J13" s="39">
        <v>0.20499999999999999</v>
      </c>
      <c r="K13" s="36" t="s">
        <v>79</v>
      </c>
    </row>
    <row r="14" spans="1:11" ht="18.75" x14ac:dyDescent="0.2">
      <c r="A14" s="37">
        <v>13</v>
      </c>
      <c r="B14" s="38">
        <v>1</v>
      </c>
      <c r="C14" s="38">
        <v>0.7</v>
      </c>
      <c r="D14" s="38">
        <v>6</v>
      </c>
      <c r="E14" s="38">
        <v>2</v>
      </c>
      <c r="F14" s="38">
        <v>4</v>
      </c>
      <c r="G14" s="38">
        <v>0</v>
      </c>
      <c r="H14" s="38">
        <v>1.5</v>
      </c>
      <c r="I14" s="38">
        <v>0.54400000000000004</v>
      </c>
      <c r="J14" s="39">
        <v>0</v>
      </c>
      <c r="K14" s="36" t="s">
        <v>80</v>
      </c>
    </row>
    <row r="15" spans="1:11" ht="18.75" x14ac:dyDescent="0.2">
      <c r="A15" s="45">
        <v>14</v>
      </c>
      <c r="B15" s="46">
        <v>2</v>
      </c>
      <c r="C15" s="46">
        <v>0.7</v>
      </c>
      <c r="D15" s="46">
        <v>6</v>
      </c>
      <c r="E15" s="46">
        <v>0</v>
      </c>
      <c r="F15" s="46">
        <v>2</v>
      </c>
      <c r="G15" s="46">
        <v>0</v>
      </c>
      <c r="H15" s="46">
        <v>2.6</v>
      </c>
      <c r="I15" s="46">
        <v>0.52500000000000002</v>
      </c>
      <c r="J15" s="47">
        <v>1E-3</v>
      </c>
      <c r="K15" s="48" t="s">
        <v>81</v>
      </c>
    </row>
    <row r="16" spans="1:11" ht="18.75" x14ac:dyDescent="0.2">
      <c r="A16" s="45">
        <v>15</v>
      </c>
      <c r="B16" s="46">
        <v>2</v>
      </c>
      <c r="C16" s="46">
        <v>0.7</v>
      </c>
      <c r="D16" s="46">
        <v>6</v>
      </c>
      <c r="E16" s="46">
        <v>0</v>
      </c>
      <c r="F16" s="46">
        <v>2</v>
      </c>
      <c r="G16" s="46">
        <v>0</v>
      </c>
      <c r="H16" s="46">
        <v>2.6</v>
      </c>
      <c r="I16" s="46">
        <v>0.51400000000000001</v>
      </c>
      <c r="J16" s="47">
        <v>2E-3</v>
      </c>
      <c r="K16" s="36" t="s">
        <v>82</v>
      </c>
    </row>
    <row r="17" spans="1:11" ht="18.75" x14ac:dyDescent="0.2">
      <c r="A17" s="49">
        <v>16</v>
      </c>
      <c r="B17" s="50">
        <v>1</v>
      </c>
      <c r="C17" s="50">
        <v>0.7</v>
      </c>
      <c r="D17" s="50">
        <v>6</v>
      </c>
      <c r="E17" s="50">
        <v>0</v>
      </c>
      <c r="F17" s="50">
        <v>4</v>
      </c>
      <c r="G17" s="50">
        <v>0</v>
      </c>
      <c r="H17" s="50">
        <v>2</v>
      </c>
      <c r="I17" s="51">
        <v>0.45689999999999997</v>
      </c>
      <c r="J17" s="52">
        <v>0.124</v>
      </c>
      <c r="K17" s="36" t="s">
        <v>83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2days</vt:lpstr>
      <vt:lpstr>7days</vt:lpstr>
      <vt:lpstr>Final DWOI</vt:lpstr>
      <vt:lpstr>Final DWOI all</vt:lpstr>
      <vt:lpstr>'Final DWOI all'!_FilterDatabase</vt:lpstr>
      <vt:lpstr>'Final DWOI all'!front_concept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Tamir</dc:creator>
  <dc:description/>
  <cp:lastModifiedBy>Windows User</cp:lastModifiedBy>
  <cp:revision>31</cp:revision>
  <dcterms:created xsi:type="dcterms:W3CDTF">2020-07-12T18:37:31Z</dcterms:created>
  <dcterms:modified xsi:type="dcterms:W3CDTF">2020-08-15T08:46:26Z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