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master\Master_git\Master\general\"/>
    </mc:Choice>
  </mc:AlternateContent>
  <bookViews>
    <workbookView xWindow="0" yWindow="0" windowWidth="16380" windowHeight="8190" tabRatio="500"/>
  </bookViews>
  <sheets>
    <sheet name="גיליון1" sheetId="1" r:id="rId1"/>
    <sheet name="Sheet1" sheetId="2" r:id="rId2"/>
  </sheets>
  <externalReferences>
    <externalReference r:id="rId3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D54" i="2" s="1"/>
  <c r="C4" i="2"/>
  <c r="E54" i="2" l="1"/>
  <c r="F29" i="2" s="1"/>
  <c r="Z35" i="1"/>
  <c r="Z36" i="1"/>
  <c r="Z37" i="1"/>
  <c r="Z38" i="1"/>
  <c r="Z39" i="1"/>
  <c r="Z40" i="1"/>
  <c r="Z41" i="1"/>
  <c r="Z42" i="1"/>
  <c r="Y42" i="1" s="1"/>
  <c r="Z43" i="1"/>
  <c r="Z34" i="1"/>
  <c r="V36" i="1"/>
  <c r="V35" i="1"/>
  <c r="V37" i="1"/>
  <c r="V38" i="1"/>
  <c r="V39" i="1"/>
  <c r="V40" i="1"/>
  <c r="V41" i="1"/>
  <c r="V42" i="1"/>
  <c r="V43" i="1"/>
  <c r="V34" i="1" l="1"/>
  <c r="AE35" i="1" l="1"/>
  <c r="AE36" i="1"/>
  <c r="AE39" i="1"/>
  <c r="AE40" i="1"/>
  <c r="AE41" i="1"/>
  <c r="AE42" i="1"/>
  <c r="AE43" i="1"/>
  <c r="AE44" i="1"/>
  <c r="AE45" i="1"/>
  <c r="AE46" i="1"/>
  <c r="AE34" i="1"/>
  <c r="Y43" i="1"/>
  <c r="Y41" i="1"/>
  <c r="Y40" i="1"/>
  <c r="Y39" i="1"/>
  <c r="Y38" i="1"/>
  <c r="Y37" i="1"/>
  <c r="Y36" i="1"/>
  <c r="Y35" i="1"/>
  <c r="Y34" i="1"/>
  <c r="AD31" i="1"/>
  <c r="AB31" i="1" s="1"/>
  <c r="N35" i="1"/>
  <c r="M35" i="1" s="1"/>
  <c r="N36" i="1"/>
  <c r="M36" i="1" s="1"/>
  <c r="N37" i="1"/>
  <c r="M37" i="1" s="1"/>
  <c r="N38" i="1"/>
  <c r="M38" i="1" s="1"/>
  <c r="N39" i="1"/>
  <c r="N40" i="1"/>
  <c r="M40" i="1" s="1"/>
  <c r="N41" i="1"/>
  <c r="M41" i="1" s="1"/>
  <c r="N42" i="1"/>
  <c r="M42" i="1" s="1"/>
  <c r="N43" i="1"/>
  <c r="M43" i="1" s="1"/>
  <c r="N44" i="1"/>
  <c r="M44" i="1" s="1"/>
  <c r="N34" i="1"/>
  <c r="M34" i="1" s="1"/>
  <c r="M39" i="1"/>
  <c r="X38" i="1" l="1"/>
  <c r="W38" i="1" s="1"/>
  <c r="X39" i="1"/>
  <c r="W39" i="1" s="1"/>
  <c r="X40" i="1"/>
  <c r="W40" i="1" s="1"/>
  <c r="Z31" i="1"/>
  <c r="AD34" i="1" s="1"/>
  <c r="X34" i="1"/>
  <c r="W34" i="1" s="1"/>
  <c r="X42" i="1"/>
  <c r="W42" i="1" s="1"/>
  <c r="X41" i="1"/>
  <c r="W41" i="1" s="1"/>
  <c r="X43" i="1"/>
  <c r="W43" i="1" s="1"/>
  <c r="X35" i="1"/>
  <c r="W35" i="1" s="1"/>
  <c r="X36" i="1"/>
  <c r="X37" i="1"/>
  <c r="W37" i="1" s="1"/>
  <c r="W36" i="1"/>
  <c r="R31" i="1"/>
  <c r="P31" i="1" s="1"/>
  <c r="AD35" i="1" l="1"/>
  <c r="X31" i="1"/>
  <c r="AD44" i="1"/>
  <c r="AD45" i="1"/>
  <c r="AD46" i="1"/>
  <c r="AD36" i="1"/>
  <c r="AD37" i="1"/>
  <c r="AD43" i="1"/>
  <c r="AD38" i="1"/>
  <c r="AD40" i="1"/>
  <c r="AD39" i="1"/>
  <c r="AD41" i="1"/>
  <c r="AD42" i="1"/>
  <c r="N31" i="1"/>
  <c r="R34" i="1" s="1"/>
  <c r="L38" i="1"/>
  <c r="K38" i="1" s="1"/>
  <c r="L43" i="1"/>
  <c r="K43" i="1" s="1"/>
  <c r="L42" i="1"/>
  <c r="K42" i="1" s="1"/>
  <c r="L36" i="1"/>
  <c r="K36" i="1" s="1"/>
  <c r="L44" i="1"/>
  <c r="K44" i="1" s="1"/>
  <c r="L40" i="1"/>
  <c r="K40" i="1" s="1"/>
  <c r="L34" i="1"/>
  <c r="K34" i="1" s="1"/>
  <c r="L35" i="1"/>
  <c r="K35" i="1" s="1"/>
  <c r="L31" i="1"/>
  <c r="R35" i="1"/>
  <c r="L39" i="1"/>
  <c r="K39" i="1" s="1"/>
  <c r="L41" i="1"/>
  <c r="K41" i="1" s="1"/>
  <c r="L37" i="1"/>
  <c r="K37" i="1" s="1"/>
  <c r="R38" i="1" l="1"/>
  <c r="R37" i="1"/>
  <c r="R42" i="1"/>
  <c r="R43" i="1"/>
  <c r="R41" i="1"/>
  <c r="R40" i="1"/>
  <c r="R46" i="1"/>
  <c r="R36" i="1"/>
  <c r="R45" i="1"/>
  <c r="R39" i="1"/>
  <c r="R44" i="1"/>
</calcChain>
</file>

<file path=xl/sharedStrings.xml><?xml version="1.0" encoding="utf-8"?>
<sst xmlns="http://schemas.openxmlformats.org/spreadsheetml/2006/main" count="63" uniqueCount="41">
  <si>
    <t>מס'</t>
  </si>
  <si>
    <t>כללי</t>
  </si>
  <si>
    <t>בוצע?</t>
  </si>
  <si>
    <t>אופטימיזציה</t>
  </si>
  <si>
    <t>בוצע?2</t>
  </si>
  <si>
    <t>סימולטור</t>
  </si>
  <si>
    <t>בוצע</t>
  </si>
  <si>
    <t>להכין קובץ עם כל הפתרונות עד עכשיו</t>
  </si>
  <si>
    <t>V</t>
  </si>
  <si>
    <t>לחשוב על חלוקת משאבים</t>
  </si>
  <si>
    <t>לבדוק אם ניתן לקבל און ליין את השגיאות</t>
  </si>
  <si>
    <t>לבדוק אילו קונספטים בדקתי לגמרי</t>
  </si>
  <si>
    <t>תנאי עצירה</t>
  </si>
  <si>
    <t>INITIAL ERROR</t>
  </si>
  <si>
    <t xml:space="preserve">קונספטים שבדקתי את הרוב - לסיים </t>
  </si>
  <si>
    <t>גודל קונספט</t>
  </si>
  <si>
    <t>לראות אילו קונפיגורציות בדקתי כבר ב-5 דגח</t>
  </si>
  <si>
    <t>להכין חזית עם כל התוצאות שיש לי עכשיו</t>
  </si>
  <si>
    <t>לעדכן את הקובץ פתרונות און-ליין</t>
  </si>
  <si>
    <t>כמה פעמים הרצתי על 4 דגח</t>
  </si>
  <si>
    <t>לאמן מודל על התוצאות שיש לי עכשיו</t>
  </si>
  <si>
    <t>כאשר מסיים הרצה 3 להעביר לRESULTS</t>
  </si>
  <si>
    <t>לבדוק ב-5דגח למה יש שם קונפיגורציה TRUE</t>
  </si>
  <si>
    <t>לבדוק 26_10_ 5דגח  למה -16 - לבדוק חישוב Z</t>
  </si>
  <si>
    <t>confs in optimization</t>
  </si>
  <si>
    <t>conf in optimization</t>
  </si>
  <si>
    <t>percent to optimization</t>
  </si>
  <si>
    <t>Num of generations</t>
  </si>
  <si>
    <t>optimization time days</t>
  </si>
  <si>
    <t>optimization time days seconds</t>
  </si>
  <si>
    <t>percent of confs per gens</t>
  </si>
  <si>
    <t>for concept with confs</t>
  </si>
  <si>
    <t>n</t>
  </si>
  <si>
    <t>num of concept with less than n</t>
  </si>
  <si>
    <t>confs with minimum</t>
  </si>
  <si>
    <t>confs will be simulated in the entire optimizatio</t>
  </si>
  <si>
    <t>percent of the concepts with min confs</t>
  </si>
  <si>
    <t>percent of other ratio of the total</t>
  </si>
  <si>
    <t>elitism</t>
  </si>
  <si>
    <t>conf sim time</t>
  </si>
  <si>
    <t xml:space="preserve">להוסיף את התוצאות של סימולציה עד 220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</si>
</sst>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%"/>
    <numFmt numFmtId="168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6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9" fontId="0" fillId="0" borderId="0" xfId="1" applyFont="1" applyBorder="1" applyAlignment="1" applyProtection="1"/>
    <xf numFmtId="0" fontId="0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64" fontId="1" fillId="0" borderId="23" xfId="1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1" fillId="0" borderId="26" xfId="1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65" fontId="1" fillId="0" borderId="10" xfId="1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5" fontId="1" fillId="0" borderId="28" xfId="1" applyNumberFormat="1" applyBorder="1" applyAlignment="1">
      <alignment horizontal="center" vertical="center" wrapText="1"/>
    </xf>
    <xf numFmtId="165" fontId="1" fillId="0" borderId="14" xfId="1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23" xfId="1" applyNumberFormat="1" applyFill="1" applyBorder="1" applyAlignment="1">
      <alignment horizontal="center" vertical="center" wrapText="1"/>
    </xf>
    <xf numFmtId="165" fontId="0" fillId="0" borderId="26" xfId="0" applyNumberFormat="1" applyFill="1" applyBorder="1" applyAlignment="1">
      <alignment horizontal="center" vertical="center" wrapText="1"/>
    </xf>
    <xf numFmtId="165" fontId="1" fillId="0" borderId="26" xfId="1" applyNumberFormat="1" applyFill="1" applyBorder="1" applyAlignment="1">
      <alignment horizontal="center" vertical="center" wrapText="1"/>
    </xf>
    <xf numFmtId="165" fontId="0" fillId="0" borderId="23" xfId="1" applyNumberFormat="1" applyFont="1" applyFill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epts/concepts_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"/>
      <sheetName val="ga_no5"/>
      <sheetName val="all"/>
    </sheetNames>
    <sheetDataSet>
      <sheetData sheetId="0"/>
      <sheetData sheetId="1">
        <row r="19">
          <cell r="P19">
            <v>0.63216063711477177</v>
          </cell>
        </row>
        <row r="20">
          <cell r="P20">
            <v>0.89913904417856527</v>
          </cell>
        </row>
        <row r="21">
          <cell r="P21">
            <v>0.90746621983047093</v>
          </cell>
        </row>
        <row r="22">
          <cell r="P22">
            <v>0.93528898807524563</v>
          </cell>
        </row>
        <row r="23">
          <cell r="P23">
            <v>0.94611033569937575</v>
          </cell>
        </row>
        <row r="24">
          <cell r="P24">
            <v>0.95762084605298836</v>
          </cell>
        </row>
        <row r="25">
          <cell r="P25">
            <v>0.98229946484150499</v>
          </cell>
        </row>
        <row r="26">
          <cell r="P26">
            <v>0.98708504069045644</v>
          </cell>
        </row>
        <row r="27">
          <cell r="P27">
            <v>0.9926561874124552</v>
          </cell>
        </row>
        <row r="28">
          <cell r="P28">
            <v>0.9955478097313758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3" displayName="Table3" ref="A1:G23" totalsRowShown="0">
  <autoFilter ref="A1:G23"/>
  <tableColumns count="7">
    <tableColumn id="1" name="מס'"/>
    <tableColumn id="2" name="כללי"/>
    <tableColumn id="3" name="בוצע?"/>
    <tableColumn id="4" name="אופטימיזציה"/>
    <tableColumn id="5" name="בוצע?2"/>
    <tableColumn id="6" name="סימולטור"/>
    <tableColumn id="7" name="בוצע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rightToLeft="1" tabSelected="1" topLeftCell="B24" zoomScaleNormal="100" workbookViewId="0">
      <selection activeCell="O31" sqref="O31"/>
    </sheetView>
  </sheetViews>
  <sheetFormatPr defaultRowHeight="15" x14ac:dyDescent="0.25"/>
  <cols>
    <col min="1" max="1" width="11" customWidth="1"/>
    <col min="2" max="2" width="36.85546875" customWidth="1"/>
    <col min="3" max="3" width="10.42578125" customWidth="1"/>
    <col min="4" max="4" width="21.5703125" customWidth="1"/>
    <col min="5" max="5" width="8.42578125" customWidth="1"/>
    <col min="6" max="6" width="32.140625" customWidth="1"/>
    <col min="7" max="7" width="9.42578125" customWidth="1"/>
    <col min="8" max="9" width="8.5703125" customWidth="1"/>
    <col min="10" max="10" width="9.7109375" customWidth="1"/>
    <col min="11" max="11" width="8.5703125" customWidth="1"/>
    <col min="12" max="12" width="11" customWidth="1"/>
    <col min="13" max="13" width="15" customWidth="1"/>
    <col min="14" max="14" width="17" customWidth="1"/>
    <col min="15" max="15" width="11" customWidth="1"/>
    <col min="16" max="16" width="9.28515625" customWidth="1"/>
    <col min="17" max="17" width="7.85546875" customWidth="1"/>
    <col min="18" max="18" width="12.7109375" customWidth="1"/>
    <col min="19" max="1012" width="8.5703125" customWidth="1"/>
  </cols>
  <sheetData>
    <row r="1" spans="1:12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5" t="s">
        <v>6</v>
      </c>
    </row>
    <row r="2" spans="1:12" x14ac:dyDescent="0.25">
      <c r="A2" s="6">
        <v>1</v>
      </c>
      <c r="B2" s="7" t="s">
        <v>7</v>
      </c>
      <c r="C2" s="8" t="s">
        <v>8</v>
      </c>
      <c r="D2" s="7" t="s">
        <v>9</v>
      </c>
      <c r="E2" s="9"/>
      <c r="F2" s="10" t="s">
        <v>10</v>
      </c>
      <c r="G2" s="9"/>
    </row>
    <row r="3" spans="1:12" x14ac:dyDescent="0.25">
      <c r="A3" s="6">
        <v>2</v>
      </c>
      <c r="B3" s="11" t="s">
        <v>11</v>
      </c>
      <c r="C3" s="12" t="s">
        <v>8</v>
      </c>
      <c r="D3" s="11" t="s">
        <v>12</v>
      </c>
      <c r="E3" s="13"/>
      <c r="F3" s="14" t="s">
        <v>13</v>
      </c>
      <c r="G3" s="13"/>
    </row>
    <row r="4" spans="1:12" x14ac:dyDescent="0.25">
      <c r="A4" s="6">
        <v>3</v>
      </c>
      <c r="B4" s="11" t="s">
        <v>14</v>
      </c>
      <c r="C4" s="12" t="s">
        <v>8</v>
      </c>
      <c r="D4" s="11" t="s">
        <v>15</v>
      </c>
      <c r="E4" s="13"/>
      <c r="F4" s="14"/>
      <c r="G4" s="13"/>
    </row>
    <row r="5" spans="1:12" x14ac:dyDescent="0.25">
      <c r="A5" s="6">
        <v>4</v>
      </c>
      <c r="B5" s="11" t="s">
        <v>16</v>
      </c>
      <c r="C5" s="12" t="s">
        <v>8</v>
      </c>
      <c r="D5" s="16" t="s">
        <v>38</v>
      </c>
      <c r="E5" s="13"/>
      <c r="F5" s="14"/>
      <c r="G5" s="13"/>
      <c r="L5" s="15"/>
    </row>
    <row r="6" spans="1:12" x14ac:dyDescent="0.25">
      <c r="A6" s="6">
        <v>5</v>
      </c>
      <c r="B6" s="11" t="s">
        <v>17</v>
      </c>
      <c r="C6" s="12" t="s">
        <v>8</v>
      </c>
      <c r="D6" s="11"/>
      <c r="E6" s="13"/>
      <c r="F6" s="14"/>
      <c r="G6" s="13"/>
    </row>
    <row r="7" spans="1:12" x14ac:dyDescent="0.25">
      <c r="A7" s="6">
        <v>6</v>
      </c>
      <c r="B7" s="11" t="s">
        <v>18</v>
      </c>
      <c r="C7" s="12"/>
      <c r="D7" s="11"/>
      <c r="E7" s="13"/>
      <c r="F7" s="14"/>
      <c r="G7" s="13"/>
    </row>
    <row r="8" spans="1:12" x14ac:dyDescent="0.25">
      <c r="A8" s="6">
        <v>7</v>
      </c>
      <c r="B8" s="11" t="s">
        <v>19</v>
      </c>
      <c r="C8" s="12">
        <v>1</v>
      </c>
      <c r="D8" s="11"/>
      <c r="E8" s="13"/>
      <c r="F8" s="14"/>
      <c r="G8" s="13"/>
    </row>
    <row r="9" spans="1:12" x14ac:dyDescent="0.25">
      <c r="A9" s="6">
        <v>8</v>
      </c>
      <c r="B9" s="11" t="s">
        <v>20</v>
      </c>
      <c r="C9" s="12"/>
      <c r="D9" s="11"/>
      <c r="E9" s="13"/>
      <c r="F9" s="14"/>
      <c r="G9" s="13"/>
    </row>
    <row r="10" spans="1:12" x14ac:dyDescent="0.25">
      <c r="A10" s="6">
        <v>9</v>
      </c>
      <c r="B10" s="16" t="s">
        <v>21</v>
      </c>
      <c r="C10" s="12" t="s">
        <v>8</v>
      </c>
      <c r="D10" s="11"/>
      <c r="E10" s="13"/>
      <c r="F10" s="14"/>
      <c r="G10" s="13"/>
    </row>
    <row r="11" spans="1:12" x14ac:dyDescent="0.25">
      <c r="A11" s="6">
        <v>10</v>
      </c>
      <c r="B11" s="16" t="s">
        <v>22</v>
      </c>
      <c r="C11" s="12" t="s">
        <v>8</v>
      </c>
      <c r="D11" s="11"/>
      <c r="E11" s="13"/>
      <c r="F11" s="14"/>
      <c r="G11" s="13"/>
    </row>
    <row r="12" spans="1:12" x14ac:dyDescent="0.25">
      <c r="A12" s="6">
        <v>11</v>
      </c>
      <c r="B12" s="16" t="s">
        <v>23</v>
      </c>
      <c r="C12" s="12" t="s">
        <v>8</v>
      </c>
      <c r="D12" s="16"/>
      <c r="E12" s="17"/>
      <c r="F12" s="18"/>
      <c r="G12" s="17"/>
    </row>
    <row r="13" spans="1:12" x14ac:dyDescent="0.25">
      <c r="A13" s="6">
        <v>12</v>
      </c>
      <c r="B13" t="s">
        <v>40</v>
      </c>
      <c r="C13" s="19"/>
      <c r="D13" s="16"/>
      <c r="E13" s="17"/>
      <c r="F13" s="18"/>
      <c r="G13" s="17"/>
    </row>
    <row r="14" spans="1:12" x14ac:dyDescent="0.25">
      <c r="A14" s="6">
        <v>13</v>
      </c>
      <c r="C14" s="19"/>
      <c r="D14" s="16"/>
      <c r="E14" s="17"/>
      <c r="F14" s="18"/>
      <c r="G14" s="17"/>
    </row>
    <row r="15" spans="1:12" x14ac:dyDescent="0.25">
      <c r="A15" s="6">
        <v>14</v>
      </c>
      <c r="B15" s="16"/>
      <c r="C15" s="19"/>
      <c r="D15" s="16"/>
      <c r="E15" s="17"/>
      <c r="F15" s="18"/>
      <c r="G15" s="17"/>
    </row>
    <row r="16" spans="1:12" x14ac:dyDescent="0.25">
      <c r="A16" s="6">
        <v>15</v>
      </c>
      <c r="B16" s="16"/>
      <c r="C16" s="19"/>
      <c r="D16" s="16"/>
      <c r="E16" s="17"/>
      <c r="F16" s="18"/>
      <c r="G16" s="17"/>
    </row>
    <row r="17" spans="1:31" x14ac:dyDescent="0.25">
      <c r="A17" s="20"/>
      <c r="B17" s="16"/>
      <c r="C17" s="19"/>
      <c r="D17" s="16"/>
      <c r="E17" s="17"/>
      <c r="F17" s="18"/>
      <c r="G17" s="17"/>
    </row>
    <row r="18" spans="1:31" x14ac:dyDescent="0.25">
      <c r="A18" s="20"/>
      <c r="B18" s="16"/>
      <c r="C18" s="19"/>
      <c r="D18" s="16"/>
      <c r="E18" s="17"/>
      <c r="F18" s="18"/>
      <c r="G18" s="17"/>
    </row>
    <row r="19" spans="1:31" x14ac:dyDescent="0.25">
      <c r="A19" s="20"/>
      <c r="B19" s="16"/>
      <c r="C19" s="19"/>
      <c r="D19" s="16"/>
      <c r="E19" s="17"/>
      <c r="F19" s="18"/>
      <c r="G19" s="17"/>
    </row>
    <row r="20" spans="1:31" x14ac:dyDescent="0.25">
      <c r="A20" s="20"/>
      <c r="B20" s="16"/>
      <c r="C20" s="19"/>
      <c r="D20" s="16"/>
      <c r="E20" s="17"/>
      <c r="F20" s="18"/>
      <c r="G20" s="17"/>
    </row>
    <row r="21" spans="1:31" x14ac:dyDescent="0.25">
      <c r="A21" s="20"/>
      <c r="B21" s="16"/>
      <c r="C21" s="19"/>
      <c r="D21" s="16"/>
      <c r="E21" s="17"/>
      <c r="F21" s="18"/>
      <c r="G21" s="17"/>
    </row>
    <row r="22" spans="1:31" x14ac:dyDescent="0.25">
      <c r="A22" s="20"/>
      <c r="B22" s="16"/>
      <c r="C22" s="19"/>
      <c r="D22" s="16"/>
      <c r="E22" s="17"/>
      <c r="F22" s="18"/>
      <c r="G22" s="17"/>
    </row>
    <row r="23" spans="1:31" x14ac:dyDescent="0.25">
      <c r="A23" s="21"/>
      <c r="B23" s="22"/>
      <c r="C23" s="23"/>
      <c r="D23" s="22"/>
      <c r="E23" s="24"/>
      <c r="F23" s="25"/>
      <c r="G23" s="24"/>
    </row>
    <row r="29" spans="1:31" ht="15.75" thickBot="1" x14ac:dyDescent="0.3"/>
    <row r="30" spans="1:31" ht="75" x14ac:dyDescent="0.25">
      <c r="L30" s="29" t="s">
        <v>30</v>
      </c>
      <c r="M30" s="34" t="s">
        <v>27</v>
      </c>
      <c r="N30" s="34" t="s">
        <v>26</v>
      </c>
      <c r="O30" s="34" t="s">
        <v>25</v>
      </c>
      <c r="P30" s="34" t="s">
        <v>24</v>
      </c>
      <c r="Q30" s="34" t="s">
        <v>39</v>
      </c>
      <c r="R30" s="34" t="s">
        <v>29</v>
      </c>
      <c r="S30" s="30" t="s">
        <v>28</v>
      </c>
      <c r="X30" s="29" t="s">
        <v>30</v>
      </c>
      <c r="Y30" s="34" t="s">
        <v>27</v>
      </c>
      <c r="Z30" s="34" t="s">
        <v>26</v>
      </c>
      <c r="AA30" s="34" t="s">
        <v>25</v>
      </c>
      <c r="AB30" s="34" t="s">
        <v>24</v>
      </c>
      <c r="AC30" s="34" t="s">
        <v>39</v>
      </c>
      <c r="AD30" s="34" t="s">
        <v>29</v>
      </c>
      <c r="AE30" s="30" t="s">
        <v>28</v>
      </c>
    </row>
    <row r="31" spans="1:31" ht="15.75" thickBot="1" x14ac:dyDescent="0.3">
      <c r="L31" s="35">
        <f>N31/M31</f>
        <v>2.6880000000000003E-3</v>
      </c>
      <c r="M31" s="36">
        <v>10</v>
      </c>
      <c r="N31" s="37">
        <f>P31/O31</f>
        <v>2.6880000000000001E-2</v>
      </c>
      <c r="O31" s="38">
        <v>1500000</v>
      </c>
      <c r="P31" s="38">
        <f>R31/Q31</f>
        <v>40320</v>
      </c>
      <c r="Q31" s="38">
        <v>15</v>
      </c>
      <c r="R31" s="38">
        <f>S31*3600*24</f>
        <v>604800</v>
      </c>
      <c r="S31" s="39">
        <v>7</v>
      </c>
      <c r="X31" s="35">
        <f>Z31/Y31</f>
        <v>5.3760000000000006E-3</v>
      </c>
      <c r="Y31" s="36">
        <v>10</v>
      </c>
      <c r="Z31" s="37">
        <f>AB31/AA31</f>
        <v>5.3760000000000002E-2</v>
      </c>
      <c r="AA31" s="38">
        <v>1500000</v>
      </c>
      <c r="AB31" s="38">
        <f>AD31/AC31</f>
        <v>80640</v>
      </c>
      <c r="AC31" s="38">
        <v>15</v>
      </c>
      <c r="AD31" s="38">
        <f>AE31*3600*24</f>
        <v>1209600</v>
      </c>
      <c r="AE31" s="39">
        <v>14</v>
      </c>
    </row>
    <row r="32" spans="1:31" ht="15.75" thickBot="1" x14ac:dyDescent="0.3">
      <c r="J32" s="26"/>
      <c r="K32" s="26"/>
      <c r="L32" s="26"/>
      <c r="M32" s="26"/>
      <c r="O32" s="40">
        <v>1519592</v>
      </c>
      <c r="S32" s="27"/>
      <c r="V32" s="26"/>
      <c r="W32" s="26"/>
      <c r="X32" s="26"/>
      <c r="Y32" s="26"/>
      <c r="AA32" s="40">
        <v>1519592</v>
      </c>
      <c r="AE32" s="27"/>
    </row>
    <row r="33" spans="10:31" ht="120.75" thickBot="1" x14ac:dyDescent="0.3">
      <c r="J33" s="48" t="s">
        <v>37</v>
      </c>
      <c r="K33" s="49"/>
      <c r="L33" s="49" t="s">
        <v>36</v>
      </c>
      <c r="M33" s="49" t="s">
        <v>34</v>
      </c>
      <c r="N33" s="49" t="s">
        <v>33</v>
      </c>
      <c r="O33" s="50" t="s">
        <v>32</v>
      </c>
      <c r="P33" s="27">
        <v>361</v>
      </c>
      <c r="Q33" s="27"/>
      <c r="R33" s="29" t="s">
        <v>35</v>
      </c>
      <c r="S33" s="30" t="s">
        <v>31</v>
      </c>
      <c r="V33" s="48" t="s">
        <v>37</v>
      </c>
      <c r="W33" s="49"/>
      <c r="X33" s="49" t="s">
        <v>36</v>
      </c>
      <c r="Y33" s="49" t="s">
        <v>34</v>
      </c>
      <c r="Z33" s="49" t="s">
        <v>33</v>
      </c>
      <c r="AA33" s="50" t="s">
        <v>32</v>
      </c>
      <c r="AB33" s="27">
        <v>361</v>
      </c>
      <c r="AC33" s="27"/>
      <c r="AD33" s="29" t="s">
        <v>35</v>
      </c>
      <c r="AE33" s="30" t="s">
        <v>31</v>
      </c>
    </row>
    <row r="34" spans="10:31" x14ac:dyDescent="0.25">
      <c r="J34" s="51">
        <v>0.99299999999999999</v>
      </c>
      <c r="K34" s="52">
        <f t="shared" ref="K34:K38" si="0">1-L34</f>
        <v>0.98933531746031744</v>
      </c>
      <c r="L34" s="53">
        <f t="shared" ref="L34:L35" si="1">M34/$P$31</f>
        <v>1.066468253968254E-2</v>
      </c>
      <c r="M34" s="46">
        <f>O34*N34</f>
        <v>430</v>
      </c>
      <c r="N34" s="46">
        <f>$P$33-P34</f>
        <v>43</v>
      </c>
      <c r="O34" s="47">
        <v>10</v>
      </c>
      <c r="P34" s="46">
        <v>318</v>
      </c>
      <c r="Q34" s="27"/>
      <c r="R34" s="31">
        <f>S34*$N$31</f>
        <v>400.2432</v>
      </c>
      <c r="S34" s="32">
        <v>14890</v>
      </c>
      <c r="V34" s="54">
        <f>[1]ga_no5!$P$28</f>
        <v>0.9955478097313758</v>
      </c>
      <c r="W34" s="55">
        <f>1-X34</f>
        <v>0.99460565476190477</v>
      </c>
      <c r="X34" s="53">
        <f>Y34/$AB$31</f>
        <v>5.394345238095238E-3</v>
      </c>
      <c r="Y34" s="28">
        <f t="shared" ref="Y34" si="2">AA34*Z34</f>
        <v>435</v>
      </c>
      <c r="Z34" s="46">
        <f>$AB$33-AB34</f>
        <v>29</v>
      </c>
      <c r="AA34" s="41">
        <v>15</v>
      </c>
      <c r="AB34" s="28">
        <v>332</v>
      </c>
      <c r="AC34" s="27"/>
      <c r="AD34" s="31">
        <f>AE34*$Z$31</f>
        <v>400.2432</v>
      </c>
      <c r="AE34" s="32">
        <f>S34/2</f>
        <v>7445</v>
      </c>
    </row>
    <row r="35" spans="10:31" x14ac:dyDescent="0.25">
      <c r="J35" s="54">
        <v>0.98199999999999998</v>
      </c>
      <c r="K35" s="55">
        <f t="shared" si="0"/>
        <v>0.97023809523809523</v>
      </c>
      <c r="L35" s="56">
        <f t="shared" si="1"/>
        <v>2.976190476190476E-2</v>
      </c>
      <c r="M35" s="28">
        <f t="shared" ref="M35" si="3">O35*N35</f>
        <v>1200</v>
      </c>
      <c r="N35" s="46">
        <f t="shared" ref="N35:N44" si="4">$P$33-P35</f>
        <v>80</v>
      </c>
      <c r="O35" s="41">
        <v>15</v>
      </c>
      <c r="P35" s="28">
        <v>281</v>
      </c>
      <c r="Q35" s="26"/>
      <c r="R35" s="31">
        <f t="shared" ref="R35:R46" si="5">S35*$N$31</f>
        <v>110.208</v>
      </c>
      <c r="S35" s="32">
        <v>4100</v>
      </c>
      <c r="V35" s="54">
        <f>[1]ga_no5!$P$27</f>
        <v>0.9926561874124552</v>
      </c>
      <c r="W35" s="55">
        <f>1-X35</f>
        <v>0.98908730158730163</v>
      </c>
      <c r="X35" s="53">
        <f>Y35/$AB$31</f>
        <v>1.0912698412698412E-2</v>
      </c>
      <c r="Y35" s="28">
        <f>AA35*Z35</f>
        <v>880</v>
      </c>
      <c r="Z35" s="46">
        <f>$AB$33-AB35</f>
        <v>44</v>
      </c>
      <c r="AA35" s="41">
        <v>20</v>
      </c>
      <c r="AB35" s="28">
        <v>317</v>
      </c>
      <c r="AC35" s="26"/>
      <c r="AD35" s="31">
        <f>AE35*$Z$31</f>
        <v>110.208</v>
      </c>
      <c r="AE35" s="32">
        <f>S35/2</f>
        <v>2050</v>
      </c>
    </row>
    <row r="36" spans="10:31" x14ac:dyDescent="0.25">
      <c r="J36" s="54">
        <v>0.97</v>
      </c>
      <c r="K36" s="55">
        <f t="shared" si="0"/>
        <v>0.94394841269841268</v>
      </c>
      <c r="L36" s="56">
        <f>M36/$P$31</f>
        <v>5.6051587301587304E-2</v>
      </c>
      <c r="M36" s="28">
        <f>O36*N36</f>
        <v>2260</v>
      </c>
      <c r="N36" s="46">
        <f t="shared" si="4"/>
        <v>113</v>
      </c>
      <c r="O36" s="41">
        <v>20</v>
      </c>
      <c r="P36" s="28">
        <v>248</v>
      </c>
      <c r="Q36" s="26"/>
      <c r="R36" s="31">
        <f t="shared" si="5"/>
        <v>99.993600000000001</v>
      </c>
      <c r="S36" s="32">
        <v>3720</v>
      </c>
      <c r="V36" s="54">
        <f>[1]ga_no5!$P$26</f>
        <v>0.98708504069045644</v>
      </c>
      <c r="W36" s="55">
        <f>1-X36</f>
        <v>0.97984871031746035</v>
      </c>
      <c r="X36" s="53">
        <f>Y36/$AB$31</f>
        <v>2.0151289682539684E-2</v>
      </c>
      <c r="Y36" s="28">
        <f>AA36*Z36</f>
        <v>1625</v>
      </c>
      <c r="Z36" s="46">
        <f>$AB$33-AB36</f>
        <v>65</v>
      </c>
      <c r="AA36" s="41">
        <v>25</v>
      </c>
      <c r="AB36" s="28">
        <v>296</v>
      </c>
      <c r="AC36" s="26"/>
      <c r="AD36" s="31">
        <f>AE36*$Z$31</f>
        <v>99.993600000000001</v>
      </c>
      <c r="AE36" s="32">
        <f>S36/2</f>
        <v>1860</v>
      </c>
    </row>
    <row r="37" spans="10:31" x14ac:dyDescent="0.25">
      <c r="J37" s="54">
        <v>0.95799999999999996</v>
      </c>
      <c r="K37" s="55">
        <f t="shared" si="0"/>
        <v>0.91567460317460314</v>
      </c>
      <c r="L37" s="56">
        <f>M37/$P$31</f>
        <v>8.4325396825396831E-2</v>
      </c>
      <c r="M37" s="28">
        <f>O37*N37</f>
        <v>3400</v>
      </c>
      <c r="N37" s="46">
        <f t="shared" si="4"/>
        <v>136</v>
      </c>
      <c r="O37" s="41">
        <v>25</v>
      </c>
      <c r="P37" s="28">
        <v>225</v>
      </c>
      <c r="Q37" s="26"/>
      <c r="R37" s="31">
        <f t="shared" si="5"/>
        <v>70.022400000000005</v>
      </c>
      <c r="S37" s="32">
        <v>2605</v>
      </c>
      <c r="V37" s="54">
        <f>[1]ga_no5!$P$25</f>
        <v>0.98229946484150499</v>
      </c>
      <c r="W37" s="55">
        <f>1-X37</f>
        <v>0.97023809523809523</v>
      </c>
      <c r="X37" s="53">
        <f>Y37/$AB$31</f>
        <v>2.976190476190476E-2</v>
      </c>
      <c r="Y37" s="28">
        <f>AA37*Z37</f>
        <v>2400</v>
      </c>
      <c r="Z37" s="46">
        <f>$AB$33-AB37</f>
        <v>80</v>
      </c>
      <c r="AA37" s="41">
        <v>30</v>
      </c>
      <c r="AB37" s="28">
        <v>281</v>
      </c>
      <c r="AC37" s="26"/>
      <c r="AD37" s="31">
        <f>AE37*$Z$31</f>
        <v>69.888000000000005</v>
      </c>
      <c r="AE37" s="32">
        <v>1300</v>
      </c>
    </row>
    <row r="38" spans="10:31" x14ac:dyDescent="0.25">
      <c r="J38" s="54">
        <v>0.94599999999999995</v>
      </c>
      <c r="K38" s="55">
        <f t="shared" si="0"/>
        <v>0.88541666666666663</v>
      </c>
      <c r="L38" s="56">
        <f>M38/$P$31</f>
        <v>0.11458333333333333</v>
      </c>
      <c r="M38" s="28">
        <f>O38*N38</f>
        <v>4620</v>
      </c>
      <c r="N38" s="46">
        <f t="shared" si="4"/>
        <v>154</v>
      </c>
      <c r="O38" s="41">
        <v>30</v>
      </c>
      <c r="P38" s="28">
        <v>207</v>
      </c>
      <c r="R38" s="31">
        <f t="shared" si="5"/>
        <v>60.076800000000006</v>
      </c>
      <c r="S38" s="32">
        <v>2235</v>
      </c>
      <c r="V38" s="54">
        <f>[1]ga_no5!$P$24</f>
        <v>0.95762084605298836</v>
      </c>
      <c r="W38" s="55">
        <f>1-X38</f>
        <v>0.91567460317460314</v>
      </c>
      <c r="X38" s="53">
        <f>Y38/$AB$31</f>
        <v>8.4325396825396831E-2</v>
      </c>
      <c r="Y38" s="28">
        <f>Z38*AA38</f>
        <v>6800</v>
      </c>
      <c r="Z38" s="46">
        <f>$AB$33-AB38</f>
        <v>136</v>
      </c>
      <c r="AA38" s="41">
        <v>50</v>
      </c>
      <c r="AB38" s="28">
        <v>225</v>
      </c>
      <c r="AD38" s="31">
        <f>AE38*$Z$31</f>
        <v>59.996160000000003</v>
      </c>
      <c r="AE38" s="32">
        <v>1116</v>
      </c>
    </row>
    <row r="39" spans="10:31" x14ac:dyDescent="0.25">
      <c r="J39" s="54">
        <v>0.90600000000000003</v>
      </c>
      <c r="K39" s="55">
        <f>1-L39</f>
        <v>0.75322420634920628</v>
      </c>
      <c r="L39" s="56">
        <f>M39/$P$31</f>
        <v>0.24677579365079366</v>
      </c>
      <c r="M39" s="28">
        <f>N39*O39</f>
        <v>9950</v>
      </c>
      <c r="N39" s="46">
        <f t="shared" si="4"/>
        <v>199</v>
      </c>
      <c r="O39" s="41">
        <v>50</v>
      </c>
      <c r="P39" s="28">
        <v>162</v>
      </c>
      <c r="R39" s="31">
        <f t="shared" si="5"/>
        <v>49.9968</v>
      </c>
      <c r="S39" s="32">
        <v>1860</v>
      </c>
      <c r="V39" s="54">
        <f>[1]ga_no5!$P$23</f>
        <v>0.94611033569937575</v>
      </c>
      <c r="W39" s="55">
        <f t="shared" ref="W39:W43" si="6">1-X39</f>
        <v>0.88541666666666663</v>
      </c>
      <c r="X39" s="53">
        <f>Y39/$AB$31</f>
        <v>0.11458333333333333</v>
      </c>
      <c r="Y39" s="28">
        <f t="shared" ref="Y39:Y43" si="7">Z39*AA39</f>
        <v>9240</v>
      </c>
      <c r="Z39" s="46">
        <f>$AB$33-AB39</f>
        <v>154</v>
      </c>
      <c r="AA39" s="43">
        <v>60</v>
      </c>
      <c r="AB39" s="42">
        <v>207</v>
      </c>
      <c r="AD39" s="31">
        <f>AE39*$Z$31</f>
        <v>49.9968</v>
      </c>
      <c r="AE39" s="32">
        <f>S39/2</f>
        <v>930</v>
      </c>
    </row>
    <row r="40" spans="10:31" x14ac:dyDescent="0.25">
      <c r="J40" s="54">
        <v>0.89200000000000002</v>
      </c>
      <c r="K40" s="55">
        <f t="shared" ref="K40:K44" si="8">1-L40</f>
        <v>0.6875</v>
      </c>
      <c r="L40" s="56">
        <f t="shared" ref="L40:L44" si="9">M40/$P$31</f>
        <v>0.3125</v>
      </c>
      <c r="M40" s="28">
        <f t="shared" ref="M40:M44" si="10">N40*O40</f>
        <v>12600</v>
      </c>
      <c r="N40" s="46">
        <f t="shared" si="4"/>
        <v>210</v>
      </c>
      <c r="O40" s="43">
        <v>60</v>
      </c>
      <c r="P40" s="42">
        <v>151</v>
      </c>
      <c r="R40" s="31">
        <f t="shared" si="5"/>
        <v>29.998080000000002</v>
      </c>
      <c r="S40" s="32">
        <v>1116</v>
      </c>
      <c r="V40" s="54">
        <f>[1]ga_no5!$P$22</f>
        <v>0.93528898807524563</v>
      </c>
      <c r="W40" s="55">
        <f t="shared" si="6"/>
        <v>0.85329861111111116</v>
      </c>
      <c r="X40" s="53">
        <f>Y40/$AB$31</f>
        <v>0.1467013888888889</v>
      </c>
      <c r="Y40" s="28">
        <f t="shared" si="7"/>
        <v>11830</v>
      </c>
      <c r="Z40" s="46">
        <f>$AB$33-AB40</f>
        <v>169</v>
      </c>
      <c r="AA40" s="43">
        <v>70</v>
      </c>
      <c r="AB40" s="42">
        <v>192</v>
      </c>
      <c r="AD40" s="31">
        <f>AE40*$Z$31</f>
        <v>29.998080000000002</v>
      </c>
      <c r="AE40" s="32">
        <f>S40/2</f>
        <v>558</v>
      </c>
    </row>
    <row r="41" spans="10:31" x14ac:dyDescent="0.25">
      <c r="J41" s="54">
        <v>0.88</v>
      </c>
      <c r="K41" s="55">
        <f t="shared" si="8"/>
        <v>0.62152777777777779</v>
      </c>
      <c r="L41" s="56">
        <f t="shared" si="9"/>
        <v>0.37847222222222221</v>
      </c>
      <c r="M41" s="28">
        <f t="shared" si="10"/>
        <v>15260</v>
      </c>
      <c r="N41" s="46">
        <f t="shared" si="4"/>
        <v>218</v>
      </c>
      <c r="O41" s="43">
        <v>70</v>
      </c>
      <c r="P41" s="42">
        <v>143</v>
      </c>
      <c r="R41" s="31">
        <f t="shared" si="5"/>
        <v>24.9984</v>
      </c>
      <c r="S41" s="32">
        <v>930</v>
      </c>
      <c r="V41" s="54">
        <f>[1]ga_no5!$P$21</f>
        <v>0.90746621983047093</v>
      </c>
      <c r="W41" s="55">
        <f t="shared" si="6"/>
        <v>0.7544642857142857</v>
      </c>
      <c r="X41" s="53">
        <f>Y41/$AB$31</f>
        <v>0.24553571428571427</v>
      </c>
      <c r="Y41" s="28">
        <f t="shared" si="7"/>
        <v>19800</v>
      </c>
      <c r="Z41" s="46">
        <f>$AB$33-AB41</f>
        <v>198</v>
      </c>
      <c r="AA41" s="43">
        <v>100</v>
      </c>
      <c r="AB41" s="42">
        <v>163</v>
      </c>
      <c r="AD41" s="31">
        <f>AE41*$Z$31</f>
        <v>24.9984</v>
      </c>
      <c r="AE41" s="32">
        <f>S41/2</f>
        <v>465</v>
      </c>
    </row>
    <row r="42" spans="10:31" x14ac:dyDescent="0.25">
      <c r="J42" s="54">
        <v>0.80200000000000005</v>
      </c>
      <c r="K42" s="55">
        <f t="shared" si="8"/>
        <v>0.36011904761904767</v>
      </c>
      <c r="L42" s="56">
        <f t="shared" si="9"/>
        <v>0.63988095238095233</v>
      </c>
      <c r="M42" s="28">
        <f t="shared" si="10"/>
        <v>25800</v>
      </c>
      <c r="N42" s="46">
        <f t="shared" si="4"/>
        <v>258</v>
      </c>
      <c r="O42" s="43">
        <v>100</v>
      </c>
      <c r="P42" s="42">
        <v>103</v>
      </c>
      <c r="R42" s="31">
        <f t="shared" si="5"/>
        <v>19.998720000000002</v>
      </c>
      <c r="S42" s="32">
        <v>744</v>
      </c>
      <c r="V42" s="54">
        <f>[1]ga_no5!$P$20</f>
        <v>0.89913904417856527</v>
      </c>
      <c r="W42" s="55">
        <f t="shared" si="6"/>
        <v>0.72036210317460325</v>
      </c>
      <c r="X42" s="53">
        <f>Y42/$AB$31</f>
        <v>0.2796378968253968</v>
      </c>
      <c r="Y42" s="28">
        <f>Z42*AA42</f>
        <v>22550</v>
      </c>
      <c r="Z42" s="46">
        <f>$AB$33-AB42</f>
        <v>205</v>
      </c>
      <c r="AA42" s="43">
        <v>110</v>
      </c>
      <c r="AB42" s="28">
        <v>156</v>
      </c>
      <c r="AD42" s="31">
        <f>AE42*$Z$31</f>
        <v>19.998720000000002</v>
      </c>
      <c r="AE42" s="32">
        <f>S42/2</f>
        <v>372</v>
      </c>
    </row>
    <row r="43" spans="10:31" ht="15.75" thickBot="1" x14ac:dyDescent="0.3">
      <c r="J43" s="54">
        <v>0.78600000000000003</v>
      </c>
      <c r="K43" s="55">
        <f t="shared" si="8"/>
        <v>0.27703373015873012</v>
      </c>
      <c r="L43" s="56">
        <f t="shared" si="9"/>
        <v>0.72296626984126988</v>
      </c>
      <c r="M43" s="28">
        <f t="shared" si="10"/>
        <v>29150</v>
      </c>
      <c r="N43" s="46">
        <f t="shared" si="4"/>
        <v>265</v>
      </c>
      <c r="O43" s="43">
        <v>110</v>
      </c>
      <c r="P43" s="28">
        <v>96</v>
      </c>
      <c r="R43" s="31">
        <f t="shared" si="5"/>
        <v>14.999040000000001</v>
      </c>
      <c r="S43" s="32">
        <v>558</v>
      </c>
      <c r="V43" s="60">
        <f>[1]ga_no5!$P$19</f>
        <v>0.63216063711477177</v>
      </c>
      <c r="W43" s="58">
        <f t="shared" si="6"/>
        <v>-0.52777777777777768</v>
      </c>
      <c r="X43" s="53">
        <f>Y43/$AB$31</f>
        <v>1.5277777777777777</v>
      </c>
      <c r="Y43" s="45">
        <f t="shared" si="7"/>
        <v>123200</v>
      </c>
      <c r="Z43" s="46">
        <f>$AB$33-AB43</f>
        <v>308</v>
      </c>
      <c r="AA43" s="44">
        <v>400</v>
      </c>
      <c r="AB43" s="45">
        <v>53</v>
      </c>
      <c r="AD43" s="31">
        <f>AE43*$Z$31</f>
        <v>14.999040000000001</v>
      </c>
      <c r="AE43" s="32">
        <f>S43/2</f>
        <v>279</v>
      </c>
    </row>
    <row r="44" spans="10:31" ht="15.75" thickBot="1" x14ac:dyDescent="0.3">
      <c r="J44" s="57">
        <v>0.46</v>
      </c>
      <c r="K44" s="58">
        <f t="shared" si="8"/>
        <v>-2.2936507936507935</v>
      </c>
      <c r="L44" s="59">
        <f t="shared" si="9"/>
        <v>3.2936507936507935</v>
      </c>
      <c r="M44" s="45">
        <f t="shared" si="10"/>
        <v>132800</v>
      </c>
      <c r="N44" s="46">
        <f t="shared" si="4"/>
        <v>332</v>
      </c>
      <c r="O44" s="44">
        <v>400</v>
      </c>
      <c r="P44" s="45">
        <v>29</v>
      </c>
      <c r="R44" s="31">
        <f t="shared" si="5"/>
        <v>9.9993600000000011</v>
      </c>
      <c r="S44" s="32">
        <v>372</v>
      </c>
      <c r="AD44" s="31">
        <f>AE44*$Z$31</f>
        <v>9.9993600000000011</v>
      </c>
      <c r="AE44" s="32">
        <f>S44/2</f>
        <v>186</v>
      </c>
    </row>
    <row r="45" spans="10:31" x14ac:dyDescent="0.25">
      <c r="P45" s="27"/>
      <c r="R45" s="31">
        <f t="shared" si="5"/>
        <v>4.9996800000000006</v>
      </c>
      <c r="S45" s="32">
        <v>186</v>
      </c>
      <c r="AB45" s="27"/>
      <c r="AD45" s="31">
        <f>AE45*$Z$31</f>
        <v>4.9996800000000006</v>
      </c>
      <c r="AE45" s="32">
        <f>S45/2</f>
        <v>93</v>
      </c>
    </row>
    <row r="46" spans="10:31" ht="15.75" thickBot="1" x14ac:dyDescent="0.3">
      <c r="R46" s="31">
        <f t="shared" si="5"/>
        <v>2.4998400000000003</v>
      </c>
      <c r="S46" s="33">
        <v>93</v>
      </c>
      <c r="AD46" s="31">
        <f>AE46*$Z$31</f>
        <v>2.4998400000000003</v>
      </c>
      <c r="AE46" s="32">
        <f>S46/2</f>
        <v>46.5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topLeftCell="A22" workbookViewId="0">
      <selection activeCell="E4" sqref="E4"/>
    </sheetView>
  </sheetViews>
  <sheetFormatPr defaultRowHeight="15" x14ac:dyDescent="0.25"/>
  <cols>
    <col min="5" max="5" width="5.5703125" bestFit="1" customWidth="1"/>
  </cols>
  <sheetData>
    <row r="3" spans="1:5" x14ac:dyDescent="0.25">
      <c r="E3" s="63">
        <v>3</v>
      </c>
    </row>
    <row r="4" spans="1:5" x14ac:dyDescent="0.25">
      <c r="A4">
        <v>0.5</v>
      </c>
      <c r="B4">
        <v>1</v>
      </c>
      <c r="C4">
        <f>SQRT(A4*A4+B4*B4)</f>
        <v>1.1180339887498949</v>
      </c>
      <c r="D4" s="61">
        <f>EXP(-C4)</f>
        <v>0.32692189535175792</v>
      </c>
      <c r="E4" s="62">
        <f>EXP(-C4*$E$3)</f>
        <v>3.4940734028157588E-2</v>
      </c>
    </row>
    <row r="5" spans="1:5" x14ac:dyDescent="0.25">
      <c r="A5">
        <v>0.49</v>
      </c>
      <c r="B5">
        <v>0.98</v>
      </c>
      <c r="C5">
        <f t="shared" ref="C5:C54" si="0">SQRT(A5*A5+B5*B5)</f>
        <v>1.0956733089748969</v>
      </c>
      <c r="D5" s="61">
        <f t="shared" ref="D5:D54" si="1">EXP(-C5)</f>
        <v>0.3343144342426993</v>
      </c>
      <c r="E5" s="62">
        <f t="shared" ref="E5:E54" si="2">EXP(-C5*$E$3)</f>
        <v>3.7365034176854217E-2</v>
      </c>
    </row>
    <row r="6" spans="1:5" x14ac:dyDescent="0.25">
      <c r="A6">
        <v>0.48</v>
      </c>
      <c r="B6">
        <v>0.96</v>
      </c>
      <c r="C6">
        <f t="shared" si="0"/>
        <v>1.0733126291998991</v>
      </c>
      <c r="D6" s="61">
        <f t="shared" si="1"/>
        <v>0.34187413731576205</v>
      </c>
      <c r="E6" s="62">
        <f t="shared" si="2"/>
        <v>3.9957540042300607E-2</v>
      </c>
    </row>
    <row r="7" spans="1:5" x14ac:dyDescent="0.25">
      <c r="A7">
        <v>0.47</v>
      </c>
      <c r="B7">
        <v>0.94</v>
      </c>
      <c r="C7">
        <f t="shared" si="0"/>
        <v>1.0509519494249011</v>
      </c>
      <c r="D7" s="61">
        <f t="shared" si="1"/>
        <v>0.34960478457997934</v>
      </c>
      <c r="E7" s="62">
        <f t="shared" si="2"/>
        <v>4.272992227640128E-2</v>
      </c>
    </row>
    <row r="8" spans="1:5" x14ac:dyDescent="0.25">
      <c r="A8">
        <v>0.46</v>
      </c>
      <c r="B8">
        <v>0.92</v>
      </c>
      <c r="C8">
        <f t="shared" si="0"/>
        <v>1.0285912696499033</v>
      </c>
      <c r="D8" s="61">
        <f t="shared" si="1"/>
        <v>0.35751024152004102</v>
      </c>
      <c r="E8" s="62">
        <f t="shared" si="2"/>
        <v>4.5694661278306459E-2</v>
      </c>
    </row>
    <row r="9" spans="1:5" x14ac:dyDescent="0.25">
      <c r="A9">
        <v>0.45</v>
      </c>
      <c r="B9">
        <v>0.9</v>
      </c>
      <c r="C9">
        <f t="shared" si="0"/>
        <v>1.0062305898749055</v>
      </c>
      <c r="D9" s="61">
        <f t="shared" si="1"/>
        <v>0.3655944610291168</v>
      </c>
      <c r="E9" s="62">
        <f t="shared" si="2"/>
        <v>4.8865103377272311E-2</v>
      </c>
    </row>
    <row r="10" spans="1:5" x14ac:dyDescent="0.25">
      <c r="A10">
        <v>0.44</v>
      </c>
      <c r="B10">
        <v>0.88</v>
      </c>
      <c r="C10">
        <f t="shared" si="0"/>
        <v>0.98386991009990743</v>
      </c>
      <c r="D10" s="61">
        <f t="shared" si="1"/>
        <v>0.37386148538538549</v>
      </c>
      <c r="E10" s="62">
        <f t="shared" si="2"/>
        <v>5.2255520913667836E-2</v>
      </c>
    </row>
    <row r="11" spans="1:5" x14ac:dyDescent="0.25">
      <c r="A11">
        <v>0.43</v>
      </c>
      <c r="B11">
        <v>0.86</v>
      </c>
      <c r="C11">
        <f t="shared" si="0"/>
        <v>0.96150923032490954</v>
      </c>
      <c r="D11" s="61">
        <f t="shared" si="1"/>
        <v>0.38231544827325759</v>
      </c>
      <c r="E11" s="62">
        <f t="shared" si="2"/>
        <v>5.5881176488594655E-2</v>
      </c>
    </row>
    <row r="12" spans="1:5" x14ac:dyDescent="0.25">
      <c r="A12">
        <v>0.42</v>
      </c>
      <c r="B12">
        <v>0.84</v>
      </c>
      <c r="C12">
        <f t="shared" si="0"/>
        <v>0.93914855054991164</v>
      </c>
      <c r="D12" s="61">
        <f t="shared" si="1"/>
        <v>0.39096057685030422</v>
      </c>
      <c r="E12" s="62">
        <f t="shared" si="2"/>
        <v>5.975839167135151E-2</v>
      </c>
    </row>
    <row r="13" spans="1:5" x14ac:dyDescent="0.25">
      <c r="A13">
        <v>0.41</v>
      </c>
      <c r="B13">
        <v>0.82</v>
      </c>
      <c r="C13">
        <f t="shared" si="0"/>
        <v>0.91678787077491364</v>
      </c>
      <c r="D13" s="61">
        <f t="shared" si="1"/>
        <v>0.39980119386092383</v>
      </c>
      <c r="E13" s="62">
        <f t="shared" si="2"/>
        <v>6.3904620474042967E-2</v>
      </c>
    </row>
    <row r="14" spans="1:5" x14ac:dyDescent="0.25">
      <c r="A14">
        <v>0.4</v>
      </c>
      <c r="B14">
        <v>0.8</v>
      </c>
      <c r="C14">
        <f t="shared" si="0"/>
        <v>0.89442719099991597</v>
      </c>
      <c r="D14" s="61">
        <f t="shared" si="1"/>
        <v>0.40884171979780409</v>
      </c>
      <c r="E14" s="62">
        <f t="shared" si="2"/>
        <v>6.8338527924091744E-2</v>
      </c>
    </row>
    <row r="15" spans="1:5" x14ac:dyDescent="0.25">
      <c r="A15">
        <v>0.39</v>
      </c>
      <c r="B15">
        <v>0.78</v>
      </c>
      <c r="C15">
        <f t="shared" si="0"/>
        <v>0.87206651122491807</v>
      </c>
      <c r="D15" s="61">
        <f t="shared" si="1"/>
        <v>0.41808667511226116</v>
      </c>
      <c r="E15" s="62">
        <f t="shared" si="2"/>
        <v>7.3080074088364477E-2</v>
      </c>
    </row>
    <row r="16" spans="1:5" x14ac:dyDescent="0.25">
      <c r="A16">
        <v>0.38</v>
      </c>
      <c r="B16">
        <v>0.76</v>
      </c>
      <c r="C16">
        <f t="shared" si="0"/>
        <v>0.84970583144992007</v>
      </c>
      <c r="D16" s="61">
        <f t="shared" si="1"/>
        <v>0.42754068247455862</v>
      </c>
      <c r="E16" s="62">
        <f t="shared" si="2"/>
        <v>7.8150603927159765E-2</v>
      </c>
    </row>
    <row r="17" spans="1:6" x14ac:dyDescent="0.25">
      <c r="A17">
        <v>0.37</v>
      </c>
      <c r="B17">
        <v>0.74</v>
      </c>
      <c r="C17">
        <f t="shared" si="0"/>
        <v>0.82734515167492217</v>
      </c>
      <c r="D17" s="61">
        <f t="shared" si="1"/>
        <v>0.43720846908533934</v>
      </c>
      <c r="E17" s="62">
        <f t="shared" si="2"/>
        <v>8.3572943382554804E-2</v>
      </c>
    </row>
    <row r="18" spans="1:6" x14ac:dyDescent="0.25">
      <c r="A18">
        <v>0.36</v>
      </c>
      <c r="B18">
        <v>0.72</v>
      </c>
      <c r="C18">
        <f t="shared" si="0"/>
        <v>0.80498447189992428</v>
      </c>
      <c r="D18" s="61">
        <f t="shared" si="1"/>
        <v>0.44709486903932433</v>
      </c>
      <c r="E18" s="62">
        <f t="shared" si="2"/>
        <v>8.9371502133669414E-2</v>
      </c>
    </row>
    <row r="19" spans="1:6" x14ac:dyDescent="0.25">
      <c r="A19">
        <v>0.35</v>
      </c>
      <c r="B19">
        <v>0.7</v>
      </c>
      <c r="C19">
        <f t="shared" si="0"/>
        <v>0.78262379212492639</v>
      </c>
      <c r="D19" s="61">
        <f t="shared" si="1"/>
        <v>0.45720482574246063</v>
      </c>
      <c r="E19" s="62">
        <f t="shared" si="2"/>
        <v>9.5572383481419401E-2</v>
      </c>
    </row>
    <row r="20" spans="1:6" x14ac:dyDescent="0.25">
      <c r="A20">
        <v>0.34</v>
      </c>
      <c r="B20">
        <v>0.68</v>
      </c>
      <c r="C20">
        <f t="shared" si="0"/>
        <v>0.76026311234992849</v>
      </c>
      <c r="D20" s="61">
        <f t="shared" si="1"/>
        <v>0.46754339438372744</v>
      </c>
      <c r="E20" s="62">
        <f t="shared" si="2"/>
        <v>0.10220350185742658</v>
      </c>
    </row>
    <row r="21" spans="1:6" x14ac:dyDescent="0.25">
      <c r="A21">
        <v>0.33</v>
      </c>
      <c r="B21">
        <v>0.66</v>
      </c>
      <c r="C21">
        <f t="shared" si="0"/>
        <v>0.73790243257493071</v>
      </c>
      <c r="D21" s="61">
        <f t="shared" si="1"/>
        <v>0.47811574446283583</v>
      </c>
      <c r="E21" s="62">
        <f t="shared" si="2"/>
        <v>0.10929470848607382</v>
      </c>
    </row>
    <row r="22" spans="1:6" x14ac:dyDescent="0.25">
      <c r="A22">
        <v>0.32</v>
      </c>
      <c r="B22">
        <v>0.64</v>
      </c>
      <c r="C22">
        <f t="shared" si="0"/>
        <v>0.71554175279993271</v>
      </c>
      <c r="D22" s="61">
        <f t="shared" si="1"/>
        <v>0.48892716237508643</v>
      </c>
      <c r="E22" s="62">
        <f t="shared" si="2"/>
        <v>0.11687792576539653</v>
      </c>
    </row>
    <row r="23" spans="1:6" x14ac:dyDescent="0.25">
      <c r="A23">
        <v>0.31</v>
      </c>
      <c r="B23">
        <v>0.62</v>
      </c>
      <c r="C23">
        <f t="shared" si="0"/>
        <v>0.69318107302493481</v>
      </c>
      <c r="D23" s="61">
        <f t="shared" si="1"/>
        <v>0.4999830540546768</v>
      </c>
      <c r="E23" s="62">
        <f t="shared" si="2"/>
        <v>0.12498729097175031</v>
      </c>
    </row>
    <row r="24" spans="1:6" x14ac:dyDescent="0.25">
      <c r="A24">
        <v>0.3</v>
      </c>
      <c r="B24">
        <v>0.6</v>
      </c>
      <c r="C24">
        <f t="shared" si="0"/>
        <v>0.67082039324993692</v>
      </c>
      <c r="D24" s="61">
        <f t="shared" si="1"/>
        <v>0.51128894767778177</v>
      </c>
      <c r="E24" s="62">
        <f t="shared" si="2"/>
        <v>0.13365930993517047</v>
      </c>
    </row>
    <row r="25" spans="1:6" x14ac:dyDescent="0.25">
      <c r="A25">
        <v>0.28999999999999998</v>
      </c>
      <c r="B25">
        <v>0.57999999999999996</v>
      </c>
      <c r="C25">
        <f t="shared" si="0"/>
        <v>0.64845971347493903</v>
      </c>
      <c r="D25" s="61">
        <f t="shared" si="1"/>
        <v>0.52285049642675618</v>
      </c>
      <c r="E25" s="62">
        <f t="shared" si="2"/>
        <v>0.14293302137721958</v>
      </c>
    </row>
    <row r="26" spans="1:6" x14ac:dyDescent="0.25">
      <c r="A26">
        <v>0.28000000000000003</v>
      </c>
      <c r="B26">
        <v>0.56000000000000005</v>
      </c>
      <c r="C26">
        <f t="shared" si="0"/>
        <v>0.62609903369994113</v>
      </c>
      <c r="D26" s="61">
        <f t="shared" si="1"/>
        <v>0.53467348131684422</v>
      </c>
      <c r="E26" s="62">
        <f t="shared" si="2"/>
        <v>0.15285017265112261</v>
      </c>
    </row>
    <row r="27" spans="1:6" x14ac:dyDescent="0.25">
      <c r="A27">
        <v>0.27</v>
      </c>
      <c r="B27">
        <v>0.54</v>
      </c>
      <c r="C27">
        <f t="shared" si="0"/>
        <v>0.60373835392494324</v>
      </c>
      <c r="D27" s="61">
        <f t="shared" si="1"/>
        <v>0.5467638140868073</v>
      </c>
      <c r="E27" s="62">
        <f t="shared" si="2"/>
        <v>0.16345540767531536</v>
      </c>
    </row>
    <row r="28" spans="1:6" x14ac:dyDescent="0.25">
      <c r="A28">
        <v>0.26</v>
      </c>
      <c r="B28">
        <v>0.52</v>
      </c>
      <c r="C28">
        <f t="shared" si="0"/>
        <v>0.58137767414994534</v>
      </c>
      <c r="D28" s="61">
        <f t="shared" si="1"/>
        <v>0.55912754015491628</v>
      </c>
      <c r="E28" s="62">
        <f t="shared" si="2"/>
        <v>0.17479646790642547</v>
      </c>
    </row>
    <row r="29" spans="1:6" x14ac:dyDescent="0.25">
      <c r="A29">
        <v>0.25</v>
      </c>
      <c r="B29">
        <v>0.5</v>
      </c>
      <c r="C29">
        <f t="shared" si="0"/>
        <v>0.55901699437494745</v>
      </c>
      <c r="D29" s="61">
        <f t="shared" si="1"/>
        <v>0.57177084164178738</v>
      </c>
      <c r="E29" s="62">
        <f t="shared" si="2"/>
        <v>0.18692440725640294</v>
      </c>
      <c r="F29">
        <f>(E4+E54)/2</f>
        <v>0.51747036701407878</v>
      </c>
    </row>
    <row r="30" spans="1:6" x14ac:dyDescent="0.25">
      <c r="A30">
        <v>0.24</v>
      </c>
      <c r="B30">
        <v>0.48</v>
      </c>
      <c r="C30">
        <f t="shared" si="0"/>
        <v>0.53665631459994956</v>
      </c>
      <c r="D30" s="61">
        <f t="shared" si="1"/>
        <v>0.58470004046157042</v>
      </c>
      <c r="E30" s="62">
        <f t="shared" si="2"/>
        <v>0.19989382192129052</v>
      </c>
    </row>
    <row r="31" spans="1:6" x14ac:dyDescent="0.25">
      <c r="A31">
        <v>0.23</v>
      </c>
      <c r="B31">
        <v>0.46</v>
      </c>
      <c r="C31">
        <f t="shared" si="0"/>
        <v>0.51429563482495166</v>
      </c>
      <c r="D31" s="61">
        <f t="shared" si="1"/>
        <v>0.59792160148303808</v>
      </c>
      <c r="E31" s="62">
        <f t="shared" si="2"/>
        <v>0.21376309615625064</v>
      </c>
    </row>
    <row r="32" spans="1:6" x14ac:dyDescent="0.25">
      <c r="A32">
        <v>0.22</v>
      </c>
      <c r="B32">
        <v>0.44</v>
      </c>
      <c r="C32">
        <f t="shared" si="0"/>
        <v>0.49193495504995371</v>
      </c>
      <c r="D32" s="61">
        <f t="shared" si="1"/>
        <v>0.61144213576215489</v>
      </c>
      <c r="E32" s="62">
        <f t="shared" si="2"/>
        <v>0.22859466510325177</v>
      </c>
    </row>
    <row r="33" spans="1:5" x14ac:dyDescent="0.25">
      <c r="A33">
        <v>0.21</v>
      </c>
      <c r="B33">
        <v>0.41999999999999899</v>
      </c>
      <c r="C33">
        <f t="shared" si="0"/>
        <v>0.46957427527495493</v>
      </c>
      <c r="D33" s="61">
        <f t="shared" si="1"/>
        <v>0.62526840384774351</v>
      </c>
      <c r="E33" s="62">
        <f t="shared" si="2"/>
        <v>0.24445529585458325</v>
      </c>
    </row>
    <row r="34" spans="1:5" x14ac:dyDescent="0.25">
      <c r="A34">
        <v>0.2</v>
      </c>
      <c r="B34">
        <v>0.39999999999999902</v>
      </c>
      <c r="C34">
        <f t="shared" si="0"/>
        <v>0.4472135954999571</v>
      </c>
      <c r="D34" s="61">
        <f t="shared" si="1"/>
        <v>0.63940731916189764</v>
      </c>
      <c r="E34" s="62">
        <f t="shared" si="2"/>
        <v>0.26141638801745409</v>
      </c>
    </row>
    <row r="35" spans="1:5" x14ac:dyDescent="0.25">
      <c r="A35">
        <v>0.19</v>
      </c>
      <c r="B35">
        <v>0.37999999999999901</v>
      </c>
      <c r="C35">
        <f t="shared" si="0"/>
        <v>0.42485291572495915</v>
      </c>
      <c r="D35" s="61">
        <f t="shared" si="1"/>
        <v>0.65386595145684057</v>
      </c>
      <c r="E35" s="62">
        <f t="shared" si="2"/>
        <v>0.27955429513273478</v>
      </c>
    </row>
    <row r="36" spans="1:5" x14ac:dyDescent="0.25">
      <c r="A36">
        <v>0.18</v>
      </c>
      <c r="B36">
        <v>0.35999999999999899</v>
      </c>
      <c r="C36">
        <f t="shared" si="0"/>
        <v>0.4024922359499612</v>
      </c>
      <c r="D36" s="61">
        <f t="shared" si="1"/>
        <v>0.66865153034994629</v>
      </c>
      <c r="E36" s="62">
        <f t="shared" si="2"/>
        <v>0.29895066839475359</v>
      </c>
    </row>
    <row r="37" spans="1:5" x14ac:dyDescent="0.25">
      <c r="A37">
        <v>0.17</v>
      </c>
      <c r="B37">
        <v>0.33999999999999903</v>
      </c>
      <c r="C37">
        <f t="shared" si="0"/>
        <v>0.38013155617496341</v>
      </c>
      <c r="D37" s="61">
        <f t="shared" si="1"/>
        <v>0.68377144893869923</v>
      </c>
      <c r="E37" s="62">
        <f t="shared" si="2"/>
        <v>0.31969282421947959</v>
      </c>
    </row>
    <row r="38" spans="1:5" x14ac:dyDescent="0.25">
      <c r="A38">
        <v>0.16</v>
      </c>
      <c r="B38">
        <v>0.31999999999999901</v>
      </c>
      <c r="C38">
        <f t="shared" si="0"/>
        <v>0.35777087639996547</v>
      </c>
      <c r="D38" s="61">
        <f t="shared" si="1"/>
        <v>0.69923326749739767</v>
      </c>
      <c r="E38" s="62">
        <f t="shared" si="2"/>
        <v>0.34187413731576299</v>
      </c>
    </row>
    <row r="39" spans="1:5" x14ac:dyDescent="0.25">
      <c r="A39">
        <v>0.15</v>
      </c>
      <c r="B39">
        <v>0.29999999999999899</v>
      </c>
      <c r="C39">
        <f t="shared" si="0"/>
        <v>0.33541019662496757</v>
      </c>
      <c r="D39" s="61">
        <f t="shared" si="1"/>
        <v>0.71504471725744723</v>
      </c>
      <c r="E39" s="62">
        <f t="shared" si="2"/>
        <v>0.36559446102911786</v>
      </c>
    </row>
    <row r="40" spans="1:5" x14ac:dyDescent="0.25">
      <c r="A40">
        <v>0.14000000000000001</v>
      </c>
      <c r="B40">
        <v>0.27999999999999903</v>
      </c>
      <c r="C40">
        <f t="shared" si="0"/>
        <v>0.31304951684996968</v>
      </c>
      <c r="D40" s="61">
        <f t="shared" si="1"/>
        <v>0.73121370427313881</v>
      </c>
      <c r="E40" s="62">
        <f t="shared" si="2"/>
        <v>0.39096057685030522</v>
      </c>
    </row>
    <row r="41" spans="1:5" x14ac:dyDescent="0.25">
      <c r="A41">
        <v>0.13</v>
      </c>
      <c r="B41">
        <v>0.25999999999999901</v>
      </c>
      <c r="C41">
        <f t="shared" si="0"/>
        <v>0.29068883707497178</v>
      </c>
      <c r="D41" s="61">
        <f t="shared" si="1"/>
        <v>0.7477483133748396</v>
      </c>
      <c r="E41" s="62">
        <f t="shared" si="2"/>
        <v>0.41808667511226233</v>
      </c>
    </row>
    <row r="42" spans="1:5" x14ac:dyDescent="0.25">
      <c r="A42">
        <v>0.12</v>
      </c>
      <c r="B42">
        <v>0.23999999999999899</v>
      </c>
      <c r="C42">
        <f t="shared" si="0"/>
        <v>0.26832815729997384</v>
      </c>
      <c r="D42" s="61">
        <f t="shared" si="1"/>
        <v>0.76465681221157733</v>
      </c>
      <c r="E42" s="62">
        <f t="shared" si="2"/>
        <v>0.44709486903932555</v>
      </c>
    </row>
    <row r="43" spans="1:5" x14ac:dyDescent="0.25">
      <c r="A43">
        <v>0.11</v>
      </c>
      <c r="B43">
        <v>0.219999999999999</v>
      </c>
      <c r="C43">
        <f t="shared" si="0"/>
        <v>0.24596747752497597</v>
      </c>
      <c r="D43" s="61">
        <f t="shared" si="1"/>
        <v>0.78194765538503663</v>
      </c>
      <c r="E43" s="62">
        <f t="shared" si="2"/>
        <v>0.47811574446283717</v>
      </c>
    </row>
    <row r="44" spans="1:5" x14ac:dyDescent="0.25">
      <c r="A44">
        <v>9.9999999999999895E-2</v>
      </c>
      <c r="B44">
        <v>0.19999999999999901</v>
      </c>
      <c r="C44">
        <f t="shared" si="0"/>
        <v>0.22360679774997805</v>
      </c>
      <c r="D44" s="61">
        <f t="shared" si="1"/>
        <v>0.79962948867703609</v>
      </c>
      <c r="E44" s="62">
        <f t="shared" si="2"/>
        <v>0.51128894767778321</v>
      </c>
    </row>
    <row r="45" spans="1:5" x14ac:dyDescent="0.25">
      <c r="A45">
        <v>0.09</v>
      </c>
      <c r="B45">
        <v>0.17999999999999899</v>
      </c>
      <c r="C45">
        <f t="shared" si="0"/>
        <v>0.20124611797498015</v>
      </c>
      <c r="D45" s="61">
        <f t="shared" si="1"/>
        <v>0.81771115337259948</v>
      </c>
      <c r="E45" s="62">
        <f t="shared" si="2"/>
        <v>0.54676381408680874</v>
      </c>
    </row>
    <row r="46" spans="1:5" x14ac:dyDescent="0.25">
      <c r="A46">
        <v>0.08</v>
      </c>
      <c r="B46">
        <v>0.159999999999999</v>
      </c>
      <c r="C46">
        <f t="shared" si="0"/>
        <v>0.17888543819998229</v>
      </c>
      <c r="D46" s="61">
        <f t="shared" si="1"/>
        <v>0.83620169068078209</v>
      </c>
      <c r="E46" s="62">
        <f t="shared" si="2"/>
        <v>0.58470004046157198</v>
      </c>
    </row>
    <row r="47" spans="1:5" x14ac:dyDescent="0.25">
      <c r="A47">
        <v>7.0000000000000007E-2</v>
      </c>
      <c r="B47">
        <v>0.13999999999999899</v>
      </c>
      <c r="C47">
        <f t="shared" si="0"/>
        <v>0.15652475842498437</v>
      </c>
      <c r="D47" s="61">
        <f t="shared" si="1"/>
        <v>0.855110346255464</v>
      </c>
      <c r="E47" s="62">
        <f t="shared" si="2"/>
        <v>0.62526840384774474</v>
      </c>
    </row>
    <row r="48" spans="1:5" x14ac:dyDescent="0.25">
      <c r="A48">
        <v>0.06</v>
      </c>
      <c r="B48">
        <v>0.119999999999999</v>
      </c>
      <c r="C48">
        <f t="shared" si="0"/>
        <v>0.13416407864998647</v>
      </c>
      <c r="D48" s="61">
        <f t="shared" si="1"/>
        <v>0.8744465748183694</v>
      </c>
      <c r="E48" s="62">
        <f t="shared" si="2"/>
        <v>0.66865153034994751</v>
      </c>
    </row>
    <row r="49" spans="1:5" x14ac:dyDescent="0.25">
      <c r="A49">
        <v>0.05</v>
      </c>
      <c r="B49">
        <v>9.9999999999999006E-2</v>
      </c>
      <c r="C49">
        <f t="shared" si="0"/>
        <v>0.11180339887498859</v>
      </c>
      <c r="D49" s="61">
        <f t="shared" si="1"/>
        <v>0.89422004488662454</v>
      </c>
      <c r="E49" s="62">
        <f t="shared" si="2"/>
        <v>0.71504471725744856</v>
      </c>
    </row>
    <row r="50" spans="1:5" x14ac:dyDescent="0.25">
      <c r="A50">
        <v>0.04</v>
      </c>
      <c r="B50">
        <v>7.9999999999999002E-2</v>
      </c>
      <c r="C50">
        <f t="shared" si="0"/>
        <v>8.94427190999907E-2</v>
      </c>
      <c r="D50" s="61">
        <f t="shared" si="1"/>
        <v>0.91444064360721788</v>
      </c>
      <c r="E50" s="62">
        <f t="shared" si="2"/>
        <v>0.76465681221157866</v>
      </c>
    </row>
    <row r="51" spans="1:5" x14ac:dyDescent="0.25">
      <c r="A51">
        <v>0.03</v>
      </c>
      <c r="B51">
        <v>5.9999999999998999E-2</v>
      </c>
      <c r="C51">
        <f t="shared" si="0"/>
        <v>6.7082039324992793E-2</v>
      </c>
      <c r="D51" s="61">
        <f t="shared" si="1"/>
        <v>0.93511848170077905</v>
      </c>
      <c r="E51" s="62">
        <f t="shared" si="2"/>
        <v>0.81771115337260092</v>
      </c>
    </row>
    <row r="52" spans="1:5" x14ac:dyDescent="0.25">
      <c r="A52">
        <v>0.02</v>
      </c>
      <c r="B52">
        <v>3.9999999999999002E-2</v>
      </c>
      <c r="C52">
        <f t="shared" si="0"/>
        <v>4.4721359549994899E-2</v>
      </c>
      <c r="D52" s="61">
        <f t="shared" si="1"/>
        <v>0.95626389851715021</v>
      </c>
      <c r="E52" s="62">
        <f t="shared" si="2"/>
        <v>0.87444657481837096</v>
      </c>
    </row>
    <row r="53" spans="1:5" x14ac:dyDescent="0.25">
      <c r="A53">
        <v>0.01</v>
      </c>
      <c r="B53">
        <v>1.9999999999999001E-2</v>
      </c>
      <c r="C53">
        <f t="shared" si="0"/>
        <v>2.2360679774997005E-2</v>
      </c>
      <c r="D53" s="61">
        <f t="shared" si="1"/>
        <v>0.97788746720527675</v>
      </c>
      <c r="E53" s="62">
        <f t="shared" si="2"/>
        <v>0.9351184817007806</v>
      </c>
    </row>
    <row r="54" spans="1:5" x14ac:dyDescent="0.25">
      <c r="A54">
        <v>0</v>
      </c>
      <c r="B54">
        <v>0</v>
      </c>
      <c r="C54">
        <f t="shared" si="0"/>
        <v>0</v>
      </c>
      <c r="D54" s="61">
        <f t="shared" si="1"/>
        <v>1</v>
      </c>
      <c r="E54" s="6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Tamir Mhabary</cp:lastModifiedBy>
  <cp:revision>6</cp:revision>
  <dcterms:created xsi:type="dcterms:W3CDTF">2015-06-05T18:19:34Z</dcterms:created>
  <dcterms:modified xsi:type="dcterms:W3CDTF">2020-02-02T12:26:20Z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