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i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J24" i="1" s="1"/>
  <c r="G25" i="1"/>
  <c r="G24" i="1"/>
  <c r="M24" i="1"/>
  <c r="M23" i="1"/>
  <c r="J21" i="1"/>
  <c r="K21" i="1"/>
  <c r="J6" i="1"/>
  <c r="J7" i="1" s="1"/>
  <c r="J8" i="1" s="1"/>
  <c r="J9" i="1" s="1"/>
  <c r="J10" i="1" s="1"/>
  <c r="J12" i="1"/>
  <c r="J13" i="1" s="1"/>
  <c r="J14" i="1" s="1"/>
  <c r="J15" i="1" s="1"/>
  <c r="J16" i="1" s="1"/>
  <c r="I6" i="1"/>
  <c r="I7" i="1" s="1"/>
  <c r="I8" i="1" s="1"/>
  <c r="I9" i="1" s="1"/>
  <c r="I10" i="1" s="1"/>
  <c r="I12" i="1"/>
  <c r="I13" i="1" s="1"/>
  <c r="I14" i="1" s="1"/>
  <c r="I15" i="1" s="1"/>
  <c r="I16" i="1" s="1"/>
  <c r="F18" i="1"/>
  <c r="D17" i="1"/>
  <c r="E17" i="1"/>
  <c r="D3" i="1"/>
  <c r="E3" i="1"/>
  <c r="H6" i="1"/>
  <c r="H3" i="1" s="1"/>
  <c r="H7" i="1"/>
  <c r="H8" i="1"/>
  <c r="H9" i="1"/>
  <c r="H10" i="1"/>
  <c r="H11" i="1"/>
  <c r="H12" i="1"/>
  <c r="H13" i="1"/>
  <c r="H14" i="1"/>
  <c r="H15" i="1"/>
  <c r="H16" i="1"/>
  <c r="H5" i="1"/>
  <c r="G6" i="1"/>
  <c r="G7" i="1"/>
  <c r="G8" i="1"/>
  <c r="G9" i="1"/>
  <c r="G10" i="1"/>
  <c r="G11" i="1"/>
  <c r="G12" i="1"/>
  <c r="G13" i="1"/>
  <c r="G14" i="1"/>
  <c r="G15" i="1"/>
  <c r="G16" i="1"/>
  <c r="G5" i="1"/>
  <c r="F6" i="1"/>
  <c r="F3" i="1" s="1"/>
  <c r="F7" i="1"/>
  <c r="F8" i="1"/>
  <c r="F9" i="1"/>
  <c r="F10" i="1"/>
  <c r="F11" i="1"/>
  <c r="F12" i="1"/>
  <c r="F17" i="1" s="1"/>
  <c r="F13" i="1"/>
  <c r="F14" i="1"/>
  <c r="F15" i="1"/>
  <c r="F16" i="1"/>
  <c r="F5" i="1"/>
  <c r="I25" i="1" l="1"/>
  <c r="J25" i="1" s="1"/>
  <c r="G26" i="1"/>
  <c r="G27" i="1" s="1"/>
  <c r="R23" i="1"/>
  <c r="S23" i="1" s="1"/>
  <c r="R24" i="1" s="1"/>
  <c r="N23" i="1"/>
  <c r="N24" i="1" s="1"/>
  <c r="M25" i="1" s="1"/>
  <c r="N25" i="1" s="1"/>
  <c r="S24" i="1"/>
  <c r="R25" i="1" s="1"/>
  <c r="G3" i="1"/>
  <c r="H17" i="1"/>
  <c r="G17" i="1"/>
  <c r="I26" i="1" l="1"/>
  <c r="J26" i="1" s="1"/>
  <c r="I27" i="1" s="1"/>
  <c r="J27" i="1" s="1"/>
  <c r="S25" i="1"/>
  <c r="M26" i="1"/>
  <c r="N26" i="1" s="1"/>
  <c r="R26" i="1" l="1"/>
  <c r="S26" i="1" s="1"/>
  <c r="R27" i="1" s="1"/>
  <c r="S27" i="1" s="1"/>
  <c r="M27" i="1"/>
  <c r="N27" i="1" s="1"/>
</calcChain>
</file>

<file path=xl/sharedStrings.xml><?xml version="1.0" encoding="utf-8"?>
<sst xmlns="http://schemas.openxmlformats.org/spreadsheetml/2006/main" count="26" uniqueCount="16">
  <si>
    <t>UR</t>
  </si>
  <si>
    <t>link</t>
  </si>
  <si>
    <t>mass</t>
  </si>
  <si>
    <t>length</t>
  </si>
  <si>
    <t>MOTOMAN</t>
  </si>
  <si>
    <t>massXlength (KG*m)</t>
  </si>
  <si>
    <t>mass/length(KG/m)</t>
  </si>
  <si>
    <t>length/mass(m/KG)</t>
  </si>
  <si>
    <t>accumalated length</t>
  </si>
  <si>
    <t>accumelated weight</t>
  </si>
  <si>
    <t>link2mass</t>
  </si>
  <si>
    <t>link3mass</t>
  </si>
  <si>
    <t>link6mass</t>
  </si>
  <si>
    <t>link5mass</t>
  </si>
  <si>
    <t>link4mass</t>
  </si>
  <si>
    <t>acc_mass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</si>
</sst>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Sheet1!$E$5:$E$10</c:f>
              <c:numCache>
                <c:formatCode>General</c:formatCode>
                <c:ptCount val="6"/>
                <c:pt idx="0">
                  <c:v>8.8999999999999996E-2</c:v>
                </c:pt>
                <c:pt idx="1">
                  <c:v>0.42499999999999999</c:v>
                </c:pt>
                <c:pt idx="2">
                  <c:v>0.39200000000000002</c:v>
                </c:pt>
                <c:pt idx="3">
                  <c:v>9.2999999999999999E-2</c:v>
                </c:pt>
                <c:pt idx="4">
                  <c:v>9.5000000000000001E-2</c:v>
                </c:pt>
                <c:pt idx="5">
                  <c:v>8.2000000000000003E-2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8-4278-811F-4C029B2C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6768"/>
        <c:axId val="503096112"/>
      </c:scatterChart>
      <c:valAx>
        <c:axId val="5030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112"/>
        <c:crosses val="autoZero"/>
        <c:crossBetween val="midCat"/>
      </c:valAx>
      <c:valAx>
        <c:axId val="503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motoman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Sheet1!$D$11:$D$16</c:f>
              <c:numCache>
                <c:formatCode>General</c:formatCode>
                <c:ptCount val="6"/>
                <c:pt idx="0">
                  <c:v>10.54</c:v>
                </c:pt>
                <c:pt idx="1">
                  <c:v>4.75</c:v>
                </c:pt>
                <c:pt idx="2">
                  <c:v>6.14</c:v>
                </c:pt>
                <c:pt idx="3">
                  <c:v>2.4500000000000002</c:v>
                </c:pt>
                <c:pt idx="4">
                  <c:v>2.06</c:v>
                </c:pt>
                <c:pt idx="5">
                  <c:v>0.48799999999999999</c:v>
                </c:pt>
              </c:numCache>
            </c:numRef>
          </c:xVal>
          <c:yVal>
            <c:numRef>
              <c:f>Sheet1!$E$11:$E$16</c:f>
              <c:numCache>
                <c:formatCode>General</c:formatCode>
                <c:ptCount val="6"/>
                <c:pt idx="0">
                  <c:v>0.25700000000000001</c:v>
                </c:pt>
                <c:pt idx="1">
                  <c:v>0.14399999999999999</c:v>
                </c:pt>
                <c:pt idx="2">
                  <c:v>0.58499999999999996</c:v>
                </c:pt>
                <c:pt idx="3">
                  <c:v>0.16</c:v>
                </c:pt>
                <c:pt idx="4">
                  <c:v>0.32500000000000001</c:v>
                </c:pt>
                <c:pt idx="5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6-47E0-8223-38621446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6768"/>
        <c:axId val="503096112"/>
      </c:scatterChart>
      <c:valAx>
        <c:axId val="5030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112"/>
        <c:crosses val="autoZero"/>
        <c:crossBetween val="midCat"/>
      </c:valAx>
      <c:valAx>
        <c:axId val="503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Sheet1!$H$5:$H$16</c:f>
              <c:numCache>
                <c:formatCode>General</c:formatCode>
                <c:ptCount val="12"/>
                <c:pt idx="0">
                  <c:v>2.4054054054054053</c:v>
                </c:pt>
                <c:pt idx="1">
                  <c:v>5.0595238095238093</c:v>
                </c:pt>
                <c:pt idx="2">
                  <c:v>17.230769230769234</c:v>
                </c:pt>
                <c:pt idx="3">
                  <c:v>7.6292042657916319</c:v>
                </c:pt>
                <c:pt idx="4">
                  <c:v>7.7932731747333879</c:v>
                </c:pt>
                <c:pt idx="5">
                  <c:v>43.640234167110165</c:v>
                </c:pt>
                <c:pt idx="6">
                  <c:v>2.4383301707779892</c:v>
                </c:pt>
                <c:pt idx="7">
                  <c:v>3.0315789473684207</c:v>
                </c:pt>
                <c:pt idx="8">
                  <c:v>9.5276872964169375</c:v>
                </c:pt>
                <c:pt idx="9">
                  <c:v>6.5306122448979584</c:v>
                </c:pt>
                <c:pt idx="10">
                  <c:v>15.776699029126215</c:v>
                </c:pt>
                <c:pt idx="11">
                  <c:v>13.319672131147541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5-4E74-A641-E0396857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6768"/>
        <c:axId val="503096112"/>
      </c:scatterChart>
      <c:valAx>
        <c:axId val="5030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112"/>
        <c:crosses val="autoZero"/>
        <c:crossBetween val="midCat"/>
      </c:valAx>
      <c:valAx>
        <c:axId val="503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70-4A92-86F3-CD14F544FEFE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70-4A92-86F3-CD14F544FEFE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70-4A92-86F3-CD14F544FEFE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31557418158166245"/>
                  <c:y val="-1.3771604120511288E-2"/>
                </c:manualLayout>
              </c:layout>
              <c:numFmt formatCode="General" sourceLinked="0"/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70-4A92-86F3-CD14F544FEFE}"/>
            </c:ext>
          </c:extLst>
        </c:ser>
        <c:ser>
          <c:idx val="4"/>
          <c:order val="4"/>
          <c:tx>
            <c:v>motoman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9.5399999970279731E-2"/>
                  <c:y val="-0.21177575437371024"/>
                </c:manualLayout>
              </c:layout>
              <c:numFmt formatCode="General" sourceLinked="0"/>
            </c:trendlineLbl>
          </c:trendline>
          <c:xVal>
            <c:numRef>
              <c:f>Sheet1!$C$11:$C$16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Sheet1!$D$11:$D$16</c:f>
              <c:numCache>
                <c:formatCode>General</c:formatCode>
                <c:ptCount val="6"/>
                <c:pt idx="0">
                  <c:v>10.54</c:v>
                </c:pt>
                <c:pt idx="1">
                  <c:v>4.75</c:v>
                </c:pt>
                <c:pt idx="2">
                  <c:v>6.14</c:v>
                </c:pt>
                <c:pt idx="3">
                  <c:v>2.4500000000000002</c:v>
                </c:pt>
                <c:pt idx="4">
                  <c:v>2.06</c:v>
                </c:pt>
                <c:pt idx="5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70-4A92-86F3-CD14F544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72392"/>
        <c:axId val="408478296"/>
      </c:scatterChart>
      <c:valAx>
        <c:axId val="4084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78296"/>
        <c:crosses val="autoZero"/>
        <c:crossBetween val="midCat"/>
      </c:valAx>
      <c:valAx>
        <c:axId val="40847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72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79138106033169"/>
                  <c:y val="0.1039064451953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Sheet1!$I$5:$I$10</c:f>
              <c:numCache>
                <c:formatCode>General</c:formatCode>
                <c:ptCount val="6"/>
                <c:pt idx="0">
                  <c:v>0</c:v>
                </c:pt>
                <c:pt idx="1">
                  <c:v>0.42499999999999999</c:v>
                </c:pt>
                <c:pt idx="2">
                  <c:v>0.81699999999999995</c:v>
                </c:pt>
                <c:pt idx="3">
                  <c:v>0.90999999999999992</c:v>
                </c:pt>
                <c:pt idx="4">
                  <c:v>1.0049999999999999</c:v>
                </c:pt>
                <c:pt idx="5">
                  <c:v>1.087</c:v>
                </c:pt>
              </c:numCache>
            </c:numRef>
          </c:xVal>
          <c:yVal>
            <c:numRef>
              <c:f>Sheet1!$J$5:$J$10</c:f>
              <c:numCache>
                <c:formatCode>General</c:formatCode>
                <c:ptCount val="6"/>
                <c:pt idx="0">
                  <c:v>0</c:v>
                </c:pt>
                <c:pt idx="1">
                  <c:v>8.4</c:v>
                </c:pt>
                <c:pt idx="2">
                  <c:v>10.675000000000001</c:v>
                </c:pt>
                <c:pt idx="3">
                  <c:v>11.894</c:v>
                </c:pt>
                <c:pt idx="4">
                  <c:v>13.113</c:v>
                </c:pt>
                <c:pt idx="5">
                  <c:v>13.3009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0-4551-9345-034E589C96FD}"/>
            </c:ext>
          </c:extLst>
        </c:ser>
        <c:ser>
          <c:idx val="1"/>
          <c:order val="1"/>
          <c:tx>
            <c:v>motoman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Sheet1!$I$11:$I$16</c:f>
              <c:numCache>
                <c:formatCode>General</c:formatCode>
                <c:ptCount val="6"/>
                <c:pt idx="0">
                  <c:v>0</c:v>
                </c:pt>
                <c:pt idx="1">
                  <c:v>0.14399999999999999</c:v>
                </c:pt>
                <c:pt idx="2">
                  <c:v>0.72899999999999998</c:v>
                </c:pt>
                <c:pt idx="3">
                  <c:v>0.88900000000000001</c:v>
                </c:pt>
                <c:pt idx="4">
                  <c:v>1.214</c:v>
                </c:pt>
                <c:pt idx="5">
                  <c:v>1.2789999999999999</c:v>
                </c:pt>
              </c:numCache>
            </c:numRef>
          </c:xVal>
          <c:yVal>
            <c:numRef>
              <c:f>Sheet1!$J$11:$J$16</c:f>
              <c:numCache>
                <c:formatCode>General</c:formatCode>
                <c:ptCount val="6"/>
                <c:pt idx="0">
                  <c:v>0</c:v>
                </c:pt>
                <c:pt idx="1">
                  <c:v>4.75</c:v>
                </c:pt>
                <c:pt idx="2">
                  <c:v>10.89</c:v>
                </c:pt>
                <c:pt idx="3">
                  <c:v>13.34</c:v>
                </c:pt>
                <c:pt idx="4">
                  <c:v>15.4</c:v>
                </c:pt>
                <c:pt idx="5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0-4551-9345-034E589C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85672"/>
        <c:axId val="598182720"/>
      </c:scatterChart>
      <c:valAx>
        <c:axId val="5981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2720"/>
        <c:crosses val="autoZero"/>
        <c:crossBetween val="midCat"/>
      </c:valAx>
      <c:valAx>
        <c:axId val="598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285751</xdr:colOff>
      <xdr:row>41</xdr:row>
      <xdr:rowOff>66674</xdr:rowOff>
    </xdr:from>
    <xdr:to>
      <xdr:col>23</xdr:col>
      <xdr:colOff>28575</xdr:colOff>
      <xdr:row>58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36</xdr:row>
      <xdr:rowOff>57150</xdr:rowOff>
    </xdr:from>
    <xdr:to>
      <xdr:col>18</xdr:col>
      <xdr:colOff>409574</xdr:colOff>
      <xdr:row>48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37</xdr:row>
      <xdr:rowOff>57149</xdr:rowOff>
    </xdr:from>
    <xdr:to>
      <xdr:col>14</xdr:col>
      <xdr:colOff>95250</xdr:colOff>
      <xdr:row>52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395286</xdr:colOff>
      <xdr:row>36</xdr:row>
      <xdr:rowOff>152399</xdr:rowOff>
    </xdr:from>
    <xdr:to>
      <xdr:col>10</xdr:col>
      <xdr:colOff>276224</xdr:colOff>
      <xdr:row>56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295274</xdr:colOff>
      <xdr:row>2</xdr:row>
      <xdr:rowOff>142874</xdr:rowOff>
    </xdr:from>
    <xdr:to>
      <xdr:col>20</xdr:col>
      <xdr:colOff>400049</xdr:colOff>
      <xdr:row>19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7"/>
  <sheetViews>
    <sheetView tabSelected="1" workbookViewId="0">
      <selection activeCell="F26" sqref="F26"/>
    </sheetView>
  </sheetViews>
  <sheetFormatPr defaultRowHeight="15" x14ac:dyDescent="0.25"/>
  <cols>
    <col min="2" max="2" width="11" bestFit="1" customWidth="1"/>
    <col min="6" max="6" width="19.5703125" bestFit="1" customWidth="1"/>
    <col min="7" max="8" width="18.7109375" bestFit="1" customWidth="1"/>
  </cols>
  <sheetData>
    <row r="3" spans="2:10" x14ac:dyDescent="0.25">
      <c r="D3">
        <f t="shared" ref="D3:E3" si="0">SUM(D5:D10)</f>
        <v>17.000900000000001</v>
      </c>
      <c r="E3">
        <f t="shared" si="0"/>
        <v>1.1760000000000002</v>
      </c>
      <c r="F3">
        <f>SUM(F5:F10)</f>
        <v>5.0356798000000005</v>
      </c>
      <c r="G3">
        <f>SUM(G5:G10)</f>
        <v>95.371880262512548</v>
      </c>
      <c r="H3">
        <f>SUM(H5:H10)</f>
        <v>83.758410053333634</v>
      </c>
    </row>
    <row r="4" spans="2:10" ht="15.75" thickBot="1" x14ac:dyDescent="0.3">
      <c r="C4" t="s">
        <v>1</v>
      </c>
      <c r="D4" t="s">
        <v>2</v>
      </c>
      <c r="E4" t="s">
        <v>3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2:10" x14ac:dyDescent="0.25">
      <c r="B5" s="21" t="s">
        <v>0</v>
      </c>
      <c r="C5" s="18">
        <v>1</v>
      </c>
      <c r="D5" s="4">
        <v>3.7</v>
      </c>
      <c r="E5" s="4">
        <v>8.8999999999999996E-2</v>
      </c>
      <c r="F5" s="6">
        <f>D5*E5</f>
        <v>0.32929999999999998</v>
      </c>
      <c r="G5" s="10">
        <f>D5/E5</f>
        <v>41.573033707865171</v>
      </c>
      <c r="H5" s="11">
        <f>E5/D5*100</f>
        <v>2.4054054054054053</v>
      </c>
      <c r="I5">
        <v>0</v>
      </c>
      <c r="J5">
        <v>0</v>
      </c>
    </row>
    <row r="6" spans="2:10" x14ac:dyDescent="0.25">
      <c r="B6" s="22"/>
      <c r="C6" s="19">
        <v>2</v>
      </c>
      <c r="D6" s="3">
        <v>8.4</v>
      </c>
      <c r="E6" s="3">
        <v>0.42499999999999999</v>
      </c>
      <c r="F6" s="7">
        <f t="shared" ref="F6:F16" si="1">D6*E6</f>
        <v>3.57</v>
      </c>
      <c r="G6" s="9">
        <f t="shared" ref="G6:G16" si="2">D6/E6</f>
        <v>19.764705882352942</v>
      </c>
      <c r="H6" s="12">
        <f t="shared" ref="H6:H16" si="3">E6/D6*100</f>
        <v>5.0595238095238093</v>
      </c>
      <c r="I6">
        <f>I5+E6</f>
        <v>0.42499999999999999</v>
      </c>
      <c r="J6">
        <f>J5+D6</f>
        <v>8.4</v>
      </c>
    </row>
    <row r="7" spans="2:10" x14ac:dyDescent="0.25">
      <c r="B7" s="22"/>
      <c r="C7" s="19">
        <v>3</v>
      </c>
      <c r="D7" s="3">
        <v>2.2749999999999999</v>
      </c>
      <c r="E7" s="3">
        <v>0.39200000000000002</v>
      </c>
      <c r="F7" s="7">
        <f t="shared" si="1"/>
        <v>0.89180000000000004</v>
      </c>
      <c r="G7" s="9">
        <f t="shared" si="2"/>
        <v>5.8035714285714279</v>
      </c>
      <c r="H7" s="12">
        <f t="shared" si="3"/>
        <v>17.230769230769234</v>
      </c>
      <c r="I7">
        <f>I6+E7</f>
        <v>0.81699999999999995</v>
      </c>
      <c r="J7">
        <f>J6+D7</f>
        <v>10.675000000000001</v>
      </c>
    </row>
    <row r="8" spans="2:10" x14ac:dyDescent="0.25">
      <c r="B8" s="22"/>
      <c r="C8" s="19">
        <v>4</v>
      </c>
      <c r="D8" s="3">
        <v>1.2190000000000001</v>
      </c>
      <c r="E8" s="3">
        <v>9.2999999999999999E-2</v>
      </c>
      <c r="F8" s="7">
        <f t="shared" si="1"/>
        <v>0.11336700000000001</v>
      </c>
      <c r="G8" s="9">
        <f t="shared" si="2"/>
        <v>13.107526881720432</v>
      </c>
      <c r="H8" s="12">
        <f t="shared" si="3"/>
        <v>7.6292042657916319</v>
      </c>
      <c r="I8">
        <f>I7+E8</f>
        <v>0.90999999999999992</v>
      </c>
      <c r="J8">
        <f>J7+D8</f>
        <v>11.894</v>
      </c>
    </row>
    <row r="9" spans="2:10" x14ac:dyDescent="0.25">
      <c r="B9" s="22"/>
      <c r="C9" s="19">
        <v>5</v>
      </c>
      <c r="D9" s="3">
        <v>1.2190000000000001</v>
      </c>
      <c r="E9" s="3">
        <v>9.5000000000000001E-2</v>
      </c>
      <c r="F9" s="7">
        <f t="shared" si="1"/>
        <v>0.11580500000000001</v>
      </c>
      <c r="G9" s="9">
        <f t="shared" si="2"/>
        <v>12.831578947368422</v>
      </c>
      <c r="H9" s="12">
        <f t="shared" si="3"/>
        <v>7.7932731747333879</v>
      </c>
      <c r="I9">
        <f>I8+E9</f>
        <v>1.0049999999999999</v>
      </c>
      <c r="J9">
        <f>J8+D9</f>
        <v>13.113</v>
      </c>
    </row>
    <row r="10" spans="2:10" ht="15.75" thickBot="1" x14ac:dyDescent="0.3">
      <c r="B10" s="23"/>
      <c r="C10" s="20">
        <v>6</v>
      </c>
      <c r="D10" s="5">
        <v>0.18790000000000001</v>
      </c>
      <c r="E10" s="5">
        <v>8.2000000000000003E-2</v>
      </c>
      <c r="F10" s="8">
        <f t="shared" si="1"/>
        <v>1.5407800000000001E-2</v>
      </c>
      <c r="G10" s="13">
        <f t="shared" si="2"/>
        <v>2.2914634146341464</v>
      </c>
      <c r="H10" s="14">
        <f t="shared" si="3"/>
        <v>43.640234167110165</v>
      </c>
      <c r="I10">
        <f>I9+E10</f>
        <v>1.087</v>
      </c>
      <c r="J10">
        <f>J9+D10</f>
        <v>13.3009</v>
      </c>
    </row>
    <row r="11" spans="2:10" x14ac:dyDescent="0.25">
      <c r="B11" s="1" t="s">
        <v>4</v>
      </c>
      <c r="C11" s="15">
        <v>1</v>
      </c>
      <c r="D11" s="4">
        <v>10.54</v>
      </c>
      <c r="E11" s="4">
        <v>0.25700000000000001</v>
      </c>
      <c r="F11" s="6">
        <f t="shared" si="1"/>
        <v>2.70878</v>
      </c>
      <c r="G11" s="10">
        <f t="shared" si="2"/>
        <v>41.011673151750969</v>
      </c>
      <c r="H11" s="11">
        <f t="shared" si="3"/>
        <v>2.4383301707779892</v>
      </c>
      <c r="I11">
        <v>0</v>
      </c>
      <c r="J11">
        <v>0</v>
      </c>
    </row>
    <row r="12" spans="2:10" x14ac:dyDescent="0.25">
      <c r="B12" s="1"/>
      <c r="C12" s="16">
        <v>2</v>
      </c>
      <c r="D12" s="3">
        <v>4.75</v>
      </c>
      <c r="E12" s="3">
        <v>0.14399999999999999</v>
      </c>
      <c r="F12" s="7">
        <f t="shared" si="1"/>
        <v>0.68399999999999994</v>
      </c>
      <c r="G12" s="9">
        <f t="shared" si="2"/>
        <v>32.986111111111114</v>
      </c>
      <c r="H12" s="12">
        <f t="shared" si="3"/>
        <v>3.0315789473684207</v>
      </c>
      <c r="I12">
        <f>I11+E12</f>
        <v>0.14399999999999999</v>
      </c>
      <c r="J12">
        <f>J11+D12</f>
        <v>4.75</v>
      </c>
    </row>
    <row r="13" spans="2:10" x14ac:dyDescent="0.25">
      <c r="B13" s="1"/>
      <c r="C13" s="16">
        <v>3</v>
      </c>
      <c r="D13" s="3">
        <v>6.14</v>
      </c>
      <c r="E13" s="3">
        <v>0.58499999999999996</v>
      </c>
      <c r="F13" s="7">
        <f t="shared" si="1"/>
        <v>3.5918999999999994</v>
      </c>
      <c r="G13" s="9">
        <f t="shared" si="2"/>
        <v>10.495726495726496</v>
      </c>
      <c r="H13" s="12">
        <f t="shared" si="3"/>
        <v>9.5276872964169375</v>
      </c>
      <c r="I13">
        <f>I12+E13</f>
        <v>0.72899999999999998</v>
      </c>
      <c r="J13">
        <f>J12+D13</f>
        <v>10.89</v>
      </c>
    </row>
    <row r="14" spans="2:10" x14ac:dyDescent="0.25">
      <c r="B14" s="1"/>
      <c r="C14" s="16">
        <v>4</v>
      </c>
      <c r="D14" s="3">
        <v>2.4500000000000002</v>
      </c>
      <c r="E14" s="3">
        <v>0.16</v>
      </c>
      <c r="F14" s="7">
        <f t="shared" si="1"/>
        <v>0.39200000000000002</v>
      </c>
      <c r="G14" s="9">
        <f t="shared" si="2"/>
        <v>15.3125</v>
      </c>
      <c r="H14" s="12">
        <f t="shared" si="3"/>
        <v>6.5306122448979584</v>
      </c>
      <c r="I14">
        <f>I13+E14</f>
        <v>0.88900000000000001</v>
      </c>
      <c r="J14">
        <f>J13+D14</f>
        <v>13.34</v>
      </c>
    </row>
    <row r="15" spans="2:10" x14ac:dyDescent="0.25">
      <c r="B15" s="1"/>
      <c r="C15" s="16">
        <v>5</v>
      </c>
      <c r="D15" s="3">
        <v>2.06</v>
      </c>
      <c r="E15" s="3">
        <v>0.32500000000000001</v>
      </c>
      <c r="F15" s="7">
        <f t="shared" si="1"/>
        <v>0.6695000000000001</v>
      </c>
      <c r="G15" s="9">
        <f t="shared" si="2"/>
        <v>6.3384615384615381</v>
      </c>
      <c r="H15" s="12">
        <f t="shared" si="3"/>
        <v>15.776699029126215</v>
      </c>
      <c r="I15">
        <f>I14+E15</f>
        <v>1.214</v>
      </c>
      <c r="J15">
        <f>J14+D15</f>
        <v>15.4</v>
      </c>
    </row>
    <row r="16" spans="2:10" ht="15.75" thickBot="1" x14ac:dyDescent="0.3">
      <c r="B16" s="2"/>
      <c r="C16" s="17">
        <v>6</v>
      </c>
      <c r="D16" s="5">
        <v>0.48799999999999999</v>
      </c>
      <c r="E16" s="5">
        <v>6.5000000000000002E-2</v>
      </c>
      <c r="F16" s="8">
        <f t="shared" si="1"/>
        <v>3.1719999999999998E-2</v>
      </c>
      <c r="G16" s="13">
        <f t="shared" si="2"/>
        <v>7.5076923076923077</v>
      </c>
      <c r="H16" s="14">
        <f t="shared" si="3"/>
        <v>13.319672131147541</v>
      </c>
      <c r="I16">
        <f>I15+E16</f>
        <v>1.2789999999999999</v>
      </c>
      <c r="J16">
        <f>J15+D16</f>
        <v>15.888</v>
      </c>
    </row>
    <row r="17" spans="4:19" x14ac:dyDescent="0.25">
      <c r="D17">
        <f t="shared" ref="D17:E17" si="4">SUM(D11:D16)</f>
        <v>26.427999999999997</v>
      </c>
      <c r="E17">
        <f t="shared" si="4"/>
        <v>1.5359999999999998</v>
      </c>
      <c r="F17">
        <f>SUM(F11:F16)</f>
        <v>8.0778999999999996</v>
      </c>
      <c r="G17">
        <f>SUM(G11:G16)</f>
        <v>113.65216460474244</v>
      </c>
      <c r="H17">
        <f>SUM(H11:H16)</f>
        <v>50.624579819735061</v>
      </c>
    </row>
    <row r="18" spans="4:19" x14ac:dyDescent="0.25">
      <c r="F18" s="24">
        <f>2.275*0.4/0.392</f>
        <v>2.3214285714285716</v>
      </c>
    </row>
    <row r="21" spans="4:19" x14ac:dyDescent="0.25">
      <c r="J21">
        <f>(11.737+11.681)/2</f>
        <v>11.709</v>
      </c>
      <c r="K21">
        <f>(1.7607+1.2619)/2</f>
        <v>1.5112999999999999</v>
      </c>
      <c r="M21" t="s">
        <v>2</v>
      </c>
      <c r="N21" t="s">
        <v>15</v>
      </c>
    </row>
    <row r="22" spans="4:19" x14ac:dyDescent="0.25">
      <c r="M22">
        <v>0</v>
      </c>
      <c r="N22">
        <v>0</v>
      </c>
    </row>
    <row r="23" spans="4:19" x14ac:dyDescent="0.25">
      <c r="L23" t="s">
        <v>10</v>
      </c>
      <c r="M23">
        <f>I6*$J$21+$K$21-N22</f>
        <v>6.4876249999999995</v>
      </c>
      <c r="N23">
        <f>M23+N22</f>
        <v>6.4876249999999995</v>
      </c>
      <c r="Q23" t="s">
        <v>10</v>
      </c>
      <c r="R23">
        <f>I12*$J$21+$K$21-S22</f>
        <v>3.1973959999999995</v>
      </c>
      <c r="S23">
        <f>R23+S22</f>
        <v>3.1973959999999995</v>
      </c>
    </row>
    <row r="24" spans="4:19" x14ac:dyDescent="0.25">
      <c r="F24">
        <v>0.4</v>
      </c>
      <c r="G24">
        <f>F24</f>
        <v>0.4</v>
      </c>
      <c r="H24" t="s">
        <v>10</v>
      </c>
      <c r="I24">
        <f>G24*$J$21+$K$21-J23</f>
        <v>6.1949000000000005</v>
      </c>
      <c r="J24">
        <f>I24+J23</f>
        <v>6.1949000000000005</v>
      </c>
      <c r="L24" t="s">
        <v>11</v>
      </c>
      <c r="M24">
        <f>I7*$J$21+$K$21-N23</f>
        <v>4.5899280000000005</v>
      </c>
      <c r="N24">
        <f t="shared" ref="N24:N27" si="5">M24+N23</f>
        <v>11.077553</v>
      </c>
      <c r="Q24" t="s">
        <v>11</v>
      </c>
      <c r="R24">
        <f t="shared" ref="R24:R27" si="6">I13*$J$21+$K$21-S23</f>
        <v>6.8497649999999997</v>
      </c>
      <c r="S24">
        <f t="shared" ref="S24:S27" si="7">R24+S23</f>
        <v>10.047160999999999</v>
      </c>
    </row>
    <row r="25" spans="4:19" x14ac:dyDescent="0.25">
      <c r="F25">
        <v>0.7</v>
      </c>
      <c r="G25">
        <f>F25+G24</f>
        <v>1.1000000000000001</v>
      </c>
      <c r="H25" t="s">
        <v>11</v>
      </c>
      <c r="I25">
        <f t="shared" ref="I25:I27" si="8">G25*$J$21+$K$21-J24</f>
        <v>8.1963000000000008</v>
      </c>
      <c r="J25">
        <f t="shared" ref="J25:J28" si="9">I25+J24</f>
        <v>14.391200000000001</v>
      </c>
      <c r="L25" t="s">
        <v>14</v>
      </c>
      <c r="M25">
        <f t="shared" ref="M24:M27" si="10">I8*$J$21+$K$21-N24</f>
        <v>1.0889369999999996</v>
      </c>
      <c r="N25">
        <f t="shared" si="5"/>
        <v>12.16649</v>
      </c>
      <c r="Q25" t="s">
        <v>14</v>
      </c>
      <c r="R25">
        <f t="shared" si="6"/>
        <v>1.8734400000000004</v>
      </c>
      <c r="S25">
        <f t="shared" si="7"/>
        <v>11.920601</v>
      </c>
    </row>
    <row r="26" spans="4:19" x14ac:dyDescent="0.25">
      <c r="F26">
        <v>0.7</v>
      </c>
      <c r="G26">
        <f t="shared" ref="G26:G28" si="11">F26+G25</f>
        <v>1.8</v>
      </c>
      <c r="H26" t="s">
        <v>14</v>
      </c>
      <c r="I26">
        <f t="shared" si="8"/>
        <v>8.1962999999999973</v>
      </c>
      <c r="J26">
        <f t="shared" si="9"/>
        <v>22.587499999999999</v>
      </c>
      <c r="L26" t="s">
        <v>13</v>
      </c>
      <c r="M26">
        <f t="shared" si="10"/>
        <v>1.1123549999999991</v>
      </c>
      <c r="N26">
        <f t="shared" si="5"/>
        <v>13.278844999999999</v>
      </c>
      <c r="Q26" t="s">
        <v>13</v>
      </c>
      <c r="R26">
        <f t="shared" si="6"/>
        <v>3.8054249999999996</v>
      </c>
      <c r="S26">
        <f t="shared" si="7"/>
        <v>15.726025999999999</v>
      </c>
    </row>
    <row r="27" spans="4:19" x14ac:dyDescent="0.25">
      <c r="F27">
        <v>0.4</v>
      </c>
      <c r="G27">
        <f t="shared" si="11"/>
        <v>2.2000000000000002</v>
      </c>
      <c r="H27" t="s">
        <v>13</v>
      </c>
      <c r="I27">
        <f t="shared" si="8"/>
        <v>4.683600000000002</v>
      </c>
      <c r="J27">
        <f t="shared" si="9"/>
        <v>27.271100000000001</v>
      </c>
      <c r="L27" t="s">
        <v>12</v>
      </c>
      <c r="M27">
        <f t="shared" si="10"/>
        <v>0.9601380000000006</v>
      </c>
      <c r="N27">
        <f t="shared" si="5"/>
        <v>14.238982999999999</v>
      </c>
      <c r="Q27" t="s">
        <v>12</v>
      </c>
      <c r="R27">
        <f t="shared" si="6"/>
        <v>0.76108499999999957</v>
      </c>
      <c r="S27">
        <f t="shared" si="7"/>
        <v>16.487110999999999</v>
      </c>
    </row>
  </sheetData>
  <mergeCells count="2">
    <mergeCell ref="B5:B10"/>
    <mergeCell ref="B11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Tamir Mhabary</cp:lastModifiedBy>
  <dcterms:created xsi:type="dcterms:W3CDTF">2019-10-23T10:57:22Z</dcterms:created>
  <dcterms:modified xsi:type="dcterms:W3CDTF">2019-10-24T06:25:49Z</dcterms:modified>
</cp:coreProperties>
</file>