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vpgi\Desktop\UofT\Module1_Excel\"/>
    </mc:Choice>
  </mc:AlternateContent>
  <xr:revisionPtr revIDLastSave="0" documentId="13_ncr:1_{028D312B-E7B3-4C02-AEA1-7064CF1221D1}" xr6:coauthVersionLast="47" xr6:coauthVersionMax="47" xr10:uidLastSave="{00000000-0000-0000-0000-000000000000}"/>
  <bookViews>
    <workbookView xWindow="-108" yWindow="-108" windowWidth="23256" windowHeight="12576" firstSheet="3" activeTab="3" xr2:uid="{00000000-000D-0000-FFFF-FFFF00000000}"/>
  </bookViews>
  <sheets>
    <sheet name="Category Statistics" sheetId="2" r:id="rId1"/>
    <sheet name="Outcomes based on Launch Date" sheetId="4" r:id="rId2"/>
    <sheet name="Theater Outcomes by Launch Date" sheetId="5" r:id="rId3"/>
    <sheet name="Outcome_vs_goal_chart" sheetId="9" r:id="rId4"/>
    <sheet name="Outcomes Based on Goals" sheetId="6" r:id="rId5"/>
    <sheet name="kickstarter" sheetId="1" r:id="rId6"/>
    <sheet name="Subcategory Statistics" sheetId="3" r:id="rId7"/>
  </sheets>
  <definedNames>
    <definedName name="_xlnm._FilterDatabase" localSheetId="5" hidden="1">kickstarter!$A$1:$A$4122</definedName>
  </definedNames>
  <calcPr calcId="191029"/>
  <pivotCaches>
    <pivotCache cacheId="2" r:id="rId8"/>
    <pivotCache cacheId="7" r:id="rId9"/>
    <pivotCache cacheId="13" r:id="rId10"/>
    <pivotCache cacheId="2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6" l="1"/>
  <c r="E2" i="6" s="1"/>
  <c r="D3" i="6"/>
  <c r="B12" i="6"/>
  <c r="H4" i="6"/>
  <c r="H5" i="6"/>
  <c r="H6" i="6"/>
  <c r="H7" i="6"/>
  <c r="H8" i="6"/>
  <c r="H9" i="6"/>
  <c r="H10" i="6"/>
  <c r="H11" i="6"/>
  <c r="H13" i="6"/>
  <c r="G4" i="6"/>
  <c r="G5" i="6"/>
  <c r="G6" i="6"/>
  <c r="G7" i="6"/>
  <c r="G8" i="6"/>
  <c r="G9" i="6"/>
  <c r="G10" i="6"/>
  <c r="G11" i="6"/>
  <c r="G13" i="6"/>
  <c r="F4" i="6"/>
  <c r="F5" i="6"/>
  <c r="F6" i="6"/>
  <c r="F7" i="6"/>
  <c r="F8" i="6"/>
  <c r="F9" i="6"/>
  <c r="F10" i="6"/>
  <c r="F11" i="6"/>
  <c r="F13" i="6"/>
  <c r="E4" i="6"/>
  <c r="E5" i="6"/>
  <c r="E6" i="6"/>
  <c r="E7" i="6"/>
  <c r="E8" i="6"/>
  <c r="E9" i="6"/>
  <c r="E10" i="6"/>
  <c r="E11" i="6"/>
  <c r="E13" i="6"/>
  <c r="D13" i="6"/>
  <c r="D12" i="6"/>
  <c r="D11" i="6"/>
  <c r="D9" i="6"/>
  <c r="D8" i="6"/>
  <c r="D7" i="6"/>
  <c r="D6" i="6"/>
  <c r="D10" i="6"/>
  <c r="D5" i="6"/>
  <c r="D4" i="6"/>
  <c r="C13" i="6"/>
  <c r="C12" i="6"/>
  <c r="C11" i="6"/>
  <c r="C10" i="6"/>
  <c r="C9" i="6"/>
  <c r="C8" i="6"/>
  <c r="C7" i="6"/>
  <c r="C6" i="6"/>
  <c r="C5" i="6"/>
  <c r="C4" i="6"/>
  <c r="C3" i="6"/>
  <c r="C2" i="6"/>
  <c r="B3" i="6"/>
  <c r="B2" i="6"/>
  <c r="B13" i="6"/>
  <c r="B11" i="6"/>
  <c r="B10" i="6"/>
  <c r="B9" i="6"/>
  <c r="B8" i="6"/>
  <c r="B7" i="6"/>
  <c r="B6" i="6"/>
  <c r="B5" i="6"/>
  <c r="B4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4114" i="1"/>
  <c r="P4113" i="1"/>
  <c r="P4112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116" i="1"/>
  <c r="P4117" i="1"/>
  <c r="P4118" i="1"/>
  <c r="P4119" i="1"/>
  <c r="P4120" i="1"/>
  <c r="P4115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453" i="1"/>
  <c r="O1454" i="1"/>
  <c r="O1455" i="1"/>
  <c r="O1456" i="1"/>
  <c r="O1457" i="1"/>
  <c r="O1458" i="1"/>
  <c r="O1459" i="1"/>
  <c r="O1460" i="1"/>
  <c r="O1461" i="1"/>
  <c r="O14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953" i="1"/>
  <c r="O2954" i="1"/>
  <c r="O2955" i="1"/>
  <c r="O2956" i="1"/>
  <c r="O2957" i="1"/>
  <c r="O2958" i="1"/>
  <c r="O2959" i="1"/>
  <c r="O2960" i="1"/>
  <c r="O2961" i="1"/>
  <c r="O2962" i="1"/>
  <c r="O3123" i="1"/>
  <c r="O3124" i="1"/>
  <c r="O3125" i="1"/>
  <c r="O3126" i="1"/>
  <c r="O3127" i="1"/>
  <c r="O3128" i="1"/>
  <c r="O312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43" i="1"/>
  <c r="O2644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43" i="1"/>
  <c r="O2944" i="1"/>
  <c r="O2945" i="1"/>
  <c r="O2946" i="1"/>
  <c r="O2947" i="1"/>
  <c r="O2948" i="1"/>
  <c r="O2949" i="1"/>
  <c r="O2950" i="1"/>
  <c r="O2951" i="1"/>
  <c r="O29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2323" i="1"/>
  <c r="O2324" i="1"/>
  <c r="O2325" i="1"/>
  <c r="O2326" i="1"/>
  <c r="O2327" i="1"/>
  <c r="O2328" i="1"/>
  <c r="O2703" i="1"/>
  <c r="O2704" i="1"/>
  <c r="O2705" i="1"/>
  <c r="O2706" i="1"/>
  <c r="O2707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63" i="1"/>
  <c r="O2664" i="1"/>
  <c r="O2665" i="1"/>
  <c r="O2666" i="1"/>
  <c r="O2667" i="1"/>
  <c r="O2668" i="1"/>
  <c r="O2669" i="1"/>
  <c r="O2670" i="1"/>
  <c r="O2671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122" i="1"/>
  <c r="F2" i="6" l="1"/>
  <c r="G2" i="6"/>
  <c r="H2" i="6"/>
  <c r="E3" i="6"/>
  <c r="H3" i="6" s="1"/>
  <c r="E12" i="6"/>
  <c r="F3" i="6" l="1"/>
  <c r="G3" i="6"/>
  <c r="H12" i="6"/>
  <c r="G12" i="6"/>
  <c r="F12" i="6"/>
</calcChain>
</file>

<file path=xl/sharedStrings.xml><?xml version="1.0" encoding="utf-8"?>
<sst xmlns="http://schemas.openxmlformats.org/spreadsheetml/2006/main" count="33086" uniqueCount="8404">
  <si>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</si>
  <si>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</si>
  <si>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</si>
  <si>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</si>
  <si>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</si>
  <si>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</si>
  <si>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</si>
  <si>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</si>
  <si>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</si>
  <si>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</si>
  <si>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</si>
  <si>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</si>
  <si>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</si>
  <si>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</si>
  <si>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</si>
  <si>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</si>
  <si>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</si>
  <si>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</si>
  <si>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</si>
  <si>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</si>
  <si>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</si>
  <si>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</si>
  <si>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</si>
  <si>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</si>
  <si>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</si>
  <si>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</si>
  <si>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</si>
  <si>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</si>
  <si>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</si>
  <si>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</si>
  <si>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</si>
  <si>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</si>
  <si>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</si>
  <si>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</si>
  <si>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</si>
  <si>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</si>
  <si>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</si>
  <si>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</si>
  <si>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</si>
  <si>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</si>
  <si>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</si>
  <si>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</si>
  <si>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</si>
  <si>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</si>
  <si>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</si>
  <si>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</si>
  <si>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</si>
  <si>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</si>
  <si>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</si>
  <si>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</si>
  <si>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</si>
  <si>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</si>
  <si>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</si>
  <si>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</si>
  <si>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</si>
  <si>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</si>
  <si>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</si>
  <si>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</si>
  <si>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</si>
  <si>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</si>
  <si>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</si>
  <si>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</si>
  <si>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</si>
  <si>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</si>
  <si>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</si>
  <si>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</si>
  <si>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</si>
  <si>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</si>
  <si>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</si>
  <si>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</si>
  <si>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</si>
  <si>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</si>
  <si>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</si>
  <si>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</si>
  <si>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</si>
  <si>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</si>
  <si>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</si>
  <si>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</si>
  <si>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</si>
  <si>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</si>
  <si>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</si>
  <si>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</si>
  <si>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</si>
  <si>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</si>
  <si>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</si>
  <si>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</si>
  <si>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</si>
  <si>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</si>
  <si>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</si>
  <si>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</si>
  <si>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</si>
  <si>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</si>
  <si>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</si>
  <si>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</si>
  <si>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</si>
  <si>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</si>
  <si>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</si>
  <si>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</si>
  <si>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</si>
  <si>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</si>
  <si>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</si>
  <si>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</si>
  <si>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</si>
  <si>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</si>
  <si>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</si>
  <si>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</si>
  <si>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</si>
  <si>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</si>
  <si>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</si>
  <si>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</si>
  <si>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</si>
  <si>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</si>
  <si>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</si>
  <si>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</si>
  <si>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</si>
  <si>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</si>
  <si>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</si>
  <si>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</si>
  <si>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</si>
  <si>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</si>
  <si>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</si>
  <si>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</si>
  <si>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</si>
  <si>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</si>
  <si>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</si>
  <si>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</si>
  <si>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</si>
  <si>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</si>
  <si>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</si>
  <si>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</si>
  <si>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</si>
  <si>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</si>
  <si>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</si>
  <si>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</si>
  <si>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</si>
  <si>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</si>
  <si>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</si>
  <si>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</si>
  <si>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</si>
  <si>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</si>
  <si>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</si>
  <si>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</si>
  <si>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</si>
  <si>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</si>
  <si>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</si>
  <si>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</si>
  <si>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</si>
  <si>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</si>
  <si>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</si>
  <si>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</si>
  <si>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</si>
  <si>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</si>
  <si>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</si>
  <si>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</si>
  <si>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</si>
  <si>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</si>
  <si>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</si>
  <si>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</si>
  <si>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</si>
  <si>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</si>
  <si>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</si>
  <si>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</si>
  <si>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</si>
  <si>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</si>
  <si>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</si>
  <si>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</si>
  <si>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</si>
  <si>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</si>
  <si>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</si>
  <si>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</si>
  <si>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</si>
  <si>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</si>
  <si>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</si>
  <si>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</si>
  <si>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</si>
  <si>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</si>
  <si>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</si>
  <si>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</si>
  <si>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</si>
  <si>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</si>
  <si>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</si>
  <si>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</si>
  <si>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</si>
  <si>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</si>
  <si>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</si>
  <si>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</si>
  <si>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</si>
  <si>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</si>
  <si>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</si>
  <si>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</si>
  <si>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</si>
  <si>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</si>
  <si>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</si>
  <si>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</si>
  <si>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</si>
  <si>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</si>
  <si>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</si>
  <si>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</si>
  <si>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</si>
  <si>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</si>
  <si>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</si>
  <si>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</si>
  <si>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</si>
  <si>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</si>
  <si>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</si>
  <si>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</si>
  <si>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</si>
  <si>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</si>
  <si>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</si>
  <si>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</si>
  <si>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</si>
  <si>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</si>
  <si>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</si>
  <si>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</si>
  <si>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</si>
  <si>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</si>
  <si>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</si>
  <si>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</si>
  <si>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</si>
  <si>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</si>
  <si>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</si>
  <si>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</si>
  <si>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</si>
  <si>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</si>
  <si>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</si>
  <si>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</si>
  <si>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</si>
  <si>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</si>
  <si>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</si>
  <si>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</si>
  <si>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</si>
  <si>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</si>
  <si>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</si>
  <si>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</si>
  <si>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</si>
  <si>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</si>
  <si>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</si>
  <si>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</si>
  <si>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</si>
  <si>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</si>
  <si>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</si>
  <si>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</si>
  <si>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</si>
  <si>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</si>
  <si>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</si>
  <si>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</si>
  <si>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</si>
  <si>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</si>
  <si>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</si>
  <si>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</si>
  <si>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</si>
  <si>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</si>
  <si>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</si>
  <si>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</si>
  <si>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</si>
  <si>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</si>
  <si>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</si>
  <si>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</si>
  <si>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</si>
  <si>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</si>
  <si>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</si>
  <si>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</si>
  <si>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</si>
  <si>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</si>
  <si>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</si>
  <si>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</si>
  <si>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</si>
  <si>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</si>
  <si>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</si>
  <si>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</si>
  <si>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</si>
  <si>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</si>
  <si>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</si>
  <si>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</si>
  <si>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</si>
  <si>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</si>
  <si>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</si>
  <si>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</si>
  <si>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</si>
  <si>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</si>
  <si>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</si>
  <si>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</si>
  <si>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</si>
  <si>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</si>
  <si>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</si>
  <si>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</si>
  <si>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</si>
  <si>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</si>
  <si>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</si>
  <si>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</si>
  <si>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</si>
  <si>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</si>
  <si>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</si>
  <si>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</si>
  <si>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</si>
  <si>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</si>
  <si>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</si>
  <si>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</si>
  <si>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</si>
  <si>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</si>
  <si>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</si>
  <si>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</si>
  <si>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</si>
  <si>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</si>
  <si>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</si>
  <si>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</si>
  <si>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</si>
  <si>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</si>
  <si>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</si>
  <si>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</si>
  <si>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</si>
  <si>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</si>
  <si>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</si>
  <si>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</si>
  <si>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</si>
  <si>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</si>
  <si>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</si>
  <si>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</si>
  <si>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</si>
  <si>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</si>
  <si>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</si>
  <si>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</si>
  <si>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</si>
  <si>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</si>
  <si>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</si>
  <si>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</si>
  <si>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</si>
  <si>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</si>
  <si>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</si>
  <si>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</si>
  <si>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</si>
  <si>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</si>
  <si>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</si>
  <si>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</si>
  <si>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</si>
  <si>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</si>
  <si>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</si>
  <si>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</si>
  <si>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</si>
  <si>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</si>
  <si>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</si>
  <si>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</si>
  <si>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</si>
  <si>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</si>
  <si>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</si>
  <si>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</si>
  <si>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</si>
  <si>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</si>
  <si>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</si>
  <si>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</si>
  <si>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</si>
  <si>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</si>
  <si>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</si>
  <si>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</si>
  <si>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</si>
  <si>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</si>
  <si>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</si>
  <si>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</si>
  <si>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</si>
  <si>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</si>
  <si>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</si>
  <si>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</si>
  <si>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</si>
  <si>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</si>
  <si>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</si>
  <si>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</si>
  <si>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</si>
  <si>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</si>
  <si>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</si>
  <si>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</si>
  <si>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</si>
  <si>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</si>
  <si>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</si>
  <si>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</si>
  <si>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</si>
  <si>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</si>
  <si>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</si>
  <si>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</si>
  <si>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</si>
  <si>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</si>
  <si>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</si>
  <si>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</si>
  <si>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</si>
  <si>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</si>
  <si>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</si>
  <si>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</si>
  <si>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</si>
  <si>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</si>
  <si>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</si>
  <si>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</si>
  <si>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</si>
  <si>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</si>
  <si>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</si>
  <si>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</si>
  <si>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</si>
  <si>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</si>
  <si>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</si>
  <si>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</si>
  <si>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</si>
  <si>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</si>
  <si>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</si>
  <si>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</si>
  <si>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</si>
  <si>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</si>
  <si>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</si>
  <si>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</si>
  <si>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</si>
  <si>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</si>
  <si>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</si>
  <si>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</si>
  <si>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</si>
  <si>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</si>
  <si>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</si>
  <si>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</si>
  <si>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</si>
  <si>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</si>
  <si>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</si>
  <si>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</si>
  <si>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</si>
  <si>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</si>
  <si>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</si>
  <si>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</si>
  <si>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</si>
  <si>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</si>
  <si>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</si>
  <si>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</si>
  <si>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</si>
  <si>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</si>
  <si>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</si>
  <si>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</si>
  <si>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</si>
  <si>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</si>
  <si>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</si>
  <si>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</si>
  <si>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</si>
  <si>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</si>
  <si>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</si>
  <si>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</si>
  <si>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</si>
  <si>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</si>
  <si>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</si>
  <si>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</si>
  <si>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</si>
  <si>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</si>
  <si>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</si>
  <si>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</si>
  <si>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</si>
  <si>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</si>
  <si>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</si>
  <si>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</si>
  <si>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</si>
  <si>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</si>
  <si>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</si>
  <si>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</si>
  <si>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</si>
  <si>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</si>
  <si>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</si>
  <si>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</si>
  <si>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</si>
  <si>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</si>
  <si>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</si>
  <si>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</si>
  <si>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</si>
  <si>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</si>
  <si>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</si>
  <si>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</si>
  <si>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</si>
  <si>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</si>
  <si>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</si>
  <si>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</si>
  <si>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</si>
  <si>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</si>
  <si>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</si>
  <si>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</si>
  <si>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</si>
  <si>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</si>
  <si>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</si>
  <si>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</si>
  <si>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</si>
  <si>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</si>
  <si>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</si>
  <si>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</si>
  <si>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</si>
  <si>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</si>
  <si>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</si>
  <si>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</si>
  <si>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</si>
  <si>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</si>
  <si>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</si>
  <si>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</si>
  <si>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</si>
  <si>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</si>
  <si>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</si>
  <si>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</si>
  <si>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</si>
  <si>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</si>
  <si>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</si>
  <si>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</si>
  <si>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</si>
  <si>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</si>
  <si>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</si>
  <si>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</si>
  <si>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</si>
  <si>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</si>
  <si>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</si>
  <si>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</si>
  <si>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</si>
  <si>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</si>
  <si>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</si>
  <si>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</si>
  <si>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</si>
  <si>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</si>
  <si>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</si>
  <si>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</si>
  <si>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</si>
  <si>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</si>
  <si>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</si>
  <si>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</si>
  <si>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</si>
  <si>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</si>
  <si>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</si>
  <si>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</si>
  <si>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</si>
  <si>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</si>
  <si>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</si>
  <si>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</si>
  <si>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</si>
  <si>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</si>
  <si>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</si>
  <si>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</si>
  <si>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</si>
  <si>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</si>
  <si>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</si>
  <si>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</si>
  <si>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</si>
  <si>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</si>
  <si>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</si>
  <si>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</si>
  <si>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</si>
  <si>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</si>
  <si>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</si>
  <si>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</si>
  <si>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</si>
  <si>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</si>
  <si>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</si>
  <si>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</si>
  <si>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</si>
  <si>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</si>
  <si>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</si>
  <si>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</si>
  <si>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</si>
  <si>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</si>
  <si>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</si>
  <si>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</si>
  <si>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</si>
  <si>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</si>
  <si>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</si>
  <si>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</si>
  <si>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</si>
  <si>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</si>
  <si>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</si>
  <si>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</si>
  <si>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</si>
  <si>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</si>
  <si>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</si>
  <si>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</si>
  <si>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</si>
  <si>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</si>
  <si>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</si>
  <si>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</si>
  <si>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</si>
  <si>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</si>
  <si>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</si>
  <si>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</si>
  <si>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</si>
  <si>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</si>
  <si>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</si>
  <si>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</si>
  <si>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</si>
  <si>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</si>
  <si>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</si>
  <si>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</si>
  <si>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</si>
  <si>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</si>
  <si>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</si>
  <si>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</si>
  <si>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</si>
  <si>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</si>
  <si>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</si>
  <si>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</si>
  <si>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</si>
  <si>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</si>
  <si>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</si>
  <si>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</si>
  <si>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</si>
  <si>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</si>
  <si>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</si>
  <si>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</si>
  <si>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</si>
  <si>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</si>
  <si>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</si>
  <si>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</si>
  <si>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</si>
  <si>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</si>
  <si>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</si>
  <si>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</si>
  <si>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</si>
  <si>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</si>
  <si>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</si>
  <si>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</si>
  <si>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</si>
  <si>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</si>
  <si>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</si>
  <si>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</si>
  <si>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</si>
  <si>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</si>
  <si>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</si>
  <si>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</si>
  <si>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</si>
  <si>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</si>
  <si>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</si>
  <si>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</si>
  <si>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</si>
  <si>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</si>
  <si>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</si>
  <si>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</si>
  <si>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</si>
  <si>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</si>
  <si>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</si>
  <si>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</si>
  <si>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</si>
  <si>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</si>
  <si>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</si>
  <si>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</si>
  <si>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</si>
  <si>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</si>
  <si>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</si>
  <si>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</si>
  <si>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</si>
  <si>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</si>
  <si>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</si>
  <si>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</si>
  <si>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</si>
  <si>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</si>
  <si>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</si>
  <si>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</si>
  <si>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</si>
  <si>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</si>
  <si>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</si>
  <si>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</si>
  <si>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</si>
  <si>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</si>
  <si>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</si>
  <si>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</si>
  <si>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</si>
  <si>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</si>
  <si>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</si>
  <si>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</si>
  <si>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</si>
  <si>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</si>
  <si>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</si>
  <si>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</si>
  <si>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</si>
  <si>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</si>
  <si>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</si>
  <si>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</si>
  <si>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</si>
  <si>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</si>
  <si>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</si>
  <si>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</si>
  <si>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</si>
  <si>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</si>
  <si>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</si>
  <si>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</si>
  <si>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</si>
  <si>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</si>
  <si>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</si>
  <si>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</si>
  <si>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</si>
  <si>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</si>
  <si>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</si>
  <si>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</si>
  <si>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</si>
  <si>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</si>
  <si>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</si>
  <si>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</si>
  <si>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</si>
  <si>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</si>
  <si>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</si>
  <si>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</si>
  <si>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</si>
  <si>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</si>
  <si>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</si>
  <si>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</si>
  <si>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</si>
  <si>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</si>
  <si>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</si>
  <si>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</si>
  <si>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</si>
  <si>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</si>
  <si>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</si>
  <si>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</si>
  <si>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</si>
  <si>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</si>
  <si>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</si>
  <si>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</si>
  <si>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</si>
  <si>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</si>
  <si>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</si>
  <si>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</si>
  <si>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</si>
  <si>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</si>
  <si>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</si>
  <si>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</si>
  <si>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</si>
  <si>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</si>
  <si>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</si>
  <si>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</si>
  <si>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</si>
  <si>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</si>
  <si>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</si>
  <si>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</si>
  <si>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</si>
  <si>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</si>
  <si>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</si>
  <si>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</si>
  <si>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</si>
  <si>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</si>
  <si>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</si>
  <si>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</si>
  <si>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</si>
  <si>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</si>
  <si>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</si>
  <si>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</si>
  <si>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</si>
  <si>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</si>
  <si>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</si>
  <si>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</si>
  <si>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</si>
  <si>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</si>
  <si>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</si>
  <si>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</si>
  <si>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</si>
  <si>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</si>
  <si>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</si>
  <si>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</si>
  <si>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</si>
  <si>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</si>
  <si>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</si>
  <si>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</si>
  <si>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</si>
  <si>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</si>
  <si>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</si>
  <si>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</si>
  <si>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</si>
  <si>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</si>
  <si>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</si>
  <si>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</si>
  <si>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</si>
  <si>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</si>
  <si>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</si>
  <si>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</si>
  <si>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</si>
  <si>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</si>
  <si>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</si>
  <si>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</si>
  <si>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</si>
  <si>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</si>
  <si>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</si>
  <si>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</si>
  <si>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</si>
  <si>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</si>
  <si>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</si>
  <si>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</si>
  <si>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</si>
  <si>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</si>
  <si>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</si>
  <si>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</si>
  <si>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</si>
  <si>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</si>
  <si>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</si>
  <si>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</si>
  <si>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</si>
  <si>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</si>
  <si>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</si>
  <si>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</si>
  <si>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</si>
  <si>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</si>
  <si>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</si>
  <si>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</si>
  <si>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</si>
  <si>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</si>
  <si>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</si>
  <si>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</si>
  <si>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</si>
  <si>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</si>
  <si>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</si>
  <si>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</si>
  <si>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</si>
  <si>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</si>
  <si>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</si>
  <si>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</si>
  <si>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</si>
  <si>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</si>
  <si>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</si>
  <si>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</si>
  <si>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</si>
  <si>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</si>
  <si>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</si>
  <si>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</si>
  <si>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</si>
  <si>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</si>
  <si>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</si>
  <si>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</si>
  <si>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</si>
  <si>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</si>
  <si>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</si>
  <si>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</si>
  <si>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</si>
  <si>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</si>
  <si>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</si>
  <si>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</si>
  <si>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</si>
  <si>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</si>
  <si>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</si>
  <si>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</si>
  <si>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</si>
  <si>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</si>
  <si>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</si>
  <si>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</si>
  <si>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</si>
  <si>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</si>
  <si>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</si>
  <si>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</si>
  <si>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</si>
  <si>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</si>
  <si>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</si>
  <si>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</si>
  <si>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</si>
  <si>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</si>
  <si>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</si>
  <si>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</si>
  <si>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</si>
  <si>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</si>
  <si>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</si>
  <si>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</si>
  <si>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</si>
  <si>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</si>
  <si>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</si>
  <si>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</si>
  <si>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</si>
  <si>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</si>
  <si>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</si>
  <si>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</si>
  <si>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</si>
  <si>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</si>
  <si>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</si>
  <si>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</si>
  <si>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</si>
  <si>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</si>
  <si>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</si>
  <si>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</si>
  <si>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</si>
  <si>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</si>
  <si>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</si>
  <si>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</si>
  <si>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</si>
  <si>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</si>
  <si>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</si>
  <si>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</si>
  <si>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</si>
  <si>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</si>
  <si>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</si>
  <si>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</si>
  <si>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</si>
  <si>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</si>
  <si>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</si>
  <si>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</si>
  <si>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</si>
  <si>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</si>
  <si>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</si>
  <si>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</si>
  <si>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</si>
  <si>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</si>
  <si>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</si>
  <si>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</si>
  <si>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</si>
  <si>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</si>
  <si>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</si>
  <si>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</si>
  <si>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</si>
  <si>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</si>
  <si>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</si>
  <si>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</si>
  <si>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</si>
  <si>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</si>
  <si>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</si>
  <si>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</si>
  <si>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</si>
  <si>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</si>
  <si>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</si>
  <si>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</si>
  <si>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</si>
  <si>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</si>
  <si>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</si>
  <si>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</si>
  <si>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</si>
  <si>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</si>
  <si>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</si>
  <si>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</si>
  <si>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</si>
  <si>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</si>
  <si>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</si>
  <si>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</si>
  <si>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</si>
  <si>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</si>
  <si>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</si>
  <si>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</si>
  <si>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</si>
  <si>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</si>
  <si>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</si>
  <si>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</si>
  <si>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</si>
  <si>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</si>
  <si>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</si>
  <si>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</si>
  <si>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</si>
  <si>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</si>
  <si>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</si>
  <si>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</si>
  <si>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</si>
  <si>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</si>
  <si>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</si>
  <si>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</si>
  <si>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</si>
  <si>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</si>
  <si>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</si>
  <si>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</si>
  <si>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</si>
  <si>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</si>
  <si>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</si>
  <si>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</si>
  <si>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</si>
  <si>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</si>
  <si>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</si>
  <si>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</si>
  <si>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</si>
  <si>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</si>
  <si>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</si>
  <si>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</si>
  <si>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</si>
  <si>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</si>
  <si>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</si>
  <si>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</si>
  <si>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</si>
  <si>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</si>
  <si>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</si>
  <si>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</si>
  <si>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</si>
  <si>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</si>
  <si>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</si>
  <si>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</si>
  <si>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</si>
  <si>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</si>
  <si>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</si>
  <si>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</si>
  <si>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</si>
  <si>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</si>
  <si>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</si>
  <si>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</si>
  <si>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</si>
  <si>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</si>
  <si>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</si>
  <si>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</si>
  <si>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</si>
  <si>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</si>
  <si>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</si>
  <si>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</si>
  <si>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</si>
  <si>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</si>
  <si>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</si>
  <si>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</si>
  <si>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</si>
  <si>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</si>
  <si>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</si>
  <si>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</si>
  <si>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</si>
  <si>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</si>
  <si>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</si>
  <si>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</si>
  <si>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</si>
  <si>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</si>
  <si>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</si>
  <si>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</si>
  <si>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</si>
  <si>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</si>
  <si>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</si>
  <si>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</si>
  <si>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</si>
  <si>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</si>
  <si>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</si>
  <si>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</si>
  <si>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</si>
  <si>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</si>
  <si>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</si>
  <si>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</si>
  <si>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</si>
  <si>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</si>
  <si>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</si>
  <si>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</si>
  <si>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</si>
  <si>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</si>
  <si>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</si>
  <si>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</si>
  <si>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</si>
  <si>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</si>
  <si>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</si>
  <si>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</si>
  <si>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</si>
  <si>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</si>
  <si>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</si>
  <si>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</si>
  <si>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</si>
  <si>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</si>
  <si>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</si>
  <si>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</si>
  <si>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</si>
  <si>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</si>
  <si>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</si>
  <si>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</si>
  <si>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</si>
  <si>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</si>
  <si>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</si>
  <si>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</si>
  <si>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</si>
  <si>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</si>
  <si>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</si>
  <si>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</si>
  <si>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</si>
  <si>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</si>
  <si>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</si>
  <si>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</si>
  <si>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</si>
  <si>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</si>
  <si>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</si>
  <si>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</si>
  <si>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</si>
  <si>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</si>
  <si>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</si>
  <si>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</si>
  <si>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</si>
  <si>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</si>
  <si>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</si>
  <si>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</si>
  <si>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</si>
  <si>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</si>
  <si>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</si>
  <si>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</si>
  <si>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</si>
  <si>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</si>
  <si>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</si>
  <si>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</si>
  <si>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</si>
  <si>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</si>
  <si>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</si>
  <si>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</si>
  <si>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</si>
  <si>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</si>
  <si>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</si>
  <si>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</si>
  <si>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</si>
  <si>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</si>
  <si>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</si>
  <si>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</si>
  <si>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</si>
  <si>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</si>
  <si>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</si>
  <si>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</si>
  <si>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</si>
  <si>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</si>
  <si>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</si>
  <si>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</si>
  <si>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</si>
  <si>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</si>
  <si>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</si>
  <si>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</si>
  <si>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</si>
  <si>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</si>
  <si>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</si>
  <si>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</si>
  <si>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</si>
  <si>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</si>
  <si>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</si>
  <si>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</si>
  <si>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</si>
  <si>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</si>
  <si>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</si>
  <si>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</si>
  <si>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</si>
  <si>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</si>
  <si>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</si>
  <si>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</si>
  <si>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</si>
  <si>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</si>
  <si>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</si>
  <si>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</si>
  <si>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</si>
  <si>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</si>
  <si>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</si>
  <si>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</si>
  <si>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</si>
  <si>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</si>
  <si>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</si>
  <si>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</si>
  <si>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</si>
  <si>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</si>
  <si>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</si>
  <si>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</si>
  <si>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</si>
  <si>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</si>
  <si>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</si>
  <si>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</si>
  <si>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</si>
  <si>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</si>
  <si>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</si>
  <si>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</si>
  <si>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</si>
  <si>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</si>
  <si>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</si>
  <si>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</si>
  <si>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</si>
  <si>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</si>
  <si>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</si>
  <si>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</si>
  <si>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</si>
  <si>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</si>
  <si>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</si>
  <si>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</si>
  <si>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</si>
  <si>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</si>
  <si>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</si>
  <si>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</si>
  <si>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</si>
  <si>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</si>
  <si>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</si>
  <si>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</si>
  <si>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</si>
  <si>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</si>
  <si>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</si>
  <si>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</si>
  <si>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</si>
  <si>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</si>
  <si>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</si>
  <si>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</si>
  <si>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</si>
  <si>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</si>
  <si>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</si>
  <si>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</si>
  <si>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</si>
  <si>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</si>
  <si>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</si>
  <si>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</si>
  <si>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</si>
  <si>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</si>
  <si>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</si>
  <si>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</si>
  <si>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</si>
  <si>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</si>
  <si>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</si>
  <si>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</si>
  <si>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</si>
  <si>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</si>
  <si>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</si>
  <si>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</si>
  <si>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</si>
  <si>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</si>
  <si>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</si>
  <si>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</si>
  <si>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</si>
  <si>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</si>
  <si>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</si>
  <si>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</si>
  <si>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</si>
  <si>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</si>
  <si>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</si>
  <si>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</si>
  <si>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</si>
  <si>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</si>
  <si>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</si>
  <si>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</si>
  <si>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</si>
  <si>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</si>
  <si>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</si>
  <si>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</si>
  <si>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</si>
  <si>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</si>
  <si>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</si>
  <si>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</si>
  <si>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</si>
  <si>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</si>
  <si>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</si>
  <si>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</si>
  <si>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</si>
  <si>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</si>
  <si>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</si>
  <si>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</si>
  <si>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</si>
  <si>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</si>
  <si>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</si>
  <si>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</si>
  <si>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</si>
  <si>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</si>
  <si>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</si>
  <si>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</si>
  <si>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</si>
  <si>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</si>
  <si>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</si>
  <si>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</si>
  <si>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</si>
  <si>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</si>
  <si>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</si>
  <si>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</si>
  <si>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</si>
  <si>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</si>
  <si>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</si>
  <si>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</si>
  <si>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</si>
  <si>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</si>
  <si>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</si>
  <si>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</si>
  <si>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</si>
  <si>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</si>
  <si>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</si>
  <si>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</si>
  <si>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</si>
  <si>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</si>
  <si>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</si>
  <si>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</si>
  <si>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</si>
  <si>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</si>
  <si>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</si>
  <si>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</si>
  <si>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</si>
  <si>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</si>
  <si>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</si>
  <si>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</si>
  <si>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</si>
  <si>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</si>
  <si>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</si>
  <si>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</si>
  <si>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</si>
  <si>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</si>
  <si>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</si>
  <si>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</si>
  <si>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</si>
  <si>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</si>
  <si>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</si>
  <si>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</si>
  <si>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</si>
  <si>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</si>
  <si>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</si>
  <si>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</si>
  <si>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</si>
  <si>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</si>
  <si>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</si>
  <si>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</si>
  <si>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</si>
  <si>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</si>
  <si>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</si>
  <si>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</si>
  <si>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</si>
  <si>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</si>
  <si>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</si>
  <si>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</si>
  <si>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</si>
  <si>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</si>
  <si>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</si>
  <si>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</si>
  <si>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</si>
  <si>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</si>
  <si>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</si>
  <si>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</si>
  <si>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</si>
  <si>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</si>
  <si>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</si>
  <si>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</si>
  <si>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</si>
  <si>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</si>
  <si>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</si>
  <si>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</si>
  <si>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</si>
  <si>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</si>
  <si>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</si>
  <si>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</si>
  <si>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</si>
  <si>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</si>
  <si>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</si>
  <si>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</si>
  <si>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</si>
  <si>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</si>
  <si>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</si>
  <si>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</si>
  <si>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</si>
  <si>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</si>
  <si>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</si>
  <si>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</si>
  <si>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</si>
  <si>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</si>
  <si>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</si>
  <si>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</si>
  <si>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</si>
  <si>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</si>
  <si>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</si>
  <si>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</si>
  <si>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</si>
  <si>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</si>
  <si>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</si>
  <si>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</si>
  <si>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</si>
  <si>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</si>
  <si>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</si>
  <si>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</si>
  <si>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</si>
  <si>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</si>
  <si>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</si>
  <si>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</si>
  <si>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</si>
  <si>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</si>
  <si>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</si>
  <si>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</si>
  <si>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</si>
  <si>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</si>
  <si>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</si>
  <si>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</si>
  <si>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</si>
  <si>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</si>
  <si>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</si>
  <si>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</si>
  <si>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</si>
  <si>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</si>
  <si>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</si>
  <si>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</si>
  <si>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</si>
  <si>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</si>
  <si>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</si>
  <si>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</si>
  <si>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</si>
  <si>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</si>
  <si>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</si>
  <si>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</si>
  <si>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</si>
  <si>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</si>
  <si>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</si>
  <si>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</si>
  <si>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</si>
  <si>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</si>
  <si>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</si>
  <si>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</si>
  <si>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</si>
  <si>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</si>
  <si>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</si>
  <si>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</si>
  <si>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</si>
  <si>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</si>
  <si>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</si>
  <si>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</si>
  <si>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</si>
  <si>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</si>
  <si>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</si>
  <si>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</si>
  <si>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</si>
  <si>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</si>
  <si>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</si>
  <si>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</si>
  <si>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</si>
  <si>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</si>
  <si>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</si>
  <si>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</si>
  <si>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</si>
  <si>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</si>
  <si>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</si>
  <si>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</si>
  <si>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</si>
  <si>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</si>
  <si>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</si>
  <si>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</si>
  <si>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</si>
  <si>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</si>
  <si>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</si>
  <si>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</si>
  <si>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</si>
  <si>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</si>
  <si>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</si>
  <si>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</si>
  <si>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</si>
  <si>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</si>
  <si>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</si>
  <si>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</si>
  <si>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</si>
  <si>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</si>
  <si>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</si>
  <si>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</si>
  <si>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</si>
  <si>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</si>
  <si>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</si>
  <si>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</si>
  <si>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</si>
  <si>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</si>
  <si>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</si>
  <si>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</si>
  <si>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</si>
  <si>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</si>
  <si>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</si>
  <si>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</si>
  <si>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</si>
  <si>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</si>
  <si>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</si>
  <si>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</si>
  <si>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</si>
  <si>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</si>
  <si>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</si>
  <si>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</si>
  <si>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</si>
  <si>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</si>
  <si>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</si>
  <si>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</si>
  <si>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</si>
  <si>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</si>
  <si>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</si>
  <si>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</si>
  <si>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</si>
  <si>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</si>
  <si>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</si>
  <si>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</si>
  <si>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</si>
  <si>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</si>
  <si>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</si>
  <si>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</si>
  <si>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</si>
  <si>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</si>
  <si>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</si>
  <si>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</si>
  <si>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</si>
  <si>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</si>
  <si>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</si>
  <si>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</si>
  <si>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</si>
  <si>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</si>
  <si>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</si>
  <si>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</si>
  <si>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</si>
  <si>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</si>
  <si>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</si>
  <si>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</si>
  <si>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</si>
  <si>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</si>
  <si>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</si>
  <si>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</si>
  <si>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</si>
  <si>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</si>
  <si>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</si>
  <si>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</si>
  <si>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</si>
  <si>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</si>
  <si>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</si>
  <si>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</si>
  <si>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</si>
  <si>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</si>
  <si>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</si>
  <si>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</si>
  <si>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</si>
  <si>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</si>
  <si>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</si>
  <si>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</si>
  <si>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</si>
  <si>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</si>
  <si>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</si>
  <si>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</si>
  <si>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</si>
  <si>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</si>
  <si>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</si>
  <si>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</si>
  <si>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</si>
  <si>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</si>
  <si>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</si>
  <si>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</si>
  <si>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</si>
  <si>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</si>
  <si>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</si>
  <si>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</si>
  <si>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</si>
  <si>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</si>
  <si>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</si>
  <si>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</si>
  <si>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</si>
  <si>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</si>
  <si>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</si>
  <si>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</si>
  <si>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</si>
  <si>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</si>
  <si>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</si>
  <si>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</si>
  <si>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</si>
  <si>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</si>
  <si>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</si>
  <si>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</si>
  <si>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</si>
  <si>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</si>
  <si>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</si>
  <si>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</si>
  <si>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</si>
  <si>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</si>
  <si>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</si>
  <si>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</si>
  <si>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</si>
  <si>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</si>
  <si>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</si>
  <si>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</si>
  <si>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</si>
  <si>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</si>
  <si>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</si>
  <si>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</si>
  <si>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</si>
  <si>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</si>
  <si>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</si>
  <si>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</si>
  <si>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</si>
  <si>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</si>
  <si>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</si>
  <si>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</si>
  <si>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</si>
  <si>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</si>
  <si>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</si>
  <si>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</si>
  <si>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</si>
  <si>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</si>
  <si>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</si>
  <si>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</si>
  <si>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</si>
  <si>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</si>
  <si>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</si>
  <si>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</si>
  <si>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</si>
  <si>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</si>
  <si>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</si>
  <si>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</si>
  <si>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</si>
  <si>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</si>
  <si>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</si>
  <si>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</si>
  <si>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</si>
  <si>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</si>
  <si>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</si>
  <si>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</si>
  <si>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</si>
  <si>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</si>
  <si>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</si>
  <si>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</si>
  <si>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</si>
  <si>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</si>
  <si>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</si>
  <si>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</si>
  <si>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</si>
  <si>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</si>
  <si>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</si>
  <si>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</si>
  <si>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</si>
  <si>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</si>
  <si>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</si>
  <si>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</si>
  <si>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</si>
  <si>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</si>
  <si>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</si>
  <si>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</si>
  <si>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</si>
  <si>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</si>
  <si>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</si>
  <si>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</si>
  <si>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</si>
  <si>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</si>
  <si>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</si>
  <si>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</si>
  <si>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</si>
  <si>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</si>
  <si>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</si>
  <si>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</si>
  <si>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</si>
  <si>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</si>
  <si>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</si>
  <si>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</si>
  <si>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</si>
  <si>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</si>
  <si>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</si>
  <si>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</si>
  <si>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</si>
  <si>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</si>
  <si>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</si>
  <si>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</si>
  <si>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</si>
  <si>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</si>
  <si>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</si>
  <si>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</si>
  <si>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</si>
  <si>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</si>
  <si>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</si>
  <si>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</si>
  <si>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</si>
  <si>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</si>
  <si>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</si>
  <si>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</si>
  <si>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</si>
  <si>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</si>
  <si>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</si>
  <si>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</si>
  <si>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</si>
  <si>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</si>
  <si>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</si>
  <si>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</si>
  <si>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</si>
  <si>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</si>
  <si>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</si>
  <si>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</si>
  <si>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</si>
  <si>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</si>
  <si>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</si>
  <si>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</si>
  <si>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</si>
  <si>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</si>
  <si>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</si>
  <si>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</si>
  <si>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</si>
  <si>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</si>
  <si>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</si>
  <si>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</si>
  <si>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</si>
  <si>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</si>
  <si>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</si>
  <si>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</si>
  <si>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</si>
  <si>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</si>
  <si>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</si>
  <si>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</si>
  <si>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</si>
  <si>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</si>
  <si>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</si>
  <si>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</si>
  <si>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</si>
  <si>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</si>
  <si>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</si>
  <si>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</si>
  <si>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</si>
  <si>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</si>
  <si>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</si>
  <si>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</si>
  <si>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</si>
  <si>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</si>
  <si>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</si>
  <si>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</si>
  <si>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</si>
  <si>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</si>
  <si>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</si>
  <si>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</si>
  <si>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</si>
  <si>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</si>
  <si>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</si>
  <si>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</si>
  <si>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</si>
  <si>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</si>
  <si>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</si>
  <si>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</si>
  <si>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</si>
  <si>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</si>
  <si>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</si>
  <si>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</si>
  <si>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</si>
  <si>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</si>
  <si>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</si>
  <si>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</si>
  <si>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</si>
  <si>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</si>
  <si>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</si>
  <si>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</si>
  <si>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</si>
  <si>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</si>
  <si>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</si>
  <si>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</si>
  <si>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</si>
  <si>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</si>
  <si>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</si>
  <si>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</si>
  <si>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</si>
  <si>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</si>
  <si>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</si>
  <si>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</si>
  <si>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</si>
  <si>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</si>
  <si>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</si>
  <si>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</si>
  <si>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</si>
  <si>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</si>
  <si>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</si>
  <si>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</si>
  <si>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</si>
  <si>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</si>
  <si>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</si>
  <si>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</si>
  <si>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</si>
  <si>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</si>
  <si>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</si>
  <si>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</si>
  <si>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</si>
  <si>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</si>
  <si>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</si>
  <si>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</si>
  <si>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</si>
  <si>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</si>
  <si>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</si>
  <si>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</si>
  <si>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</si>
  <si>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</si>
  <si>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</si>
  <si>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</si>
  <si>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</si>
  <si>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</si>
  <si>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</si>
  <si>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</si>
  <si>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</si>
  <si>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</si>
  <si>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</si>
  <si>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</si>
  <si>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</si>
  <si>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</si>
  <si>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</si>
  <si>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</si>
  <si>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</si>
  <si>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</si>
  <si>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</si>
  <si>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</si>
  <si>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</si>
  <si>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</si>
  <si>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</si>
  <si>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</si>
  <si>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</si>
  <si>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</si>
  <si>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</si>
  <si>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</si>
  <si>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</si>
  <si>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</si>
  <si>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</si>
  <si>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</si>
  <si>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</si>
  <si>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</si>
  <si>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</si>
  <si>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</si>
  <si>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</si>
  <si>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</si>
  <si>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</si>
  <si>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</si>
  <si>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</si>
  <si>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</si>
  <si>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</si>
  <si>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</si>
  <si>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</si>
  <si>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</si>
  <si>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</si>
  <si>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</si>
  <si>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</si>
  <si>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</si>
  <si>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</si>
  <si>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</si>
  <si>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</si>
  <si>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</si>
  <si>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</si>
  <si>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</si>
  <si>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</si>
  <si>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</si>
  <si>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</si>
  <si>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</si>
  <si>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</si>
  <si>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</si>
  <si>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</si>
  <si>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</si>
  <si>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</si>
  <si>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</si>
  <si>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</si>
  <si>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</si>
  <si>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</si>
  <si>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</si>
  <si>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</si>
  <si>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</si>
  <si>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</si>
  <si>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</si>
  <si>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</si>
  <si>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</si>
  <si>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</si>
  <si>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</si>
  <si>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</si>
  <si>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</si>
  <si>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</si>
  <si>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</si>
  <si>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</si>
  <si>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</si>
  <si>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</si>
  <si>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</si>
  <si>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</si>
  <si>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</si>
  <si>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</si>
  <si>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</si>
  <si>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</si>
  <si>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</si>
  <si>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</si>
  <si>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</si>
  <si>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</si>
  <si>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</si>
  <si>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</si>
  <si>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</si>
  <si>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</si>
  <si>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</si>
  <si>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</si>
  <si>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</si>
  <si>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</si>
  <si>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</si>
  <si>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</si>
  <si>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</si>
  <si>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</si>
  <si>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</si>
  <si>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</si>
  <si>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</si>
  <si>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</si>
  <si>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</si>
  <si>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</si>
  <si>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</si>
  <si>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</si>
  <si>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</si>
  <si>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</si>
  <si>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</si>
  <si>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</si>
  <si>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</si>
  <si>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</si>
  <si>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</si>
  <si>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</si>
  <si>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</si>
  <si>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</si>
  <si>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</si>
  <si>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</si>
  <si>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</si>
  <si>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</si>
  <si>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</si>
  <si>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</si>
  <si>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</si>
  <si>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</si>
  <si>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</si>
  <si>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</si>
  <si>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</si>
  <si>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</si>
  <si>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</si>
  <si>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</si>
  <si>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</si>
  <si>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</si>
  <si>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</si>
  <si>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</si>
  <si>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</si>
  <si>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</si>
  <si>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</si>
  <si>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</si>
  <si>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</si>
  <si>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</si>
  <si>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</si>
  <si>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</si>
  <si>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</si>
  <si>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</si>
  <si>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</si>
  <si>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</si>
  <si>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</si>
  <si>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</si>
  <si>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</si>
  <si>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</si>
  <si>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</si>
  <si>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</si>
  <si>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</si>
  <si>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</si>
  <si>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</si>
  <si>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</si>
  <si>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</si>
  <si>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</si>
  <si>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</si>
  <si>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</si>
  <si>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</si>
  <si>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</si>
  <si>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</si>
  <si>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</si>
  <si>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</si>
  <si>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</si>
  <si>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</si>
  <si>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</si>
  <si>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</si>
  <si>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</si>
  <si>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</si>
  <si>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</si>
  <si>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</si>
  <si>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</si>
  <si>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</si>
  <si>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</si>
  <si>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</si>
  <si>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</si>
  <si>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</si>
  <si>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</si>
  <si>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</si>
  <si>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</si>
  <si>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</si>
  <si>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</si>
  <si>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</si>
  <si>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</si>
  <si>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</si>
  <si>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</si>
  <si>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</si>
  <si>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</si>
  <si>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</si>
  <si>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</si>
  <si>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</si>
  <si>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</si>
  <si>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</si>
  <si>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</si>
  <si>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</si>
  <si>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</si>
  <si>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</si>
  <si>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</si>
  <si>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</si>
  <si>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</si>
  <si>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</si>
  <si>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</si>
  <si>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</si>
  <si>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</si>
  <si>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</si>
  <si>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</si>
  <si>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</si>
  <si>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</si>
  <si>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</si>
  <si>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</si>
  <si>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</si>
  <si>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</si>
  <si>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</si>
  <si>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</si>
  <si>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</si>
  <si>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</si>
  <si>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</si>
  <si>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</si>
  <si>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</si>
  <si>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</si>
  <si>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</si>
  <si>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</si>
  <si>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</si>
  <si>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</si>
  <si>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</si>
  <si>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</si>
  <si>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</si>
  <si>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</si>
  <si>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</si>
  <si>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</si>
  <si>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</si>
  <si>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</si>
  <si>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</si>
  <si>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</si>
  <si>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</si>
  <si>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</si>
  <si>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</si>
  <si>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</si>
  <si>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</si>
  <si>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</si>
  <si>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</si>
  <si>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</si>
  <si>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</si>
  <si>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</si>
  <si>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</si>
  <si>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</si>
  <si>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</si>
  <si>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</si>
  <si>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</si>
  <si>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</si>
  <si>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</si>
  <si>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</si>
  <si>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</si>
  <si>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</si>
  <si>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</si>
  <si>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</si>
  <si>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</si>
  <si>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</si>
  <si>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</si>
  <si>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</si>
  <si>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</si>
  <si>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</si>
  <si>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</si>
  <si>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</si>
  <si>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</si>
  <si>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</si>
  <si>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</si>
  <si>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</si>
  <si>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</si>
  <si>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</si>
  <si>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</si>
  <si>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</si>
  <si>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</si>
  <si>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</si>
  <si>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</si>
  <si>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</si>
  <si>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</si>
  <si>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</si>
  <si>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</si>
  <si>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</si>
  <si>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</si>
  <si>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</si>
  <si>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</si>
  <si>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</si>
  <si>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</si>
  <si>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</si>
  <si>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</si>
  <si>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</si>
  <si>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</si>
  <si>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</si>
  <si>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</si>
  <si>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</si>
  <si>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</si>
  <si>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</si>
  <si>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</si>
  <si>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</si>
  <si>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</si>
  <si>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</si>
  <si>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</si>
  <si>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</si>
  <si>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</si>
  <si>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</si>
  <si>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</si>
  <si>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</si>
  <si>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</si>
  <si>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</si>
  <si>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</si>
  <si>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</si>
  <si>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</si>
  <si>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</si>
  <si>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</si>
  <si>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</si>
  <si>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</si>
  <si>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</si>
  <si>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</si>
  <si>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</si>
  <si>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</si>
  <si>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</si>
  <si>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</si>
  <si>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</si>
  <si>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</si>
  <si>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</si>
  <si>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</si>
  <si>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</si>
  <si>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</si>
  <si>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</si>
  <si>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</si>
  <si>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</si>
  <si>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</si>
  <si>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</si>
  <si>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</si>
  <si>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</si>
  <si>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</si>
  <si>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</si>
  <si>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</si>
  <si>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</si>
  <si>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</si>
  <si>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</si>
  <si>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</si>
  <si>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</si>
  <si>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</si>
  <si>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</si>
  <si>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</si>
  <si>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</si>
  <si>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</si>
  <si>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</si>
  <si>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</si>
  <si>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</si>
  <si>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</si>
  <si>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</si>
  <si>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</si>
  <si>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</si>
  <si>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</si>
  <si>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</si>
  <si>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</si>
  <si>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</si>
  <si>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</si>
  <si>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</si>
  <si>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</si>
  <si>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</si>
  <si>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</si>
  <si>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</si>
  <si>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</si>
  <si>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</si>
  <si>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</si>
  <si>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</si>
  <si>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</si>
  <si>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</si>
  <si>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</si>
  <si>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</si>
  <si>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</si>
  <si>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</si>
  <si>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</si>
  <si>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</si>
  <si>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</si>
  <si>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</si>
  <si>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</si>
  <si>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</si>
  <si>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</si>
  <si>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</si>
  <si>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</si>
  <si>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</si>
  <si>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</si>
  <si>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</si>
  <si>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</si>
  <si>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</si>
  <si>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</si>
  <si>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</si>
  <si>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</si>
  <si>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</si>
  <si>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</si>
  <si>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</si>
  <si>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</si>
  <si>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</si>
  <si>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</si>
  <si>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</si>
  <si>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</si>
  <si>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</si>
  <si>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</si>
  <si>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</si>
  <si>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</si>
  <si>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</si>
  <si>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</si>
  <si>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</si>
  <si>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</si>
  <si>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</si>
  <si>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</si>
  <si>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</si>
  <si>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</si>
  <si>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</si>
  <si>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</si>
  <si>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</si>
  <si>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</si>
  <si>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</si>
  <si>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</si>
  <si>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</si>
  <si>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</si>
  <si>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</si>
  <si>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</si>
  <si>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</si>
  <si>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</si>
  <si>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</si>
  <si>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</si>
  <si>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</si>
  <si>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</si>
  <si>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</si>
  <si>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</si>
  <si>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</si>
  <si>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</si>
  <si>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</si>
  <si>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</si>
  <si>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</si>
  <si>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</si>
  <si>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</si>
  <si>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</si>
  <si>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</si>
  <si>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</si>
  <si>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</si>
  <si>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</si>
  <si>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</si>
  <si>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</si>
  <si>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</si>
  <si>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</si>
  <si>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</si>
  <si>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</si>
  <si>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</si>
  <si>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</si>
  <si>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</si>
  <si>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</si>
  <si>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</si>
  <si>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</si>
  <si>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</si>
  <si>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</si>
  <si>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</si>
  <si>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</si>
  <si>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</si>
  <si>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</si>
  <si>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</si>
  <si>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</si>
  <si>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</si>
  <si>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</si>
  <si>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</si>
  <si>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</si>
  <si>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</si>
  <si>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</si>
  <si>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</si>
  <si>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</si>
  <si>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</si>
  <si>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</si>
  <si>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</si>
  <si>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</si>
  <si>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</si>
  <si>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</si>
  <si>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</si>
  <si>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</si>
  <si>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</si>
  <si>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</si>
  <si>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</si>
  <si>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</si>
  <si>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</si>
  <si>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</si>
  <si>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</si>
  <si>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</si>
  <si>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</si>
  <si>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</si>
  <si>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</si>
  <si>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</si>
  <si>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</si>
  <si>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</si>
  <si>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</si>
  <si>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</si>
  <si>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</si>
  <si>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</si>
  <si>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</si>
  <si>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</si>
  <si>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</si>
  <si>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</si>
  <si>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</si>
  <si>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</si>
  <si>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</si>
  <si>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</si>
  <si>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</si>
  <si>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</si>
  <si>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</si>
  <si>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</si>
  <si>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</si>
  <si>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</si>
  <si>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</si>
  <si>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</si>
  <si>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</si>
  <si>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</si>
  <si>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</si>
  <si>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</si>
  <si>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</si>
  <si>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</si>
  <si>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</si>
  <si>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</si>
  <si>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</si>
  <si>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</si>
  <si>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</si>
  <si>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</si>
  <si>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</si>
  <si>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</si>
  <si>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</si>
  <si>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</si>
  <si>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</si>
  <si>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</si>
  <si>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</si>
  <si>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</si>
  <si>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</si>
  <si>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</si>
  <si>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</si>
  <si>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</si>
  <si>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</si>
  <si>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</si>
  <si>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</si>
  <si>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</si>
  <si>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</si>
  <si>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</si>
  <si>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</si>
  <si>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</si>
  <si>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</si>
  <si>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</si>
  <si>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</si>
  <si>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</si>
  <si>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</si>
  <si>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</si>
  <si>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</si>
  <si>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</si>
  <si>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</si>
  <si>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</si>
  <si>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</si>
  <si>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</si>
  <si>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</si>
  <si>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</si>
  <si>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</si>
  <si>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</si>
  <si>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</si>
  <si>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</si>
  <si>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</si>
  <si>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</si>
  <si>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</si>
  <si>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</si>
  <si>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</si>
  <si>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</si>
  <si>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</si>
  <si>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</si>
  <si>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</si>
  <si>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</si>
  <si>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</si>
  <si>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</si>
  <si>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</si>
  <si>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</si>
  <si>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</si>
  <si>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</si>
  <si>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</si>
  <si>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</si>
  <si>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</si>
  <si>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</si>
  <si>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</si>
  <si>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</si>
  <si>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</si>
  <si>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</si>
  <si>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</si>
  <si>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</si>
  <si>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</si>
  <si>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</si>
  <si>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</si>
  <si>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</si>
  <si>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</si>
  <si>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</si>
  <si>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</si>
  <si>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</si>
  <si>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</si>
  <si>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</si>
  <si>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</si>
  <si>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</si>
  <si>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</si>
  <si>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</si>
  <si>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</si>
  <si>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</si>
  <si>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</si>
  <si>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</si>
  <si>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</si>
  <si>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</si>
  <si>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</si>
  <si>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</si>
  <si>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</si>
  <si>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</si>
  <si>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</si>
  <si>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</si>
  <si>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</si>
  <si>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</si>
  <si>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</si>
  <si>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</si>
  <si>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</si>
  <si>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</si>
  <si>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</si>
  <si>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</si>
  <si>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</si>
  <si>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</si>
  <si>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</si>
  <si>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</si>
  <si>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</si>
  <si>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</si>
  <si>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</si>
  <si>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</si>
  <si>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</si>
  <si>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</si>
  <si>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</si>
  <si>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</si>
  <si>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</si>
  <si>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</si>
  <si>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</si>
  <si>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</si>
  <si>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</si>
  <si>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</si>
  <si>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</si>
  <si>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</si>
  <si>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</si>
  <si>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</si>
  <si>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</si>
  <si>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</si>
  <si>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</si>
  <si>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</si>
  <si>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</si>
  <si>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</si>
  <si>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</si>
  <si>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</si>
  <si>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</si>
  <si>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</si>
  <si>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</si>
  <si>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</si>
  <si>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</si>
  <si>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</si>
  <si>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</si>
  <si>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</si>
  <si>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</si>
  <si>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</si>
  <si>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</si>
  <si>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</si>
  <si>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</si>
  <si>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</si>
  <si>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</si>
  <si>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</si>
  <si>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</si>
  <si>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</si>
  <si>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</si>
  <si>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</si>
  <si>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</si>
  <si>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</si>
  <si>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</si>
  <si>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</si>
  <si>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</si>
  <si>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</si>
  <si>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</si>
  <si>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</si>
  <si>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</si>
  <si>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</si>
  <si>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</si>
  <si>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</si>
  <si>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</si>
  <si>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</si>
  <si>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</si>
  <si>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</si>
  <si>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</si>
  <si>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</si>
  <si>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</si>
  <si>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</si>
  <si>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</si>
  <si>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</si>
  <si>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</si>
  <si>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</si>
  <si>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</si>
  <si>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</si>
  <si>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</si>
  <si>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</si>
  <si>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</si>
  <si>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</si>
  <si>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</si>
  <si>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</si>
  <si>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</si>
  <si>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</si>
  <si>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</si>
  <si>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</si>
  <si>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</si>
  <si>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</si>
  <si>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</si>
  <si>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</si>
  <si>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</si>
  <si>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</si>
  <si>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</si>
  <si>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</si>
  <si>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</si>
  <si>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</si>
  <si>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</si>
  <si>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</si>
  <si>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</si>
  <si>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</si>
  <si>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</si>
  <si>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</si>
  <si>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</si>
  <si>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</si>
  <si>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</si>
  <si>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</si>
  <si>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</si>
  <si>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</si>
  <si>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</si>
  <si>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</si>
  <si>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</si>
  <si>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</si>
  <si>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</si>
  <si>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</si>
  <si>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</si>
  <si>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</si>
  <si>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</si>
  <si>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</si>
  <si>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</si>
  <si>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</si>
  <si>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</si>
  <si>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</si>
  <si>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</si>
  <si>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</si>
  <si>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</si>
  <si>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</si>
  <si>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</si>
  <si>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</si>
  <si>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</si>
  <si>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</si>
  <si>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</si>
  <si>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</si>
  <si>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</si>
  <si>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</si>
  <si>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</si>
  <si>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</si>
  <si>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</si>
  <si>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</si>
  <si>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</si>
  <si>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</si>
  <si>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</si>
  <si>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</si>
  <si>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</si>
  <si>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</si>
  <si>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</si>
  <si>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</si>
  <si>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</si>
  <si>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</si>
  <si>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</si>
  <si>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</si>
  <si>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</si>
  <si>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</si>
  <si>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</si>
  <si>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</si>
  <si>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</si>
  <si>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</si>
  <si>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</si>
  <si>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</si>
  <si>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</si>
  <si>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</si>
  <si>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</si>
  <si>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</si>
  <si>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</si>
  <si>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</si>
  <si>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</si>
  <si>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</si>
  <si>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</si>
  <si>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</si>
  <si>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</si>
  <si>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</si>
  <si>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</si>
  <si>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</si>
  <si>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</si>
  <si>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</si>
  <si>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</si>
  <si>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</si>
  <si>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</si>
  <si>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</si>
  <si>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</si>
  <si>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</si>
  <si>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</si>
  <si>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</si>
  <si>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</si>
  <si>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</si>
  <si>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</si>
  <si>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</si>
  <si>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</si>
  <si>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</si>
  <si>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</si>
  <si>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</si>
  <si>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</si>
  <si>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</si>
  <si>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</si>
  <si>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</si>
  <si>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</si>
  <si>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</si>
  <si>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</si>
  <si>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</si>
  <si>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</si>
  <si>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</si>
  <si>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</si>
  <si>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</si>
  <si>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</si>
  <si>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</si>
  <si>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</si>
  <si>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</si>
  <si>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</si>
  <si>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</si>
  <si>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</si>
  <si>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</si>
  <si>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</si>
  <si>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</si>
  <si>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</si>
  <si>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</si>
  <si>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</si>
  <si>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</si>
  <si>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</si>
  <si>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</si>
  <si>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</si>
  <si>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</si>
  <si>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</si>
  <si>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</si>
  <si>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</si>
  <si>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</si>
  <si>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</si>
  <si>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</si>
  <si>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</si>
  <si>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</si>
  <si>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</si>
  <si>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</si>
  <si>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</si>
  <si>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</si>
  <si>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</si>
  <si>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</si>
  <si>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</si>
  <si>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</si>
  <si>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</si>
  <si>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</si>
  <si>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</si>
  <si>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</si>
  <si>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</si>
  <si>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</si>
  <si>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</si>
  <si>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</si>
  <si>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</si>
  <si>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</si>
  <si>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</si>
  <si>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</si>
  <si>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</si>
  <si>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</si>
  <si>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</si>
  <si>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</si>
  <si>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</si>
  <si>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</si>
  <si>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</si>
  <si>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</si>
  <si>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</si>
  <si>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</si>
  <si>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</si>
  <si>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</si>
  <si>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</si>
  <si>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</si>
  <si>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</si>
  <si>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</si>
  <si>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</si>
  <si>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</si>
  <si>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</si>
  <si>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</si>
  <si>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</si>
  <si>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</si>
  <si>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</si>
  <si>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</si>
  <si>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</si>
  <si>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</si>
  <si>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</si>
  <si>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</si>
  <si>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</si>
  <si>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</si>
  <si>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</si>
  <si>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</si>
  <si>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</si>
  <si>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</si>
  <si>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</si>
  <si>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</si>
  <si>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</si>
  <si>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</si>
  <si>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</si>
  <si>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</si>
  <si>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</si>
  <si>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</si>
  <si>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</si>
  <si>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</si>
  <si>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</si>
  <si>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</si>
  <si>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</si>
  <si>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</si>
  <si>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</si>
  <si>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</si>
  <si>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</si>
  <si>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</si>
  <si>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</si>
  <si>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</si>
  <si>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</si>
  <si>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</si>
  <si>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</si>
  <si>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</si>
  <si>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</si>
  <si>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</si>
  <si>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</si>
  <si>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</si>
  <si>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</si>
  <si>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</si>
  <si>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</si>
  <si>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</si>
  <si>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</si>
  <si>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</si>
  <si>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</si>
  <si>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</si>
  <si>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</si>
  <si>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</si>
  <si>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</si>
  <si>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</si>
  <si>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</si>
  <si>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</si>
  <si>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</si>
  <si>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</si>
  <si>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</si>
  <si>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</si>
  <si>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</si>
  <si>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</si>
  <si>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</si>
  <si>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</si>
  <si>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</si>
  <si>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</si>
  <si>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</si>
  <si>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</si>
  <si>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</si>
  <si>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</si>
  <si>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</si>
  <si>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</si>
  <si>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</si>
  <si>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</si>
  <si>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</si>
  <si>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</si>
  <si>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</si>
  <si>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</si>
  <si>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</si>
  <si>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</si>
  <si>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</si>
  <si>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</si>
  <si>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</si>
  <si>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</si>
  <si>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</si>
  <si>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</si>
  <si>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</si>
  <si>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</si>
  <si>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</si>
  <si>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</si>
  <si>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</si>
  <si>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</si>
  <si>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</si>
  <si>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</si>
  <si>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</si>
  <si>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</si>
  <si>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</si>
  <si>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</si>
  <si>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</si>
  <si>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</si>
  <si>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</si>
  <si>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</si>
  <si>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</si>
  <si>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</si>
  <si>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</si>
  <si>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</si>
  <si>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</si>
  <si>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</si>
  <si>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</si>
  <si>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</si>
  <si>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</si>
  <si>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</si>
  <si>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</si>
  <si>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</si>
  <si>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</si>
  <si>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</si>
  <si>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</si>
  <si>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</si>
  <si>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</si>
  <si>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</si>
  <si>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</si>
  <si>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</si>
  <si>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</si>
  <si>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</si>
  <si>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</si>
  <si>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</si>
  <si>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</si>
  <si>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</si>
  <si>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</si>
  <si>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</si>
  <si>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</si>
  <si>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</si>
  <si>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</si>
  <si>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</si>
  <si>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</si>
  <si>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</si>
  <si>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</si>
  <si>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</si>
  <si>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</si>
  <si>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</si>
  <si>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</si>
  <si>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</si>
  <si>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</si>
  <si>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</si>
  <si>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</si>
  <si>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</si>
  <si>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</si>
  <si>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</si>
  <si>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</si>
  <si>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</si>
  <si>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</si>
  <si>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</si>
  <si>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</si>
  <si>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</si>
  <si>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</si>
  <si>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</si>
  <si>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</si>
  <si>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</si>
  <si>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</si>
  <si>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</si>
  <si>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</si>
  <si>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</si>
  <si>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</si>
  <si>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</si>
  <si>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</si>
  <si>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</si>
  <si>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</si>
  <si>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</si>
  <si>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</si>
  <si>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</si>
  <si>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</si>
  <si>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</si>
  <si>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</si>
  <si>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</si>
  <si>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</si>
  <si>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</si>
  <si>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</si>
  <si>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</si>
  <si>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</si>
  <si>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</si>
  <si>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</si>
  <si>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</si>
  <si>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</si>
  <si>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</si>
  <si>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</si>
  <si>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</si>
  <si>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</si>
  <si>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</si>
  <si>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</si>
  <si>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</si>
  <si>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</si>
  <si>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</si>
  <si>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</si>
  <si>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</si>
  <si>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</si>
  <si>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</si>
  <si>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</si>
  <si>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</si>
  <si>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</si>
  <si>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</si>
  <si>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</si>
  <si>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</si>
  <si>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</si>
  <si>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</si>
  <si>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</si>
  <si>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</si>
  <si>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</si>
  <si>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</si>
  <si>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</si>
  <si>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</si>
  <si>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</si>
  <si>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</si>
  <si>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</si>
  <si>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</si>
  <si>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</si>
  <si>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</si>
  <si>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</si>
  <si>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</si>
  <si>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</si>
  <si>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</si>
  <si>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</si>
  <si>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</si>
  <si>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</si>
  <si>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</si>
  <si>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</si>
  <si>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</si>
  <si>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</si>
  <si>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</si>
  <si>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</si>
  <si>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</si>
  <si>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</si>
  <si>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</si>
  <si>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</si>
  <si>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</si>
  <si>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</si>
  <si>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</si>
  <si>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</si>
  <si>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</si>
  <si>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</si>
  <si>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</si>
  <si>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</si>
  <si>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</si>
  <si>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</si>
  <si>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</si>
  <si>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</si>
  <si>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</si>
  <si>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</si>
  <si>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</si>
  <si>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</si>
  <si>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</si>
  <si>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</si>
  <si>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</si>
  <si>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</si>
  <si>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</si>
  <si>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</si>
  <si>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</si>
  <si>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</si>
  <si>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</si>
  <si>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</si>
  <si>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</si>
  <si>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</si>
  <si>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</si>
  <si>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</si>
  <si>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</si>
  <si>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</si>
  <si>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</si>
  <si>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</si>
  <si>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</si>
  <si>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</si>
  <si>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</si>
  <si>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</si>
  <si>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</si>
  <si>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</si>
  <si>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</si>
  <si>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</si>
  <si>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</si>
  <si>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</si>
  <si>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</si>
  <si>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</si>
  <si>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</si>
  <si>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</si>
  <si>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</si>
  <si>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</si>
  <si>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</si>
  <si>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</si>
  <si>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</si>
  <si>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</si>
  <si>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</si>
  <si>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</si>
  <si>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</si>
  <si>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</si>
  <si>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</si>
  <si>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</si>
  <si>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</si>
  <si>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</si>
  <si>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</si>
  <si>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</si>
  <si>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</si>
  <si>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</si>
  <si>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</si>
  <si>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</si>
  <si>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</si>
  <si>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</si>
  <si>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</si>
  <si>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</si>
  <si>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</si>
  <si>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</si>
  <si>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</si>
  <si>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</si>
  <si>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</si>
  <si>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</si>
  <si>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</si>
  <si>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</si>
  <si>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</si>
  <si>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</si>
  <si>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</si>
  <si>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</si>
  <si>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</si>
  <si>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</si>
  <si>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</si>
  <si>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</si>
  <si>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</si>
  <si>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</si>
  <si>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</si>
  <si>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</si>
  <si>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</si>
  <si>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</si>
  <si>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</si>
  <si>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</si>
  <si>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</si>
  <si>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</si>
  <si>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</si>
  <si>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</si>
  <si>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</si>
  <si>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</si>
  <si>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</si>
  <si>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</si>
  <si>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</si>
  <si>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</si>
  <si>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</si>
  <si>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</si>
  <si>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</si>
  <si>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</si>
  <si>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</si>
  <si>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</si>
  <si>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</si>
  <si>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</si>
  <si>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</si>
  <si>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</si>
  <si>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</si>
  <si>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</si>
  <si>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</si>
  <si>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</si>
  <si>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</si>
  <si>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</si>
  <si>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</si>
  <si>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</si>
  <si>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</si>
  <si>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</si>
  <si>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</si>
  <si>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</si>
  <si>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</si>
  <si>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</si>
  <si>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</si>
  <si>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</si>
  <si>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</si>
  <si>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</si>
  <si>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</si>
  <si>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</si>
  <si>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</si>
  <si>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</si>
  <si>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</si>
  <si>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</si>
  <si>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</si>
  <si>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</si>
  <si>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</si>
  <si>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</si>
  <si>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</si>
  <si>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</si>
  <si>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</si>
  <si>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</si>
  <si>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</si>
  <si>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</si>
  <si>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</si>
  <si>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</si>
  <si>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</si>
  <si>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</si>
  <si>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</si>
  <si>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</si>
  <si>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</si>
  <si>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</si>
  <si>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</si>
  <si>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</si>
  <si>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</si>
  <si>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</si>
  <si>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</si>
  <si>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</si>
  <si>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</si>
  <si>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</si>
  <si>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</si>
  <si>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</si>
  <si>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</si>
  <si>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</si>
  <si>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</si>
  <si>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</si>
  <si>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</si>
  <si>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</si>
  <si>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</si>
  <si>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</si>
  <si>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</si>
  <si>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</si>
  <si>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</si>
  <si>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</si>
  <si>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</si>
  <si>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</si>
  <si>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</si>
  <si>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</si>
  <si>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</si>
  <si>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</si>
  <si>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</si>
  <si>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</si>
  <si>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</si>
  <si>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</si>
  <si>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</si>
  <si>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</si>
  <si>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</si>
  <si>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</si>
  <si>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</si>
  <si>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</si>
  <si>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</si>
  <si>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</si>
  <si>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</si>
  <si>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</si>
  <si>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</si>
  <si>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</si>
  <si>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</si>
  <si>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</si>
  <si>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</si>
  <si>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</si>
  <si>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</si>
  <si>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</si>
  <si>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</si>
  <si>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</si>
  <si>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</si>
  <si>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</si>
  <si>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</si>
  <si>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</si>
  <si>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</si>
  <si>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</si>
  <si>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</si>
  <si>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</si>
  <si>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</si>
  <si>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</si>
  <si>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</si>
  <si>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</si>
  <si>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</si>
  <si>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</si>
  <si>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</si>
  <si>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</si>
  <si>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</si>
  <si>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</si>
  <si>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</si>
  <si>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</si>
  <si>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</si>
  <si>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</si>
  <si>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</si>
  <si>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</si>
  <si>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</si>
  <si>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</si>
  <si>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</si>
  <si>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</si>
  <si>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</si>
  <si>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</si>
  <si>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</si>
  <si>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</si>
  <si>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</si>
  <si>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</si>
  <si>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</si>
  <si>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</si>
  <si>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</si>
  <si>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</si>
  <si>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</si>
  <si>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</si>
  <si>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</si>
  <si>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</si>
  <si>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</si>
  <si>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</si>
  <si>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</si>
  <si>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</si>
  <si>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</si>
  <si>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</si>
  <si>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</si>
  <si>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</si>
  <si>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</si>
  <si>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</si>
  <si>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</si>
  <si>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</si>
  <si>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</si>
  <si>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</si>
  <si>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</si>
  <si>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</si>
  <si>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</si>
  <si>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</si>
  <si>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</si>
  <si>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</si>
  <si>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</si>
  <si>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</si>
  <si>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</si>
  <si>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</si>
  <si>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</si>
  <si>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</si>
  <si>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</si>
  <si>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</si>
  <si>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</si>
  <si>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</si>
  <si>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</si>
  <si>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</si>
  <si>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</si>
  <si>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</si>
  <si>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</si>
  <si>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</si>
  <si>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</si>
  <si>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</si>
  <si>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</si>
  <si>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</si>
  <si>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</si>
  <si>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</si>
  <si>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</si>
  <si>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</si>
  <si>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</si>
  <si>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</si>
  <si>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</si>
  <si>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</si>
  <si>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</si>
  <si>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</si>
  <si>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</si>
  <si>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</si>
  <si>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</si>
  <si>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</si>
  <si>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</si>
  <si>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</si>
  <si>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</si>
  <si>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</si>
  <si>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</si>
  <si>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</si>
  <si>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</si>
  <si>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</si>
  <si>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</si>
  <si>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</si>
  <si>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</si>
  <si>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</si>
  <si>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</si>
  <si>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</si>
  <si>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</si>
  <si>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</si>
  <si>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</si>
  <si>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</si>
  <si>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</si>
  <si>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</si>
  <si>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</si>
  <si>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</si>
  <si>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</si>
  <si>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</si>
  <si>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</si>
  <si>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</si>
  <si>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</si>
  <si>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</si>
  <si>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</si>
  <si>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</si>
  <si>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</si>
  <si>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</si>
  <si>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</si>
  <si>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</si>
  <si>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</si>
  <si>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</si>
  <si>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</si>
  <si>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</si>
  <si>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</si>
  <si>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</si>
  <si>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</si>
  <si>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</si>
  <si>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</si>
  <si>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</si>
  <si>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</si>
  <si>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</si>
  <si>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</si>
  <si>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</si>
  <si>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</si>
  <si>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</si>
  <si>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</si>
  <si>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</si>
  <si>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</si>
  <si>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</si>
  <si>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</si>
  <si>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</si>
  <si>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</si>
  <si>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</si>
  <si>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</si>
  <si>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</si>
  <si>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</si>
  <si>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</si>
  <si>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</si>
  <si>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</si>
  <si>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</si>
  <si>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</si>
  <si>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</si>
  <si>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</si>
  <si>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</si>
  <si>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</si>
  <si>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</si>
  <si>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</si>
  <si>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</si>
  <si>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</si>
  <si>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</si>
  <si>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</si>
  <si>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</si>
  <si>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</si>
  <si>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</si>
  <si>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</si>
  <si>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</si>
  <si>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</si>
  <si>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</si>
  <si>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</si>
  <si>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</si>
  <si>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</si>
  <si>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</si>
  <si>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</si>
  <si>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</si>
  <si>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</si>
  <si>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</si>
  <si>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</si>
  <si>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</si>
  <si>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</si>
  <si>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</si>
  <si>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</si>
  <si>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</si>
  <si>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</si>
  <si>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</si>
  <si>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</si>
  <si>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</si>
  <si>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</si>
  <si>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</si>
  <si>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</si>
  <si>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</si>
  <si>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</si>
  <si>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</si>
  <si>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</si>
  <si>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</si>
  <si>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</si>
  <si>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</si>
  <si>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</si>
  <si>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</si>
  <si>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</si>
  <si>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</si>
  <si>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</si>
  <si>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</si>
  <si>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</si>
  <si>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</si>
  <si>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</si>
  <si>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</si>
  <si>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</si>
  <si>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</si>
  <si>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</si>
  <si>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</si>
  <si>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</si>
  <si>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</si>
  <si>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</si>
  <si>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</si>
  <si>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</si>
  <si>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</si>
  <si>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</si>
  <si>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</si>
  <si>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</si>
  <si>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</si>
  <si>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</si>
  <si>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</si>
  <si>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</si>
  <si>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</si>
  <si>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</si>
  <si>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</si>
  <si>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</si>
  <si>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</si>
  <si>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</si>
  <si>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</si>
  <si>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</si>
  <si>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</si>
  <si>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</si>
  <si>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</si>
  <si>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</si>
  <si>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</si>
  <si>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</si>
  <si>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</si>
  <si>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</si>
  <si>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</si>
  <si>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</si>
  <si>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</si>
  <si>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</si>
  <si>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</si>
  <si>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</si>
  <si>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</si>
  <si>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</si>
  <si>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</si>
  <si>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</si>
  <si>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</si>
  <si>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</si>
  <si>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</si>
  <si>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</si>
  <si>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</si>
  <si>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</si>
  <si>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</si>
  <si>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</si>
  <si>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</si>
  <si>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</si>
  <si>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</si>
  <si>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</si>
  <si>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</si>
  <si>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</si>
  <si>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</si>
  <si>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</si>
  <si>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</si>
  <si>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</si>
  <si>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</si>
  <si>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</si>
  <si>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</si>
  <si>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</si>
  <si>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</si>
  <si>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</si>
  <si>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</si>
  <si>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</si>
  <si>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</si>
  <si>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</si>
  <si>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</si>
  <si>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</si>
  <si>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</si>
  <si>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</si>
  <si>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</si>
  <si>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</si>
  <si>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</si>
  <si>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</si>
  <si>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</si>
  <si>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</si>
  <si>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</si>
  <si>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</si>
  <si>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</si>
  <si>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</si>
  <si>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</si>
  <si>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</si>
  <si>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</si>
  <si>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</si>
  <si>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</si>
  <si>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</si>
  <si>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</si>
  <si>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</si>
  <si>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</si>
  <si>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</si>
  <si>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</si>
  <si>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</si>
  <si>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</si>
  <si>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</si>
  <si>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</si>
  <si>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</si>
  <si>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</si>
  <si>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</si>
  <si>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</si>
  <si>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</si>
  <si>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</si>
  <si>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</si>
  <si>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</si>
  <si>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</si>
  <si>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</si>
  <si>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</si>
  <si>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</si>
  <si>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</si>
  <si>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</si>
  <si>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</si>
  <si>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</si>
  <si>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</si>
  <si>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</si>
  <si>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</si>
  <si>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</si>
  <si>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</si>
  <si>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</si>
  <si>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</si>
  <si>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</si>
  <si>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</si>
  <si>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</si>
  <si>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</si>
  <si>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</si>
  <si>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</si>
  <si>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</si>
  <si>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</si>
  <si>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</si>
  <si>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</si>
  <si>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</si>
  <si>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</si>
  <si>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</si>
  <si>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</si>
  <si>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</si>
  <si>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</si>
  <si>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</si>
  <si>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</si>
  <si>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</si>
  <si>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</si>
  <si>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</si>
  <si>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</si>
  <si>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</si>
  <si>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</si>
  <si>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</si>
  <si>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</si>
  <si>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</si>
  <si>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</si>
  <si>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</si>
  <si>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</si>
  <si>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</si>
  <si>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</si>
  <si>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</si>
  <si>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</si>
  <si>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</si>
  <si>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</si>
  <si>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</si>
  <si>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</si>
  <si>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</si>
  <si>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</si>
  <si>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</si>
  <si>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</si>
  <si>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</si>
  <si>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</si>
  <si>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</si>
  <si>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</si>
  <si>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</si>
  <si>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</si>
  <si>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</si>
  <si>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</si>
  <si>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</si>
  <si>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</si>
  <si>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</si>
  <si>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</si>
  <si>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</si>
  <si>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</si>
  <si>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</si>
  <si>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</si>
  <si>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</si>
  <si>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</si>
  <si>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</si>
  <si>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</si>
  <si>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</si>
  <si>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</si>
  <si>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</si>
  <si>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</si>
  <si>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</si>
  <si>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</si>
  <si>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</si>
  <si>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</si>
  <si>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</si>
  <si>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</si>
  <si>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</si>
  <si>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</si>
  <si>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</si>
  <si>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</si>
  <si>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</si>
  <si>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</si>
  <si>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</si>
  <si>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</si>
  <si>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</si>
  <si>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</si>
  <si>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</si>
  <si>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</si>
  <si>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</si>
  <si>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</si>
  <si>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</si>
  <si>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</si>
  <si>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</si>
  <si>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</si>
  <si>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</si>
  <si>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</si>
  <si>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</si>
  <si>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</si>
  <si>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</si>
  <si>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</si>
  <si>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</si>
  <si>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</si>
  <si>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</si>
  <si>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</si>
  <si>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</si>
  <si>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</si>
  <si>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</si>
  <si>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</si>
  <si>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</si>
  <si>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</si>
  <si>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</si>
  <si>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</si>
  <si>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</si>
  <si>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</si>
  <si>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</si>
  <si>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</si>
  <si>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</si>
  <si>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</si>
  <si>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</si>
  <si>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</si>
  <si>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</si>
  <si>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</si>
  <si>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</si>
  <si>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</si>
  <si>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</si>
  <si>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</si>
  <si>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</si>
  <si>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</si>
  <si>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</si>
  <si>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</si>
  <si>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</si>
  <si>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</si>
  <si>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</si>
  <si>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</si>
  <si>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</si>
  <si>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</si>
  <si>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</si>
  <si>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</si>
  <si>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</si>
  <si>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</si>
  <si>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</si>
  <si>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</si>
  <si>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</si>
  <si>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</si>
  <si>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</si>
  <si>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</si>
  <si>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</si>
  <si>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</si>
  <si>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</si>
  <si>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</si>
  <si>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</si>
  <si>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</si>
  <si>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</si>
  <si>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</si>
  <si>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</si>
  <si>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</si>
  <si>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</si>
  <si>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</si>
  <si>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</si>
  <si>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</si>
  <si>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</si>
  <si>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</si>
  <si>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</si>
  <si>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</si>
  <si>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</si>
  <si>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</si>
  <si>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</si>
  <si>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</si>
  <si>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</si>
  <si>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</si>
  <si>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</si>
  <si>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</si>
  <si>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</si>
  <si>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</si>
  <si>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</si>
  <si>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</si>
  <si>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</si>
  <si>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</si>
  <si>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</si>
  <si>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</si>
  <si>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</si>
  <si>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</si>
  <si>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</si>
  <si>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</si>
  <si>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</si>
  <si>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</si>
  <si>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</si>
  <si>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</si>
  <si>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</si>
  <si>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</si>
  <si>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</si>
  <si>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</si>
  <si>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</si>
  <si>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</si>
  <si>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</si>
  <si>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</si>
  <si>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</si>
  <si>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</si>
  <si>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</si>
  <si>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</si>
  <si>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</si>
  <si>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</si>
  <si>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</si>
  <si>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</si>
  <si>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</si>
  <si>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</si>
  <si>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</si>
  <si>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</si>
  <si>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</si>
  <si>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</si>
  <si>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</si>
  <si>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</si>
  <si>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</si>
  <si>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</si>
  <si>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</si>
  <si>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</si>
  <si>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</si>
  <si>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</si>
  <si>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</si>
  <si>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</si>
  <si>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</si>
  <si>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</si>
  <si>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</si>
  <si>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</si>
  <si>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</si>
  <si>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</si>
  <si>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</si>
  <si>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</si>
  <si>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</si>
  <si>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</si>
  <si>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</si>
  <si>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</si>
  <si>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</si>
  <si>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</si>
  <si>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</si>
  <si>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</si>
  <si>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</si>
  <si>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</si>
  <si>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</si>
  <si>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</si>
  <si>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</si>
  <si>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</si>
  <si>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</si>
  <si>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</si>
  <si>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</si>
  <si>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</si>
  <si>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</si>
  <si>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</si>
  <si>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</si>
  <si>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</si>
  <si>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</si>
  <si>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</si>
  <si>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</si>
  <si>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</si>
  <si>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</si>
  <si>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</si>
  <si>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</si>
  <si>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</si>
  <si>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</si>
  <si>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</si>
  <si>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</si>
  <si>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</si>
  <si>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</si>
  <si>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</si>
  <si>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</si>
  <si>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</si>
  <si>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</si>
  <si>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</si>
  <si>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</si>
  <si>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</si>
  <si>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</si>
  <si>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</si>
  <si>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</si>
  <si>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</si>
  <si>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</si>
  <si>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</si>
  <si>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</si>
  <si>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</si>
  <si>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</si>
  <si>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</si>
  <si>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</si>
  <si>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</si>
  <si>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</si>
  <si>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</si>
  <si>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</si>
  <si>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</si>
  <si>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</si>
  <si>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</si>
  <si>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</si>
  <si>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</si>
  <si>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</si>
  <si>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</si>
  <si>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</si>
  <si>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</si>
  <si>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</si>
  <si>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</si>
  <si>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</si>
  <si>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</si>
  <si>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</si>
  <si>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</si>
  <si>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</si>
  <si>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</si>
  <si>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</si>
  <si>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</si>
  <si>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</si>
  <si>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</si>
  <si>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</si>
  <si>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</si>
  <si>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</si>
  <si>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</si>
  <si>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</si>
  <si>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</si>
  <si>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</si>
  <si>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</si>
  <si>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</si>
  <si>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</si>
  <si>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</si>
  <si>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</si>
  <si>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</si>
  <si>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</si>
  <si>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</si>
  <si>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</si>
  <si>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</si>
  <si>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</si>
  <si>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</si>
  <si>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</si>
  <si>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</si>
  <si>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</si>
  <si>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</si>
  <si>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</si>
  <si>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</si>
  <si>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</si>
  <si>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</si>
  <si>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</si>
  <si>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</si>
  <si>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</si>
  <si>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</si>
  <si>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</si>
  <si>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</si>
  <si>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</si>
  <si>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</si>
  <si>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</si>
  <si>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</si>
  <si>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</si>
  <si>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</si>
  <si>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</si>
  <si>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</si>
  <si>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</si>
  <si>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</si>
  <si>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</si>
  <si>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</si>
  <si>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</si>
  <si>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</si>
  <si>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</si>
  <si>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</si>
  <si>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</si>
  <si>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</si>
  <si>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</si>
  <si>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</si>
  <si>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</si>
  <si>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</si>
  <si>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</si>
  <si>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</si>
  <si>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</si>
  <si>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</si>
  <si>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</si>
  <si>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</si>
  <si>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</si>
  <si>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</si>
  <si>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</si>
  <si>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</si>
  <si>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</si>
  <si>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</si>
  <si>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</si>
  <si>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</si>
  <si>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</si>
  <si>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</si>
  <si>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</si>
  <si>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</si>
  <si>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</si>
  <si>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</si>
  <si>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</si>
  <si>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</si>
  <si>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</si>
  <si>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</si>
  <si>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</si>
  <si>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</si>
  <si>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</si>
  <si>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</si>
  <si>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</si>
  <si>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</si>
  <si>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</si>
  <si>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</si>
  <si>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</si>
  <si>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</si>
  <si>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</si>
  <si>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</si>
  <si>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</si>
  <si>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</si>
  <si>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</si>
  <si>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</si>
  <si>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</si>
  <si>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</si>
  <si>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</si>
  <si>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</si>
  <si>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</si>
  <si>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</si>
  <si>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</si>
  <si>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</si>
  <si>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</si>
  <si>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</si>
  <si>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</si>
  <si>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</si>
  <si>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</si>
  <si>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</si>
  <si>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</si>
  <si>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</si>
  <si>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</si>
  <si>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</si>
  <si>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</si>
  <si>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</si>
  <si>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</si>
  <si>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</si>
  <si>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</si>
  <si>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</si>
  <si>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</si>
  <si>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</si>
  <si>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</si>
  <si>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</si>
  <si>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</si>
  <si>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</si>
  <si>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</si>
  <si>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</si>
  <si>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</si>
  <si>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</si>
  <si>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</si>
  <si>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</si>
  <si>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</si>
  <si>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</si>
  <si>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</si>
  <si>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</si>
  <si>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</si>
  <si>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</si>
  <si>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</si>
  <si>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</si>
  <si>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</si>
  <si>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</si>
  <si>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</si>
  <si>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</si>
  <si>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</si>
  <si>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</si>
  <si>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</si>
  <si>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</si>
  <si>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</si>
  <si>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</si>
  <si>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</si>
  <si>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</si>
  <si>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</si>
  <si>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</si>
  <si>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</si>
  <si>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</si>
  <si>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</si>
  <si>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</si>
  <si>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</si>
  <si>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</si>
  <si>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</si>
  <si>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</si>
  <si>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</si>
  <si>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</si>
  <si>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</si>
  <si>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</si>
  <si>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</si>
  <si>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</si>
  <si>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</si>
  <si>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</si>
  <si>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</si>
  <si>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</si>
  <si>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</si>
  <si>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</si>
  <si>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</si>
  <si>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</si>
  <si>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</si>
  <si>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</si>
  <si>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</si>
  <si>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</si>
  <si>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</si>
  <si>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</si>
  <si>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</si>
  <si>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</si>
  <si>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</si>
  <si>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</si>
  <si>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</si>
  <si>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</si>
  <si>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</si>
  <si>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</si>
  <si>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</si>
  <si>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</si>
  <si>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</si>
  <si>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</si>
  <si>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</si>
  <si>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</si>
  <si>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</si>
  <si>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</si>
  <si>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</si>
  <si>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</si>
  <si>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</si>
  <si>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</si>
  <si>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</si>
  <si>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</si>
  <si>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</si>
  <si>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</si>
  <si>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</si>
  <si>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</si>
  <si>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</si>
  <si>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</si>
  <si>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</si>
  <si>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</si>
  <si>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</si>
  <si>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</si>
  <si>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</si>
  <si>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</si>
  <si>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</si>
  <si>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</si>
  <si>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</si>
  <si>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</si>
  <si>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</si>
  <si>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</si>
  <si>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</si>
  <si>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</si>
  <si>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</si>
  <si>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</si>
  <si>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</si>
  <si>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</si>
  <si>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</si>
  <si>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</si>
  <si>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</si>
  <si>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</si>
  <si>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</si>
  <si>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</si>
  <si>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</si>
  <si>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</si>
  <si>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</si>
  <si>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</si>
  <si>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</si>
  <si>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</si>
  <si>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</si>
  <si>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</si>
  <si>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</si>
  <si>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</si>
  <si>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</si>
  <si>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</si>
  <si>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</si>
  <si>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</si>
  <si>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</si>
  <si>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</si>
  <si>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</si>
  <si>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</si>
  <si>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</si>
  <si>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</si>
  <si>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</si>
  <si>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</si>
  <si>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</si>
  <si>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</si>
  <si>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</si>
  <si>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</si>
  <si>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</si>
  <si>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</si>
  <si>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</si>
  <si>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</si>
  <si>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</si>
  <si>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</si>
  <si>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</si>
  <si>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</si>
  <si>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</si>
  <si>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</si>
  <si>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</si>
  <si>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</si>
  <si>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</si>
  <si>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</si>
  <si>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</si>
  <si>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</si>
  <si>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</si>
  <si>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</si>
  <si>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</si>
  <si>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</si>
  <si>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</si>
  <si>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</si>
  <si>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</si>
  <si>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</si>
  <si>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</si>
  <si>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</si>
  <si>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</si>
  <si>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</si>
  <si>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</si>
  <si>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</si>
  <si>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</si>
  <si>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</si>
  <si>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</si>
  <si>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</si>
  <si>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</si>
  <si>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</si>
  <si>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</si>
  <si>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</si>
  <si>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</si>
  <si>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</si>
  <si>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</si>
  <si>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</si>
  <si>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</si>
  <si>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</si>
  <si>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</si>
  <si>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</si>
  <si>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</si>
  <si>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</si>
  <si>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</si>
  <si>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</si>
  <si>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</si>
  <si>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</si>
  <si>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</si>
  <si>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</si>
  <si>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</si>
  <si>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</si>
  <si>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</si>
  <si>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</si>
  <si>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</si>
  <si>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</si>
  <si>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</si>
  <si>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</si>
  <si>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</si>
  <si>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</si>
  <si>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</si>
  <si>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</si>
  <si>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</si>
  <si>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</si>
  <si>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</si>
  <si>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</si>
  <si>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</si>
  <si>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</si>
  <si>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</si>
  <si>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</si>
  <si>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</si>
  <si>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</si>
  <si>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</si>
  <si>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</si>
  <si>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</si>
  <si>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</si>
  <si>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</si>
  <si>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</si>
  <si>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</si>
  <si>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</si>
  <si>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</si>
  <si>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</si>
  <si>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</si>
  <si>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</si>
  <si>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</si>
  <si>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</si>
  <si>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</si>
  <si>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</si>
  <si>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</si>
  <si>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</si>
  <si>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</si>
  <si>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</si>
  <si>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</si>
  <si>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</si>
  <si>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</si>
  <si>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</si>
  <si>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</si>
  <si>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</si>
  <si>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</si>
  <si>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</si>
  <si>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</si>
  <si>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</si>
  <si>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</si>
  <si>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</si>
  <si>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</si>
  <si>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</si>
  <si>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</si>
  <si>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</si>
  <si>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</si>
  <si>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</si>
  <si>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</si>
  <si>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</si>
  <si>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</si>
  <si>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</si>
  <si>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</si>
  <si>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</si>
  <si>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</si>
  <si>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</si>
  <si>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</si>
  <si>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</si>
  <si>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</si>
  <si>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</si>
  <si>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</si>
  <si>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</si>
  <si>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</si>
  <si>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</si>
  <si>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</si>
  <si>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</si>
  <si>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</si>
  <si>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</si>
  <si>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</si>
  <si>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</si>
  <si>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</si>
  <si>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</si>
  <si>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</si>
  <si>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</si>
  <si>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</si>
  <si>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</si>
  <si>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</si>
  <si>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</si>
  <si>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</si>
  <si>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</si>
  <si>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</si>
  <si>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</si>
  <si>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</si>
  <si>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</si>
  <si>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</si>
  <si>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</si>
  <si>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</si>
  <si>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</si>
  <si>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</si>
  <si>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</si>
  <si>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</si>
  <si>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</si>
  <si>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</si>
  <si>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</si>
  <si>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</si>
  <si>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</si>
  <si>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</si>
  <si>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</si>
  <si>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</si>
  <si>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</si>
  <si>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</si>
  <si>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</si>
  <si>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</si>
  <si>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</si>
  <si>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</si>
  <si>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</si>
  <si>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</si>
  <si>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</si>
  <si>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</si>
  <si>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</si>
  <si>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</si>
  <si>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</si>
  <si>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</si>
  <si>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</si>
  <si>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</si>
  <si>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</si>
  <si>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</si>
  <si>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</si>
  <si>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</si>
  <si>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</si>
  <si>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</si>
  <si>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</si>
  <si>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</si>
  <si>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</si>
  <si>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</si>
  <si>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</si>
  <si>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</si>
  <si>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</si>
  <si>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</si>
  <si>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</si>
  <si>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</si>
  <si>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</si>
  <si>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</si>
  <si>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</si>
  <si>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</si>
  <si>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</si>
  <si>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</si>
  <si>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</si>
  <si>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</si>
  <si>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</si>
  <si>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</si>
  <si>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</si>
  <si>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</si>
  <si>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</si>
  <si>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</si>
  <si>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</si>
  <si>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</si>
  <si>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</si>
  <si>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</si>
  <si>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</si>
  <si>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</si>
  <si>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</si>
  <si>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</si>
  <si>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</si>
  <si>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</si>
  <si>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</si>
  <si>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</si>
  <si>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</si>
  <si>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</si>
  <si>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</si>
  <si>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</si>
  <si>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</si>
  <si>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</si>
  <si>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</si>
  <si>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</si>
  <si>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</si>
  <si>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</si>
  <si>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</si>
  <si>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</si>
  <si>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</si>
  <si>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</si>
  <si>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</si>
  <si>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</si>
  <si>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</si>
  <si>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</si>
  <si>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</si>
  <si>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</si>
  <si>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</si>
  <si>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</si>
  <si>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</si>
  <si>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</si>
  <si>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</si>
  <si>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</si>
  <si>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</si>
  <si>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</si>
  <si>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</si>
  <si>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</si>
  <si>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</si>
  <si>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</si>
  <si>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</si>
  <si>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</si>
  <si>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</si>
  <si>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</si>
  <si>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</si>
  <si>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</si>
  <si>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</si>
  <si>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</si>
  <si>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</si>
  <si>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</si>
  <si>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</si>
  <si>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</si>
  <si>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</si>
  <si>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</si>
  <si>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</si>
  <si>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</si>
  <si>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</si>
  <si>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</si>
  <si>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</si>
  <si>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</si>
  <si>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</si>
  <si>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</si>
  <si>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</si>
  <si>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</si>
  <si>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</si>
  <si>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</si>
  <si>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</si>
  <si>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</si>
  <si>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</si>
  <si>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</si>
  <si>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</si>
  <si>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</si>
  <si>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</si>
  <si>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</si>
  <si>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</si>
  <si>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</si>
  <si>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</si>
  <si>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</si>
  <si>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</si>
  <si>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</si>
  <si>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</si>
  <si>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</si>
  <si>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</si>
  <si>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</si>
  <si>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</si>
  <si>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</si>
  <si>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</si>
  <si>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</si>
  <si>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</si>
  <si>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</si>
  <si>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</si>
  <si>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</si>
  <si>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</si>
  <si>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</si>
  <si>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</si>
  <si>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</si>
  <si>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</si>
  <si>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</si>
  <si>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</si>
  <si>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</si>
  <si>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</si>
  <si>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</si>
  <si>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</si>
  <si>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</si>
  <si>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</si>
  <si>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</si>
  <si>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</si>
  <si>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</si>
  <si>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</si>
  <si>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</si>
  <si>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</si>
  <si>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</si>
  <si>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</si>
  <si>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</si>
  <si>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</si>
  <si>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</si>
  <si>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</si>
  <si>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</si>
  <si>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</si>
  <si>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</si>
  <si>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</si>
  <si>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</si>
  <si>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</si>
  <si>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</si>
  <si>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</si>
  <si>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</si>
  <si>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</si>
  <si>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</si>
  <si>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</si>
  <si>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</si>
  <si>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</si>
  <si>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</si>
  <si>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</si>
  <si>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</si>
  <si>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</si>
  <si>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</si>
  <si>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</si>
  <si>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</si>
  <si>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</si>
  <si>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</si>
  <si>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</si>
  <si>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</si>
  <si>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</si>
  <si>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</si>
  <si>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</si>
  <si>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</si>
  <si>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</si>
  <si>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</si>
  <si>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</si>
  <si>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</si>
  <si>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</si>
  <si>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</si>
  <si>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</si>
  <si>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</si>
  <si>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</si>
  <si>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</si>
  <si>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</si>
  <si>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</si>
  <si>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</si>
  <si>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</si>
  <si>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</si>
  <si>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</si>
  <si>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</si>
  <si>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</si>
  <si>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</si>
  <si>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</si>
  <si>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</si>
  <si>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</si>
  <si>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</si>
  <si>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</si>
  <si>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</si>
  <si>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</si>
  <si>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</si>
  <si>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</si>
  <si>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</si>
  <si>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</si>
  <si>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</si>
  <si>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</si>
  <si>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</si>
  <si>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</si>
  <si>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</si>
  <si>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</si>
  <si>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</si>
  <si>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</si>
  <si>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</si>
  <si>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</si>
  <si>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</si>
  <si>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</si>
  <si>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</si>
  <si>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</si>
  <si>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</si>
  <si>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</si>
  <si>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</si>
  <si>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</si>
  <si>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</si>
  <si>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</si>
  <si>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</si>
  <si>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</si>
  <si>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</si>
  <si>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</si>
  <si>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</si>
  <si>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</si>
  <si>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</si>
  <si>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</si>
  <si>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</si>
  <si>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</si>
  <si>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</si>
  <si>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</si>
  <si>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</si>
  <si>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</si>
  <si>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</si>
  <si>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</si>
  <si>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</si>
  <si>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</si>
  <si>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</si>
  <si>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</si>
  <si>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</si>
  <si>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</si>
  <si>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</si>
  <si>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</si>
  <si>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</si>
  <si>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</si>
  <si>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</si>
  <si>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</si>
  <si>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</si>
  <si>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</si>
  <si>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</si>
  <si>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</si>
  <si>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</si>
  <si>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</si>
  <si>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</si>
  <si>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</si>
  <si>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</si>
  <si>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</si>
  <si>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</si>
  <si>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</si>
  <si>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</si>
  <si>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</si>
  <si>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</si>
  <si>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</si>
  <si>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</si>
  <si>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</si>
  <si>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</si>
  <si>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</si>
  <si>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</si>
  <si>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</si>
  <si>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</si>
  <si>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</si>
  <si>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</si>
  <si>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</si>
  <si>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</si>
  <si>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</si>
  <si>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</si>
  <si>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</si>
  <si>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</si>
  <si>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</si>
  <si>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</si>
  <si>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</si>
  <si>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</si>
  <si>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</si>
  <si>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</si>
  <si>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</si>
  <si>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</si>
  <si>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</si>
  <si>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</si>
  <si>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</si>
  <si>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</si>
  <si>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</si>
  <si>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</si>
  <si>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</si>
  <si>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</si>
  <si>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</si>
  <si>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</si>
  <si>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</si>
  <si>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</si>
  <si>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</si>
  <si>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</si>
  <si>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</si>
  <si>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</si>
  <si>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</si>
  <si>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</si>
  <si>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</si>
  <si>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</si>
  <si>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</si>
  <si>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</si>
  <si>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</si>
  <si>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</si>
  <si>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</si>
  <si>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</si>
  <si>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</si>
  <si>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</si>
  <si>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</si>
  <si>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</si>
  <si>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</si>
  <si>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</si>
  <si>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</si>
  <si>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</si>
  <si>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</si>
  <si>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</si>
  <si>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</si>
  <si>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</si>
  <si>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</si>
  <si>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</si>
  <si>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</si>
  <si>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</si>
  <si>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</si>
  <si>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</si>
  <si>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</si>
  <si>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</si>
  <si>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</si>
  <si>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</si>
  <si>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</si>
  <si>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</si>
  <si>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</si>
  <si>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</si>
  <si>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</si>
  <si>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</si>
  <si>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</si>
  <si>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</si>
  <si>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</si>
  <si>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</si>
  <si>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</si>
  <si>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</si>
  <si>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</si>
  <si>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</si>
  <si>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</si>
  <si>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</si>
  <si>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</si>
  <si>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</si>
  <si>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</si>
  <si>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</si>
  <si>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</si>
  <si>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</si>
  <si>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</si>
  <si>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</si>
  <si>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</si>
  <si>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</si>
  <si>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</si>
  <si>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</si>
  <si>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</si>
  <si>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</si>
  <si>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</si>
  <si>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</si>
  <si>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</si>
  <si>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</si>
  <si>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</si>
  <si>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</si>
  <si>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</si>
  <si>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</si>
  <si>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</si>
  <si>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</si>
  <si>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</si>
  <si>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</si>
  <si>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</si>
  <si>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</si>
  <si>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</si>
  <si>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</si>
  <si>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</si>
  <si>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</si>
  <si>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</si>
  <si>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</si>
  <si>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</si>
  <si>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</si>
  <si>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</si>
  <si>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</si>
  <si>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</si>
  <si>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</si>
  <si>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</si>
  <si>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</si>
  <si>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</si>
  <si>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</si>
  <si>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</si>
  <si>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</si>
  <si>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</si>
  <si>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</si>
  <si>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</si>
  <si>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</si>
  <si>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</si>
  <si>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</si>
  <si>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</si>
  <si>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</si>
  <si>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</si>
  <si>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</si>
  <si>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</si>
  <si>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</si>
  <si>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</si>
  <si>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</si>
  <si>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</si>
  <si>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</si>
  <si>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</si>
  <si>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</si>
  <si>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</si>
  <si>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</si>
  <si>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</si>
  <si>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</si>
  <si>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</si>
  <si>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</si>
  <si>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</si>
  <si>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</si>
  <si>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</si>
  <si>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</si>
  <si>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</si>
  <si>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</si>
  <si>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</si>
  <si>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</si>
  <si>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</si>
  <si>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</si>
  <si>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</si>
  <si>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</si>
  <si>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</si>
  <si>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</si>
  <si>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</si>
  <si>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</si>
  <si>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</si>
  <si>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</si>
  <si>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</si>
  <si>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</si>
  <si>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</si>
  <si>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</si>
  <si>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</si>
  <si>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</si>
  <si>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</si>
  <si>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</si>
  <si>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</si>
  <si>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</si>
  <si>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</si>
  <si>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</si>
  <si>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</si>
  <si>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</si>
  <si>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</si>
  <si>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</si>
  <si>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</si>
  <si>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</si>
  <si>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</si>
  <si>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</si>
  <si>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</si>
  <si>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</si>
  <si>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</si>
  <si>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</si>
  <si>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</si>
  <si>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</si>
  <si>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</si>
  <si>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</si>
  <si>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</si>
  <si>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</si>
  <si>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</si>
  <si>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</si>
  <si>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</si>
  <si>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</si>
  <si>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</si>
  <si>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</si>
  <si>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</si>
  <si>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</si>
  <si>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</si>
  <si>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</si>
  <si>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</si>
  <si>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</si>
  <si>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</si>
  <si>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</si>
  <si>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</si>
  <si>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</si>
  <si>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</si>
  <si>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</si>
  <si>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</si>
  <si>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</si>
  <si>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</si>
  <si>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</si>
  <si>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</si>
  <si>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</si>
  <si>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</si>
  <si>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</si>
  <si>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</si>
  <si>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</si>
  <si>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</si>
  <si>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</si>
  <si>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</si>
  <si>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</si>
  <si>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</si>
  <si>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</si>
  <si>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</si>
  <si>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</si>
  <si>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</si>
  <si>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</si>
  <si>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</si>
  <si>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</si>
  <si>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</si>
  <si>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</si>
  <si>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</si>
  <si>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</si>
  <si>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</si>
  <si>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</si>
  <si>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</si>
  <si>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</si>
  <si>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</si>
  <si>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</si>
  <si>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</si>
  <si>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</si>
  <si>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</si>
  <si>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</si>
  <si>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</si>
  <si>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</si>
  <si>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</si>
  <si>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</si>
  <si>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</si>
  <si>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</si>
  <si>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</si>
  <si>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</si>
  <si>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</si>
  <si>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</si>
  <si>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</si>
  <si>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</si>
  <si>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</si>
  <si>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</si>
  <si>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</si>
  <si>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</si>
  <si>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</si>
  <si>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</si>
  <si>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</si>
  <si>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</si>
  <si>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</si>
  <si>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</si>
  <si>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</si>
  <si>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</si>
  <si>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</si>
  <si>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</si>
  <si>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</si>
  <si>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</si>
  <si>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</si>
  <si>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</si>
  <si>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</si>
  <si>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</si>
  <si>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</si>
  <si>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</si>
  <si>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</si>
  <si>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</si>
  <si>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</si>
  <si>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</si>
  <si>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</si>
  <si>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</si>
  <si>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</si>
  <si>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</si>
  <si>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</si>
  <si>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</si>
  <si>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</si>
  <si>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</si>
  <si>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</si>
  <si>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</si>
  <si>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</si>
  <si>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</si>
  <si>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</si>
  <si>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</si>
  <si>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</si>
  <si>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</si>
  <si>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</si>
  <si>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</si>
  <si>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</si>
  <si>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</si>
  <si>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</si>
  <si>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</si>
  <si>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</si>
  <si>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</si>
  <si>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</si>
  <si>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</si>
  <si>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</si>
  <si>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</si>
  <si>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</si>
  <si>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</si>
  <si>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</si>
  <si>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</si>
  <si>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</si>
  <si>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</si>
  <si>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</si>
  <si>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</si>
  <si>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</si>
  <si>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</si>
  <si>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</si>
  <si>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</si>
  <si>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</si>
  <si>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</si>
  <si>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</si>
  <si>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</si>
  <si>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</si>
  <si>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</si>
  <si>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</si>
  <si>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</si>
  <si>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</si>
  <si>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</si>
  <si>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</si>
  <si>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</si>
  <si>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</si>
  <si>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</si>
  <si>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</si>
  <si>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</si>
  <si>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</si>
  <si>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</si>
  <si>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</si>
  <si>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</si>
  <si>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</si>
  <si>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</si>
  <si>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</si>
  <si>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</si>
  <si>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</si>
  <si>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</si>
  <si>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</si>
  <si>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</si>
  <si>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</si>
  <si>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</si>
  <si>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</si>
  <si>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</si>
  <si>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</si>
  <si>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</si>
  <si>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</si>
  <si>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</si>
  <si>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</si>
  <si>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</si>
  <si>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</si>
  <si>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</si>
  <si>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</si>
  <si>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</si>
  <si>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</si>
  <si>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</si>
  <si>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</si>
  <si>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</si>
  <si>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</si>
  <si>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</si>
  <si>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</si>
  <si>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</si>
  <si>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</si>
  <si>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</si>
  <si>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</si>
  <si>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</si>
  <si>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</si>
  <si>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</si>
  <si>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</si>
  <si>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</si>
  <si>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</si>
  <si>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</si>
  <si>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</si>
  <si>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</si>
  <si>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</si>
  <si>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</si>
  <si>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</si>
  <si>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</si>
  <si>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</si>
  <si>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</si>
  <si>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</si>
  <si>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</si>
  <si>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</si>
  <si>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</si>
  <si>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</si>
  <si>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</si>
  <si>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</si>
  <si>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</si>
  <si>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</si>
  <si>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</si>
  <si>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</si>
  <si>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</si>
  <si>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</si>
  <si>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</si>
  <si>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</si>
  <si>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</si>
  <si>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</si>
  <si>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</si>
  <si>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</si>
  <si>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</si>
  <si>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</si>
  <si>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</si>
  <si>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</si>
  <si>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</si>
  <si>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</si>
  <si>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</si>
  <si>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</si>
  <si>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</si>
  <si>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</si>
  <si>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</si>
  <si>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</si>
  <si>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</si>
  <si>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</si>
  <si>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</si>
  <si>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</si>
  <si>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</si>
  <si>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</si>
  <si>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</si>
  <si>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</si>
  <si>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</si>
  <si>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</si>
  <si>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</si>
  <si>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</si>
  <si>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</si>
  <si>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</si>
  <si>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</si>
  <si>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</si>
  <si>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</si>
  <si>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</si>
  <si>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</si>
  <si>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</si>
  <si>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</si>
  <si>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</si>
  <si>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</si>
  <si>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</si>
  <si>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</si>
  <si>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</si>
  <si>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</si>
  <si>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</si>
  <si>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</si>
  <si>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</si>
  <si>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</si>
  <si>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</si>
  <si>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</si>
  <si>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</si>
  <si>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</si>
  <si>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</si>
  <si>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</si>
  <si>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</si>
  <si>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</si>
  <si>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</si>
  <si>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</si>
  <si>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</si>
  <si>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</si>
  <si>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</si>
  <si>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</si>
  <si>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</si>
  <si>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</si>
  <si>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</si>
  <si>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</si>
  <si>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</si>
  <si>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</si>
  <si>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</si>
  <si>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</si>
  <si>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</si>
  <si>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</si>
  <si>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</si>
  <si>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</si>
  <si>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</si>
  <si>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</si>
  <si>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</si>
  <si>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</si>
  <si>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</si>
  <si>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</si>
  <si>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</si>
  <si>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</si>
  <si>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</si>
  <si>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</si>
  <si>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</si>
  <si>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</si>
  <si>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</si>
  <si>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</si>
  <si>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</si>
  <si>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</si>
  <si>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</si>
  <si>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</si>
  <si>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</si>
  <si>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</si>
  <si>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</si>
  <si>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</si>
  <si>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</si>
  <si>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</si>
  <si>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</si>
  <si>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</si>
  <si>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</si>
  <si>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</si>
  <si>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</si>
  <si>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</si>
  <si>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</si>
  <si>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</si>
  <si>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</si>
  <si>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</si>
  <si>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</si>
  <si>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</si>
  <si>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</si>
  <si>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</si>
  <si>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</si>
  <si>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</si>
  <si>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</si>
  <si>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</si>
  <si>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</si>
  <si>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</si>
  <si>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</si>
  <si>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</si>
  <si>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</si>
  <si>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</si>
  <si>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</si>
  <si>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</si>
  <si>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</si>
  <si>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</si>
  <si>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</si>
  <si>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</si>
  <si>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</si>
  <si>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</si>
  <si>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</si>
  <si>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</si>
  <si>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</si>
  <si>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</si>
  <si>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</si>
  <si>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</si>
  <si>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</si>
  <si>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</si>
  <si>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</si>
  <si>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</si>
  <si>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</si>
  <si>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</si>
  <si>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</si>
  <si>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</si>
  <si>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</si>
  <si>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</si>
  <si>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</si>
  <si>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</si>
  <si>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</si>
  <si>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</si>
  <si>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</si>
  <si>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</si>
  <si>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</si>
  <si>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</si>
  <si>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</si>
  <si>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</si>
  <si>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</si>
  <si>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</si>
  <si>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</si>
  <si>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</si>
  <si>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</si>
  <si>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</si>
  <si>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</si>
  <si>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</si>
  <si>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</si>
  <si>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</si>
  <si>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</si>
  <si>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</si>
  <si>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</si>
  <si>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</si>
  <si>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</si>
  <si>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</si>
  <si>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</si>
  <si>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</si>
  <si>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</si>
  <si>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</si>
  <si>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</si>
  <si>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</si>
  <si>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</si>
  <si>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</si>
  <si>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</si>
  <si>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</si>
  <si>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</si>
  <si>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</si>
  <si>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</si>
  <si>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</si>
  <si>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</si>
  <si>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</si>
  <si>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</si>
  <si>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</si>
  <si>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</si>
  <si>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</si>
  <si>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</si>
  <si>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</si>
  <si>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</si>
  <si>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</si>
  <si>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</si>
  <si>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</si>
  <si>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</si>
  <si>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</si>
  <si>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</si>
  <si>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</si>
  <si>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</si>
  <si>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</si>
  <si>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</si>
  <si>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</si>
  <si>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</si>
  <si>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</si>
  <si>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</si>
  <si>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</si>
  <si>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</si>
  <si>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</si>
  <si>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</si>
  <si>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</si>
  <si>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</si>
  <si>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</si>
  <si>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</si>
  <si>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</si>
  <si>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</si>
  <si>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</si>
  <si>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</si>
  <si>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</si>
  <si>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</si>
  <si>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</si>
  <si>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</si>
  <si>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</si>
  <si>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</si>
  <si>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</si>
  <si>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</si>
  <si>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</si>
  <si>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</si>
  <si>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</si>
  <si>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</si>
  <si>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</si>
  <si>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</si>
  <si>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</si>
  <si>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</si>
  <si>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</si>
  <si>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</si>
  <si>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</si>
  <si>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</si>
  <si>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</si>
  <si>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</si>
  <si>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</si>
  <si>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</si>
  <si>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</si>
  <si>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</si>
  <si>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</si>
  <si>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</si>
  <si>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</si>
  <si>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</si>
  <si>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</si>
  <si>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</si>
  <si>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</si>
  <si>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</si>
  <si>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</si>
  <si>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</si>
  <si>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</si>
  <si>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</si>
  <si>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</si>
  <si>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</si>
  <si>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</si>
  <si>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</si>
  <si>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</si>
  <si>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</si>
  <si>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</si>
  <si>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</si>
  <si>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</si>
  <si>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</si>
  <si>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</si>
  <si>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</si>
  <si>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</si>
  <si>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</si>
  <si>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</si>
  <si>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</si>
  <si>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</si>
  <si>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</si>
  <si>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</si>
  <si>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</si>
  <si>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</si>
  <si>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</si>
  <si>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</si>
  <si>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</si>
  <si>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</si>
  <si>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</si>
  <si>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</si>
  <si>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</si>
  <si>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</si>
  <si>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</si>
  <si>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</si>
  <si>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</si>
  <si>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</si>
  <si>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</si>
  <si>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</si>
  <si>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</si>
  <si>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</si>
  <si>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</si>
  <si>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</si>
  <si>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</si>
  <si>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</si>
  <si>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</si>
  <si>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</si>
  <si>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</si>
  <si>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</si>
  <si>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</si>
  <si>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</si>
  <si>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</si>
  <si>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</si>
  <si>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</si>
  <si>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</si>
  <si>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</si>
  <si>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</si>
  <si>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</si>
  <si>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</si>
  <si>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</si>
  <si>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</si>
  <si>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</si>
  <si>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</si>
  <si>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</si>
  <si>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</si>
  <si>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</si>
  <si>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</si>
  <si>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</si>
  <si>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</si>
  <si>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</si>
  <si>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</si>
  <si>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</si>
  <si>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</si>
  <si>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</si>
  <si>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</si>
  <si>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</si>
  <si>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</si>
  <si>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</si>
  <si>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</si>
  <si>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</si>
  <si>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</si>
  <si>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</si>
  <si>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</si>
  <si>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</si>
  <si>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</si>
  <si>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</si>
  <si>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</si>
  <si>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</si>
  <si>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</si>
  <si>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</si>
  <si>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</si>
  <si>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</si>
  <si>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</si>
  <si>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</si>
  <si>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</si>
  <si>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</si>
  <si>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</si>
  <si>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</si>
  <si>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</si>
  <si>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</si>
  <si>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</si>
  <si>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</si>
  <si>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</si>
  <si>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</si>
  <si>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</si>
  <si>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</si>
  <si>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</si>
  <si>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</si>
  <si>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</si>
  <si>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</si>
  <si>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</si>
  <si>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</si>
  <si>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</si>
  <si>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</si>
  <si>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</si>
  <si>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</si>
  <si>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</si>
  <si>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</si>
  <si>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</si>
  <si>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</si>
  <si>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</si>
  <si>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</si>
  <si>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</si>
  <si>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</si>
  <si>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</si>
  <si>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</si>
  <si>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</si>
  <si>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</si>
  <si>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</si>
  <si>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</si>
  <si>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</si>
  <si>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</si>
  <si>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</si>
  <si>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</si>
  <si>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</si>
  <si>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</si>
  <si>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</si>
  <si>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</si>
  <si>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</si>
  <si>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</si>
  <si>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</si>
  <si>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</si>
  <si>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</si>
  <si>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</si>
  <si>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</si>
  <si>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</si>
  <si>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</si>
  <si>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</si>
  <si>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</si>
  <si>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</si>
  <si>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</si>
  <si>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</si>
  <si>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</si>
  <si>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</si>
  <si>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</si>
  <si>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</si>
  <si>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</si>
  <si>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</si>
  <si>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</si>
  <si>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</si>
  <si>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</si>
  <si>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</si>
  <si>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</si>
  <si>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</si>
  <si>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</si>
  <si>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</si>
  <si>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</si>
  <si>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</si>
  <si>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</si>
  <si>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</si>
  <si>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</si>
  <si>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</si>
  <si>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</si>
  <si>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</si>
  <si>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</si>
  <si>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</si>
  <si>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</si>
  <si>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</si>
  <si>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</si>
  <si>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</si>
  <si>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</si>
  <si>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</si>
  <si>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</si>
  <si>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</si>
  <si>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</si>
  <si>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</si>
  <si>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</si>
  <si>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</si>
  <si>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</si>
  <si>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</si>
  <si>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</si>
  <si>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</si>
  <si>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</si>
  <si>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</si>
  <si>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</si>
  <si>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</si>
  <si>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</si>
  <si>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</si>
  <si>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</si>
  <si>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</si>
  <si>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</si>
  <si>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</si>
  <si>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</si>
  <si>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</si>
  <si>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</si>
  <si>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</si>
  <si>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</si>
  <si>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</si>
  <si>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</si>
  <si>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</si>
  <si>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</si>
  <si>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</si>
  <si>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</si>
  <si>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</si>
  <si>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</si>
  <si>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</si>
  <si>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</si>
  <si>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</si>
  <si>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</si>
  <si>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</si>
  <si>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</si>
  <si>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</si>
  <si>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</si>
  <si>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</si>
  <si>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</si>
  <si>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</si>
  <si>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</si>
  <si>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</si>
  <si>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</si>
  <si>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</si>
  <si>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</si>
  <si>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</si>
  <si>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</si>
  <si>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</si>
  <si>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</si>
  <si>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</si>
  <si>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</si>
  <si>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</si>
  <si>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</si>
  <si>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</si>
  <si>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</si>
  <si>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</si>
  <si>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</si>
  <si>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</si>
  <si>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</si>
  <si>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</si>
  <si>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</si>
  <si>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</si>
  <si>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</si>
  <si>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</si>
  <si>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</si>
  <si>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</si>
  <si>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</si>
  <si>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</si>
  <si>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</si>
  <si>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</si>
  <si>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</si>
  <si>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</si>
  <si>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</si>
  <si>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</si>
  <si>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</si>
  <si>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</si>
  <si>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</si>
  <si>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</si>
  <si>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</si>
  <si>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</si>
  <si>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</si>
  <si>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</si>
  <si>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</si>
  <si>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</si>
  <si>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</si>
  <si>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</si>
  <si>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</si>
  <si>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</si>
  <si>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</si>
  <si>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</si>
  <si>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</si>
  <si>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</si>
  <si>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</si>
  <si>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</si>
  <si>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</si>
  <si>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</si>
  <si>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</si>
  <si>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</si>
  <si>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</si>
  <si>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</si>
  <si>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</si>
  <si>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</si>
  <si>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</si>
  <si>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</si>
  <si>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</si>
  <si>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</si>
  <si>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</si>
  <si>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</si>
  <si>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</si>
  <si>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</si>
  <si>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</si>
  <si>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</si>
  <si>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</si>
  <si>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</si>
  <si>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</si>
  <si>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</si>
  <si>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</si>
  <si>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</si>
  <si>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</si>
  <si>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</si>
  <si>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</si>
  <si>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</si>
  <si>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</si>
  <si>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</si>
  <si>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</si>
  <si>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</si>
  <si>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</si>
  <si>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</si>
  <si>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</si>
  <si>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</si>
  <si>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</si>
  <si>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</si>
  <si>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</si>
  <si>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</si>
  <si>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</si>
  <si>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</si>
  <si>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</si>
  <si>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</si>
  <si>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</si>
  <si>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</si>
  <si>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</si>
  <si>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</si>
  <si>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</si>
  <si>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</si>
  <si>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</si>
  <si>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</si>
  <si>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</si>
  <si>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</si>
  <si>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</si>
  <si>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</si>
  <si>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</si>
  <si>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</si>
  <si>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</si>
  <si>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</si>
  <si>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</si>
  <si>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</si>
  <si>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</si>
  <si>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</si>
  <si>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</si>
  <si>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</si>
  <si>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</si>
  <si>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</si>
  <si>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</si>
  <si>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</si>
  <si>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</si>
  <si>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</si>
  <si>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</si>
  <si>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</si>
  <si>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</si>
  <si>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</si>
  <si>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</si>
  <si>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</si>
  <si>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</si>
  <si>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</si>
  <si>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</si>
  <si>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</si>
  <si>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</si>
  <si>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</si>
  <si>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</si>
  <si>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</si>
  <si>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</si>
  <si>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</si>
  <si>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</si>
  <si>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</si>
  <si>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</si>
  <si>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</si>
  <si>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</si>
  <si>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</si>
  <si>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</si>
  <si>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</si>
  <si>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</si>
  <si>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</si>
  <si>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</si>
  <si>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</si>
  <si>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</si>
  <si>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</si>
  <si>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</si>
  <si>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</si>
  <si>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</si>
  <si>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</si>
  <si>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</si>
  <si>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</si>
  <si>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</si>
  <si>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</si>
  <si>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</si>
  <si>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</si>
  <si>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</si>
  <si>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</si>
  <si>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</si>
  <si>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</si>
  <si>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</si>
  <si>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</si>
  <si>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</si>
  <si>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</si>
  <si>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</si>
  <si>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</si>
  <si>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</si>
  <si>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</si>
  <si>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</si>
  <si>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</si>
  <si>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</si>
  <si>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</si>
  <si>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</si>
  <si>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</si>
  <si>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</si>
  <si>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</si>
  <si>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</si>
  <si>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</si>
  <si>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</si>
  <si>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</si>
  <si>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</si>
  <si>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</si>
  <si>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</si>
  <si>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</si>
  <si>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</si>
  <si>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</si>
  <si>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</si>
  <si>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</si>
  <si>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</si>
  <si>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</si>
  <si>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</si>
  <si>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</si>
  <si>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</si>
  <si>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</si>
  <si>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</si>
  <si>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</si>
  <si>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</si>
  <si>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</si>
  <si>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</si>
  <si>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</si>
  <si>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</si>
  <si>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</si>
  <si>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</si>
  <si>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</si>
  <si>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</si>
  <si>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</si>
  <si>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</si>
  <si>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</si>
  <si>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</si>
  <si>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</si>
  <si>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</si>
  <si>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</si>
  <si>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</si>
  <si>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</si>
  <si>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</si>
  <si>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</si>
  <si>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</si>
  <si>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</si>
  <si>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</si>
  <si>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</si>
  <si>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</si>
  <si>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</si>
  <si>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</si>
  <si>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</si>
  <si>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</si>
  <si>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</si>
  <si>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</si>
  <si>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</si>
  <si>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</si>
  <si>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</si>
  <si>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</si>
  <si>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</si>
  <si>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</si>
  <si>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</si>
  <si>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</si>
  <si>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</si>
  <si>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</si>
  <si>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</si>
  <si>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</si>
  <si>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</si>
  <si>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</si>
  <si>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</si>
  <si>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</si>
  <si>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</si>
  <si>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</si>
  <si>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</si>
  <si>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</si>
  <si>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</si>
  <si>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</si>
  <si>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</si>
  <si>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</si>
  <si>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</si>
  <si>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</si>
  <si>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</si>
  <si>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</si>
  <si>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</si>
  <si>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</si>
  <si>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</si>
  <si>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</si>
  <si>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</si>
  <si>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</si>
  <si>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</si>
  <si>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</si>
  <si>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</si>
  <si>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</si>
  <si>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</si>
  <si>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</si>
  <si>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</si>
  <si>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</si>
  <si>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</si>
  <si>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</si>
  <si>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</si>
  <si>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</si>
  <si>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</si>
  <si>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</si>
  <si>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</si>
  <si>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</si>
  <si>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</si>
  <si>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</si>
  <si>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</si>
  <si>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</si>
  <si>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</si>
  <si>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</si>
  <si>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</si>
  <si>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</si>
  <si>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</si>
  <si>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</si>
  <si>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</si>
  <si>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</si>
  <si>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</si>
  <si>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</si>
  <si>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</si>
  <si>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</si>
  <si>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</si>
  <si>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</si>
  <si>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</si>
  <si>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</si>
  <si>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</si>
  <si>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</si>
  <si>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</si>
  <si>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</si>
  <si>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</si>
  <si>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</si>
  <si>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</si>
  <si>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</si>
  <si>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</si>
  <si>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</si>
  <si>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</si>
  <si>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</si>
  <si>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</si>
  <si>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</si>
  <si>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</si>
  <si>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</si>
  <si>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</si>
  <si>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</si>
  <si>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</si>
  <si>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</si>
  <si>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</si>
  <si>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</si>
  <si>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</si>
  <si>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</si>
  <si>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</si>
  <si>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</si>
  <si>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</si>
  <si>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</si>
  <si>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</si>
  <si>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</si>
  <si>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</si>
  <si>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</si>
  <si>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</si>
  <si>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</si>
  <si>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</si>
  <si>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</si>
  <si>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</si>
  <si>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</si>
  <si>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</si>
  <si>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</si>
  <si>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</si>
  <si>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</si>
  <si>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</si>
  <si>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</si>
  <si>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</si>
  <si>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</si>
  <si>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</si>
  <si>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</si>
  <si>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</si>
  <si>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</si>
  <si>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</si>
  <si>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</si>
  <si>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</si>
  <si>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</si>
  <si>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</si>
  <si>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</si>
  <si>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</si>
  <si>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</si>
  <si>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</si>
  <si>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</si>
  <si>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</si>
  <si>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</si>
  <si>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</si>
  <si>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</si>
  <si>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</si>
  <si>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</si>
  <si>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</si>
  <si>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</si>
  <si>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</si>
  <si>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</si>
  <si>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</si>
  <si>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</si>
  <si>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</si>
  <si>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</si>
  <si>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</si>
  <si>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</si>
  <si>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</si>
  <si>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</si>
  <si>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</si>
  <si>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</si>
  <si>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</si>
  <si>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</si>
  <si>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</si>
  <si>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</si>
  <si>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</si>
  <si>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</si>
  <si>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</si>
  <si>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</si>
  <si>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</si>
  <si>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</si>
  <si>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</si>
  <si>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</si>
  <si>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</si>
  <si>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</si>
  <si>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</si>
  <si>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</si>
  <si>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</si>
  <si>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</si>
  <si>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</si>
  <si>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</si>
  <si>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</si>
  <si>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</si>
  <si>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</si>
  <si>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</si>
  <si>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</si>
  <si>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</si>
  <si>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</si>
  <si>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</si>
  <si>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</si>
  <si>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</si>
  <si>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</si>
  <si>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</si>
  <si>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</si>
  <si>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</si>
  <si>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</si>
  <si>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</si>
  <si>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</si>
  <si>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</si>
  <si>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</si>
  <si>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</si>
  <si>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</si>
  <si>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</si>
  <si>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</si>
  <si>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</si>
  <si>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</si>
  <si>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</si>
  <si>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</si>
  <si>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</si>
  <si>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</si>
  <si>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</si>
  <si>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</si>
  <si>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</si>
  <si>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</si>
  <si>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</si>
  <si>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</si>
  <si>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</si>
  <si>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</si>
  <si>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</si>
  <si>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</si>
  <si>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</si>
  <si>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</si>
  <si>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</si>
  <si>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</si>
  <si>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</si>
  <si>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</si>
  <si>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</si>
  <si>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</si>
  <si>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</si>
  <si>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</si>
  <si>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</si>
  <si>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</si>
  <si>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</si>
  <si>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</si>
  <si>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</si>
  <si>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</si>
  <si>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</si>
  <si>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</si>
  <si>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</si>
  <si>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</si>
  <si>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</si>
  <si>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</si>
  <si>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</si>
  <si>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</si>
  <si>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</si>
  <si>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</si>
  <si>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</si>
  <si>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</si>
  <si>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</si>
  <si>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</si>
  <si>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</si>
  <si>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</si>
  <si>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</si>
  <si>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</si>
  <si>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</si>
  <si>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</si>
  <si>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</si>
  <si>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</si>
  <si>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</si>
  <si>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</si>
  <si>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</si>
  <si>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</si>
  <si>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</si>
  <si>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</si>
  <si>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</si>
  <si>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</si>
  <si>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</si>
  <si>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</si>
  <si>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</si>
  <si>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</si>
  <si>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</si>
  <si>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</si>
  <si>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</si>
  <si>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</si>
  <si>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</si>
  <si>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</si>
  <si>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</si>
  <si>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</si>
  <si>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</si>
  <si>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</si>
  <si>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</si>
  <si>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</si>
  <si>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</si>
  <si>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</si>
  <si>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</si>
  <si>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</si>
  <si>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</si>
  <si>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</si>
  <si>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</si>
  <si>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</si>
  <si>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</si>
  <si>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</si>
  <si>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</si>
  <si>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</si>
  <si>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</si>
  <si>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</si>
  <si>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</si>
  <si>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</si>
  <si>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</si>
  <si>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</si>
  <si>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</si>
  <si>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</si>
  <si>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</si>
  <si>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</si>
  <si>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</si>
  <si>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</si>
  <si>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</si>
  <si>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</si>
  <si>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</si>
  <si>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</si>
  <si>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</si>
  <si>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</si>
  <si>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</si>
  <si>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</si>
  <si>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</si>
  <si>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</si>
  <si>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</si>
  <si>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</si>
  <si>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</si>
  <si>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</si>
  <si>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</si>
  <si>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</si>
  <si>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</si>
  <si>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</si>
  <si>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</si>
  <si>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</si>
  <si>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</si>
  <si>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</si>
  <si>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</si>
  <si>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</si>
  <si>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</si>
  <si>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</si>
  <si>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</si>
  <si>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</si>
  <si>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</si>
  <si>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</si>
  <si>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</si>
  <si>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</si>
  <si>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</si>
  <si>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</si>
  <si>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</si>
  <si>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</si>
  <si>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</si>
  <si>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</si>
  <si>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</si>
  <si>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</si>
  <si>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</si>
  <si>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</si>
  <si>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</si>
  <si>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</si>
  <si>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</si>
  <si>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</si>
  <si>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</si>
  <si>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</si>
  <si>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</si>
  <si>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</si>
  <si>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</si>
  <si>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</si>
  <si>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</si>
  <si>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</si>
  <si>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</si>
  <si>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</si>
  <si>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</si>
  <si>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</si>
  <si>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</si>
  <si>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</si>
  <si>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</si>
  <si>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</si>
  <si>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</si>
  <si>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</si>
  <si>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</si>
  <si>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</si>
  <si>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</si>
  <si>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</si>
  <si>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</si>
  <si>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</si>
  <si>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</si>
  <si>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</si>
  <si>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</si>
  <si>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</si>
  <si>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</si>
  <si>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</si>
  <si>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</si>
  <si>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</si>
  <si>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</si>
  <si>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</si>
  <si>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</si>
  <si>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</si>
  <si>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</si>
  <si>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</si>
  <si>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</si>
  <si>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</si>
  <si>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</si>
  <si>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</si>
  <si>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</si>
  <si>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</si>
  <si>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</si>
  <si>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</si>
  <si>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</si>
  <si>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</si>
  <si>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</si>
  <si>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</si>
  <si>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</si>
  <si>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</si>
  <si>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</si>
  <si>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</si>
  <si>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</si>
  <si>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</si>
  <si>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</si>
  <si>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</si>
  <si>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</si>
  <si>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</si>
  <si>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</si>
  <si>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</si>
  <si>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</si>
  <si>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</si>
  <si>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</si>
  <si>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</si>
  <si>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</si>
  <si>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</si>
  <si>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</si>
  <si>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</si>
  <si>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</si>
  <si>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</si>
  <si>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</si>
  <si>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</si>
  <si>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</si>
  <si>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</si>
  <si>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</si>
  <si>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</si>
  <si>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</si>
  <si>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</si>
  <si>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</si>
  <si>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</si>
  <si>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</si>
  <si>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</si>
  <si>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</si>
  <si>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</si>
  <si>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</si>
  <si>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</si>
  <si>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</si>
  <si>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</si>
  <si>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</si>
  <si>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</si>
  <si>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</si>
  <si>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</si>
  <si>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</si>
  <si>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</si>
  <si>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</si>
  <si>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</si>
  <si>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</si>
  <si>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</si>
  <si>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</si>
  <si>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</si>
  <si>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</si>
  <si>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</si>
  <si>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</si>
  <si>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</si>
  <si>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</si>
  <si>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</si>
  <si>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</si>
  <si>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</si>
  <si>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</si>
  <si>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</si>
  <si>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</si>
  <si>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</si>
  <si>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</si>
  <si>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</si>
  <si>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</si>
  <si>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</si>
  <si>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</si>
  <si>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</si>
  <si>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</si>
  <si>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</si>
  <si>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</si>
  <si>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</si>
  <si>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</si>
  <si>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</si>
  <si>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</si>
  <si>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</si>
  <si>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</si>
  <si>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</si>
  <si>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</si>
  <si>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</si>
  <si>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</si>
  <si>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</si>
  <si>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</si>
  <si>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</si>
  <si>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</si>
  <si>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</si>
  <si>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</si>
  <si>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</si>
  <si>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</si>
  <si>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</si>
  <si>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</si>
  <si>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</si>
  <si>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</si>
  <si>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</si>
  <si>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</si>
  <si>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</si>
  <si>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</si>
  <si>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</si>
  <si>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</si>
  <si>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</si>
  <si>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</si>
  <si>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</si>
  <si>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</si>
  <si>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</si>
  <si>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</si>
  <si>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</si>
  <si>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</si>
  <si>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</si>
  <si>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</si>
  <si>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</si>
  <si>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</si>
  <si>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</si>
  <si>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</si>
  <si>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</si>
  <si>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</si>
  <si>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</si>
  <si>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</si>
  <si>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</si>
  <si>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</si>
  <si>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</si>
  <si>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</si>
  <si>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</si>
  <si>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</si>
  <si>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</si>
  <si>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</si>
  <si>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</si>
  <si>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</si>
  <si>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</si>
  <si>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</si>
  <si>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</si>
  <si>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</si>
  <si>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</si>
  <si>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</si>
  <si>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</si>
  <si>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</si>
  <si>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</si>
  <si>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</si>
  <si>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</si>
  <si>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</si>
  <si>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</si>
  <si>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</si>
  <si>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</si>
  <si>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</si>
  <si>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</si>
  <si>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</si>
  <si>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</si>
  <si>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</si>
  <si>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</si>
  <si>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</si>
  <si>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</si>
  <si>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</si>
  <si>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</si>
  <si>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</si>
  <si>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</si>
  <si>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</si>
  <si>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</si>
  <si>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</si>
  <si>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</si>
  <si>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</si>
  <si>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</si>
  <si>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</si>
  <si>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</si>
  <si>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</si>
  <si>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</si>
  <si>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</si>
  <si>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</si>
  <si>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</si>
  <si>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</si>
  <si>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</si>
  <si>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</si>
  <si>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</si>
  <si>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</si>
  <si>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</si>
  <si>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</si>
  <si>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</si>
  <si>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</si>
  <si>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</si>
  <si>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</si>
  <si>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</si>
  <si>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</si>
  <si>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</si>
  <si>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</si>
  <si>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</si>
  <si>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</si>
  <si>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</si>
  <si>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</si>
  <si>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</si>
  <si>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</si>
  <si>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</si>
  <si>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</si>
  <si>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</si>
  <si>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</si>
  <si>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</si>
  <si>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</si>
  <si>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</si>
  <si>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</si>
  <si>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</si>
  <si>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</si>
  <si>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</si>
  <si>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</si>
  <si>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</si>
  <si>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</si>
  <si>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</si>
  <si>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</si>
  <si>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</si>
  <si>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</si>
  <si>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</si>
  <si>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</si>
  <si>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</si>
  <si>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</si>
  <si>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</si>
  <si>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</si>
  <si>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</si>
  <si>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</si>
  <si>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</si>
  <si>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</si>
  <si>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</si>
  <si>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</si>
  <si>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</si>
  <si>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</si>
  <si>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</si>
  <si>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</si>
  <si>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</si>
  <si>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</si>
  <si>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</si>
  <si>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</si>
  <si>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</si>
  <si>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</si>
  <si>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</si>
  <si>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</si>
  <si>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</si>
  <si>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</si>
  <si>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</si>
  <si>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</si>
  <si>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</si>
  <si>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</si>
  <si>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</si>
  <si>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</si>
  <si>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</si>
  <si>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</si>
  <si>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</si>
  <si>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</si>
  <si>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</si>
  <si>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</si>
  <si>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</si>
  <si>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</si>
  <si>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</si>
  <si>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</si>
  <si>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</si>
  <si>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</si>
  <si>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</si>
  <si>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</si>
  <si>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</si>
  <si>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</si>
  <si>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</si>
  <si>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</si>
  <si>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</si>
  <si>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</si>
  <si>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</si>
  <si>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</si>
  <si>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</si>
  <si>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</si>
  <si>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</si>
  <si>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</si>
  <si>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</si>
  <si>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</si>
  <si>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</si>
  <si>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</si>
  <si>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</si>
  <si>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</si>
  <si>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</si>
  <si>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</si>
  <si>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</si>
  <si>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</si>
  <si>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</si>
  <si>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</si>
  <si>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</si>
  <si>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</si>
  <si>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</si>
  <si>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</si>
  <si>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</si>
  <si>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</si>
  <si>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</si>
  <si>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</si>
  <si>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</si>
  <si>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</si>
  <si>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</si>
  <si>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</si>
  <si>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</si>
  <si>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</si>
  <si>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</si>
  <si>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</si>
  <si>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</si>
  <si>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</si>
  <si>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</si>
  <si>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</si>
  <si>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</si>
  <si>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</si>
  <si>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</si>
  <si>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</si>
  <si>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</si>
  <si>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</si>
  <si>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</si>
  <si>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</si>
  <si>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</si>
  <si>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</si>
  <si>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</si>
  <si>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</si>
  <si>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</si>
  <si>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</si>
  <si>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</si>
  <si>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</si>
  <si>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</si>
  <si>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</si>
  <si>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</si>
  <si>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</si>
  <si>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</si>
  <si>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</si>
  <si>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</si>
  <si>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</si>
  <si>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</si>
  <si>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</si>
  <si>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</si>
  <si>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</si>
  <si>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</si>
  <si>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</si>
  <si>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</si>
  <si>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</si>
  <si>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</si>
  <si>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</si>
  <si>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</si>
  <si>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</si>
  <si>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</si>
  <si>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</si>
  <si>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</si>
  <si>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</si>
  <si>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</si>
  <si>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</si>
  <si>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</si>
  <si>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</si>
  <si>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</si>
  <si>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</si>
  <si>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</si>
  <si>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</si>
  <si>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</si>
  <si>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</si>
  <si>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</si>
  <si>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</si>
  <si>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</si>
  <si>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</si>
  <si>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</si>
  <si>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</si>
  <si>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</si>
  <si>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</si>
  <si>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</si>
  <si>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</si>
  <si>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</si>
  <si>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</si>
  <si>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</si>
  <si>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</si>
  <si>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</si>
  <si>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</si>
  <si>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</si>
  <si>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</si>
  <si>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</si>
  <si>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</si>
  <si>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</si>
  <si>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</si>
  <si>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</si>
  <si>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</si>
  <si>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</si>
  <si>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</si>
  <si>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</si>
  <si>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</si>
  <si>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</si>
  <si>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</si>
  <si>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</si>
  <si>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</si>
  <si>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</si>
  <si>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</si>
  <si>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</si>
  <si>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</si>
  <si>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</si>
  <si>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</si>
  <si>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</si>
  <si>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</si>
  <si>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</si>
  <si>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</si>
  <si>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</si>
  <si>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</si>
  <si>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</si>
  <si>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</si>
  <si>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</si>
  <si>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</si>
  <si>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</si>
  <si>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</si>
  <si>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</si>
  <si>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</si>
  <si>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</si>
  <si>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</si>
  <si>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</si>
  <si>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</si>
  <si>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</si>
  <si>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</si>
  <si>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</si>
  <si>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</si>
  <si>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</si>
  <si>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</si>
  <si>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</si>
  <si>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</si>
  <si>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</si>
  <si>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</si>
  <si>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</si>
  <si>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</si>
  <si>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</si>
  <si>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</si>
  <si>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</si>
  <si>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</si>
  <si>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</si>
  <si>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</si>
  <si>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</si>
  <si>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</si>
  <si>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</si>
  <si>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</si>
  <si>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</si>
  <si>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</si>
  <si>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</si>
  <si>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</si>
  <si>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</si>
  <si>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</si>
  <si>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</si>
  <si>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</si>
  <si>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</si>
  <si>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</si>
  <si>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</si>
  <si>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</si>
  <si>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</si>
  <si>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</si>
  <si>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</si>
  <si>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</si>
  <si>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</si>
  <si>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</si>
  <si>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</si>
  <si>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</si>
  <si>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</si>
  <si>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</si>
  <si>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</si>
  <si>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</si>
  <si>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</si>
  <si>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</si>
  <si>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</si>
  <si>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</si>
  <si>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</si>
  <si>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</si>
  <si>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</si>
  <si>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</si>
  <si>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</si>
  <si>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</si>
  <si>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</si>
  <si>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</si>
  <si>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</si>
  <si>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</si>
  <si>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</si>
  <si>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</si>
  <si>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</si>
  <si>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</si>
  <si>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</si>
  <si>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</si>
  <si>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</si>
  <si>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</si>
  <si>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</si>
  <si>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</si>
  <si>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</si>
  <si>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</si>
  <si>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</si>
  <si>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</si>
  <si>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</si>
  <si>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</si>
  <si>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</si>
  <si>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</si>
  <si>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</si>
  <si>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</si>
  <si>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</si>
  <si>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</si>
  <si>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</si>
  <si>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</si>
  <si>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</si>
  <si>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</si>
  <si>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</si>
  <si>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</si>
  <si>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</si>
  <si>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</si>
  <si>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</si>
  <si>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</si>
  <si>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</si>
  <si>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</si>
  <si>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</si>
  <si>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</si>
  <si>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</si>
  <si>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</si>
  <si>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</si>
  <si>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</si>
  <si>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</si>
  <si>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</si>
  <si>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</si>
  <si>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</si>
  <si>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</si>
  <si>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</si>
  <si>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</si>
  <si>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</si>
  <si>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</si>
  <si>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</si>
  <si>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</si>
  <si>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</si>
  <si>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</si>
  <si>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</si>
  <si>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</si>
  <si>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</si>
  <si>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</si>
  <si>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</si>
  <si>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</si>
  <si>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</si>
  <si>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</si>
  <si>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</si>
  <si>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</si>
  <si>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</si>
  <si>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</si>
  <si>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</si>
  <si>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</si>
  <si>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</si>
  <si>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</si>
  <si>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</si>
  <si>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</si>
  <si>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</si>
  <si>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</si>
  <si>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</si>
  <si>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</si>
  <si>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</si>
  <si>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</si>
  <si>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</si>
  <si>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</si>
  <si>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</si>
  <si>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</si>
  <si>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</si>
  <si>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</si>
  <si>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</si>
  <si>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</si>
  <si>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</si>
  <si>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</si>
  <si>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</si>
  <si>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</si>
  <si>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</si>
  <si>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</si>
  <si>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</si>
  <si>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</si>
  <si>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</si>
  <si>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</si>
  <si>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</si>
  <si>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</si>
  <si>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</si>
  <si>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</si>
  <si>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</si>
  <si>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</si>
  <si>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</si>
  <si>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</si>
  <si>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</si>
  <si>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</si>
  <si>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</si>
  <si>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</si>
  <si>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</si>
  <si>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</si>
  <si>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</si>
  <si>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</si>
  <si>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</si>
  <si>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</si>
  <si>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</si>
  <si>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</si>
  <si>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</si>
  <si>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</si>
  <si>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</si>
  <si>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</si>
  <si>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</si>
  <si>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</si>
  <si>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</si>
  <si>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</si>
  <si>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</si>
  <si>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</si>
  <si>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</si>
  <si>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</si>
  <si>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</si>
  <si>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</si>
  <si>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</si>
  <si>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</si>
  <si>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</si>
  <si>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</si>
  <si>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</si>
  <si>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</si>
  <si>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</si>
  <si>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</si>
  <si>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</si>
  <si>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</si>
  <si>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</si>
  <si>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</si>
  <si>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</si>
  <si>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</si>
  <si>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</si>
  <si>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</si>
  <si>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</si>
  <si>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</si>
  <si>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</si>
  <si>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</si>
  <si>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</si>
  <si>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</si>
  <si>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</si>
  <si>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</si>
  <si>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</si>
  <si>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</si>
  <si>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</si>
  <si>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</si>
  <si>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</si>
  <si>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</si>
  <si>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</si>
  <si>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</si>
  <si>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</si>
  <si>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</si>
  <si>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</si>
  <si>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</si>
  <si>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</si>
  <si>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</si>
  <si>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</si>
  <si>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</si>
  <si>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</si>
  <si>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</si>
  <si>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</si>
  <si>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</si>
  <si>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</si>
  <si>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</si>
  <si>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</si>
  <si>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</si>
  <si>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</si>
  <si>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</si>
  <si>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</si>
  <si>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</si>
  <si>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</si>
  <si>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</si>
  <si>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</si>
  <si>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</si>
  <si>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</si>
  <si>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</si>
  <si>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</si>
  <si>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</si>
  <si>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</si>
  <si>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</si>
  <si>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</si>
  <si>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</si>
  <si>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</si>
  <si>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</si>
  <si>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</si>
  <si>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</si>
  <si>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</si>
  <si>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</si>
  <si>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</si>
  <si>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</si>
  <si>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</si>
  <si>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</si>
  <si>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</si>
  <si>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</si>
  <si>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</si>
  <si>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</si>
  <si>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</si>
  <si>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</si>
  <si>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</si>
  <si>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</si>
  <si>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</si>
  <si>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</si>
  <si>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</si>
  <si>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</si>
  <si>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</si>
  <si>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</si>
  <si>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</si>
  <si>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</si>
  <si>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</si>
  <si>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</si>
  <si>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</si>
  <si>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</si>
  <si>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</si>
  <si>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</si>
  <si>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</si>
  <si>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</si>
  <si>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</si>
  <si>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</si>
  <si>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</si>
  <si>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</si>
  <si>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</si>
  <si>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</si>
  <si>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</si>
  <si>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</si>
  <si>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</si>
  <si>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</si>
  <si>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</si>
  <si>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</si>
  <si>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</si>
  <si>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</si>
  <si>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</si>
  <si>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</si>
  <si>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</si>
  <si>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</si>
  <si>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</si>
  <si>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</si>
  <si>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</si>
  <si>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</si>
  <si>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</si>
  <si>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</si>
  <si>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</si>
  <si>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</si>
  <si>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</si>
  <si>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</si>
  <si>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</si>
  <si>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</si>
  <si>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</si>
  <si>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</si>
  <si>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</si>
  <si>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</si>
  <si>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</si>
  <si>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</si>
  <si>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</si>
  <si>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</si>
  <si>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</si>
  <si>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</si>
  <si>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</si>
  <si>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</si>
  <si>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</si>
  <si>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</si>
  <si>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</si>
  <si>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</si>
  <si>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</si>
  <si>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</si>
  <si>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</si>
  <si>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</si>
  <si>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</si>
  <si>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</si>
  <si>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</si>
  <si>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</si>
  <si>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</si>
  <si>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</si>
  <si>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</si>
  <si>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</si>
  <si>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</si>
  <si>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</si>
  <si>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</si>
  <si>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</si>
  <si>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</si>
  <si>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</si>
  <si>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</si>
  <si>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</si>
  <si>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</si>
  <si>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</si>
  <si>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</si>
  <si>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</si>
  <si>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</si>
  <si>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</si>
  <si>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</si>
  <si>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</si>
  <si>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</si>
  <si>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</si>
  <si>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</si>
  <si>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</si>
  <si>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</si>
  <si>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</si>
  <si>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</si>
  <si>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</si>
  <si>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</si>
  <si>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</si>
  <si>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</si>
  <si>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</si>
  <si>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</si>
  <si>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</si>
  <si>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</si>
  <si>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</si>
  <si>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</si>
  <si>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</si>
  <si>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</si>
  <si>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</si>
  <si>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</si>
  <si>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</si>
  <si>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</si>
  <si>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</si>
  <si>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</si>
  <si>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</si>
  <si>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</si>
  <si>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</si>
  <si>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</si>
  <si>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</si>
  <si>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</si>
  <si>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</si>
  <si>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</si>
  <si>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</si>
  <si>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</si>
  <si>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</si>
  <si>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</si>
  <si>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</si>
  <si>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</si>
  <si>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</si>
  <si>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</si>
  <si>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</si>
  <si>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</si>
  <si>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</si>
  <si>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</si>
  <si>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</si>
  <si>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</si>
  <si>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</si>
  <si>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</si>
  <si>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</si>
  <si>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</si>
  <si>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</si>
  <si>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</si>
  <si>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</si>
  <si>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</si>
  <si>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</si>
  <si>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</si>
  <si>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</si>
  <si>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</si>
  <si>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</si>
  <si>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</si>
  <si>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</si>
  <si>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</si>
  <si>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</si>
  <si>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</si>
  <si>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</si>
  <si>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</si>
  <si>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</si>
  <si>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</si>
  <si>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</si>
  <si>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</si>
  <si>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</si>
  <si>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</si>
  <si>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</si>
  <si>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</si>
  <si>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</si>
  <si>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</si>
  <si>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</si>
  <si>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</si>
  <si>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</si>
  <si>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</si>
  <si>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</si>
  <si>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</si>
  <si>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</si>
  <si>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</si>
  <si>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</si>
  <si>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</si>
  <si>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</si>
  <si>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</si>
  <si>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</si>
  <si>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</si>
  <si>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</si>
  <si>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</si>
  <si>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</si>
  <si>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</si>
  <si>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</si>
  <si>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</si>
  <si>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</si>
  <si>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</si>
  <si>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</si>
  <si>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</si>
  <si>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</si>
  <si>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</si>
  <si>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</si>
  <si>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</si>
  <si>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</si>
  <si>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</si>
  <si>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</si>
  <si>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</si>
  <si>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</si>
  <si>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</si>
  <si>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</si>
  <si>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</si>
  <si>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</si>
  <si>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</si>
  <si>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</si>
  <si>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</si>
  <si>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</si>
  <si>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</si>
  <si>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</si>
  <si>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</si>
  <si>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</si>
  <si>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</si>
  <si>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</si>
  <si>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</si>
  <si>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</si>
  <si>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</si>
  <si>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</si>
  <si>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</si>
  <si>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</si>
  <si>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</si>
  <si>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</si>
  <si>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</si>
  <si>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</si>
  <si>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</si>
  <si>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</si>
  <si>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</si>
  <si>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</si>
  <si>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</si>
  <si>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</si>
  <si>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</si>
  <si>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</si>
  <si>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</si>
  <si>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</si>
  <si>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</si>
  <si>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</si>
  <si>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</si>
  <si>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</si>
  <si>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</si>
  <si>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</si>
  <si>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</si>
  <si>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</si>
  <si>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</si>
  <si>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</si>
  <si>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</si>
  <si>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</si>
  <si>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</si>
  <si>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</si>
  <si>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</si>
  <si>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</si>
  <si>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</si>
  <si>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</si>
  <si>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</si>
  <si>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</si>
  <si>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</si>
  <si>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</si>
  <si>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</si>
  <si>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</si>
  <si>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</si>
  <si>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</si>
  <si>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</si>
  <si>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</si>
  <si>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</si>
  <si>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</si>
  <si>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</si>
  <si>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</si>
  <si>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</si>
  <si>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</si>
  <si>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</si>
  <si>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</si>
  <si>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</si>
  <si>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</si>
  <si>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</si>
  <si>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</si>
  <si>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</si>
  <si>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</si>
  <si>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</si>
  <si>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</si>
  <si>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</si>
  <si>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</si>
  <si>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</si>
  <si>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</si>
  <si>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</si>
  <si>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</si>
  <si>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</si>
  <si>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</si>
  <si>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</si>
  <si>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</si>
  <si>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</si>
  <si>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</si>
  <si>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</si>
  <si>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</si>
  <si>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</si>
  <si>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</si>
  <si>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</si>
  <si>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</si>
  <si>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</si>
  <si>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</si>
  <si>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</si>
  <si>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</si>
  <si>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</si>
  <si>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</si>
  <si>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</si>
  <si>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</si>
  <si>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</si>
  <si>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</si>
  <si>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</si>
  <si>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</si>
  <si>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</si>
  <si>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</si>
  <si>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</si>
  <si>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</si>
  <si>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</si>
  <si>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</si>
  <si>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</si>
  <si>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</si>
  <si>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</si>
  <si>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</si>
  <si>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</si>
  <si>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</si>
  <si>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</si>
  <si>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</si>
  <si>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</si>
  <si>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</si>
  <si>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</si>
  <si>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</si>
  <si>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</si>
  <si>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</si>
  <si>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</si>
  <si>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</si>
  <si>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</si>
  <si>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</si>
  <si>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</si>
  <si>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</si>
  <si>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</si>
  <si>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</si>
  <si>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</si>
  <si>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</si>
  <si>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</si>
  <si>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</si>
  <si>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</si>
  <si>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</si>
  <si>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</si>
  <si>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</si>
  <si>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</si>
  <si>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</si>
  <si>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</si>
  <si>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</si>
  <si>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</si>
  <si>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</si>
  <si>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</si>
  <si>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</si>
  <si>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</si>
  <si>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</si>
  <si>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</si>
  <si>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</si>
  <si>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</si>
  <si>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</si>
  <si>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</si>
  <si>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</si>
  <si>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</si>
  <si>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</si>
  <si>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</si>
  <si>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</si>
  <si>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</si>
  <si>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</si>
  <si>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</si>
  <si>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</si>
  <si>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</si>
  <si>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</si>
  <si>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</si>
  <si>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</si>
  <si>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</si>
  <si>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</si>
  <si>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</si>
  <si>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</si>
  <si>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</si>
  <si>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</si>
  <si>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</si>
  <si>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</si>
  <si>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</si>
  <si>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</si>
  <si>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</si>
  <si>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</si>
  <si>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</si>
  <si>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</si>
  <si>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</si>
  <si>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</si>
  <si>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</si>
  <si>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</si>
  <si>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</si>
  <si>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</si>
  <si>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</si>
  <si>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</si>
  <si>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</si>
  <si>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</si>
  <si>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</si>
  <si>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</si>
  <si>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</si>
  <si>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</si>
  <si>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</si>
  <si>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</si>
  <si>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</si>
  <si>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</si>
  <si>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</si>
  <si>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</si>
  <si>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</si>
  <si>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</si>
  <si>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</si>
  <si>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</si>
  <si>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</si>
  <si>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</si>
  <si>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</si>
  <si>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</si>
  <si>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</si>
  <si>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</si>
  <si>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</si>
  <si>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</si>
  <si>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</si>
  <si>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</si>
  <si>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</si>
  <si>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</si>
  <si>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</si>
  <si>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</si>
  <si>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</si>
  <si>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</si>
  <si>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</si>
  <si>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</si>
  <si>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</si>
  <si>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</si>
  <si>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</si>
  <si>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</si>
  <si>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</si>
  <si>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</si>
  <si>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</si>
  <si>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</si>
  <si>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</si>
  <si>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</si>
  <si>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</si>
  <si>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</si>
  <si>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</si>
  <si>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</si>
  <si>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</si>
  <si>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</si>
  <si>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</si>
  <si>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</si>
  <si>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</si>
  <si>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</si>
  <si>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</si>
  <si>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</si>
  <si>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</si>
  <si>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</si>
  <si>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</si>
  <si>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</si>
  <si>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</si>
  <si>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</si>
  <si>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</si>
  <si>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</si>
  <si>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</si>
  <si>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</si>
  <si>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</si>
  <si>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</si>
  <si>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</si>
  <si>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</si>
  <si>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</si>
  <si>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</si>
  <si>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</si>
  <si>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</si>
  <si>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</si>
  <si>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</si>
  <si>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</si>
  <si>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</si>
  <si>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</si>
  <si>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</si>
  <si>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</si>
  <si>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</si>
  <si>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</si>
  <si>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</si>
  <si>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</si>
  <si>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</si>
  <si>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</si>
  <si>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</si>
  <si>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</si>
  <si>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</si>
  <si>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</si>
  <si>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</si>
  <si>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</si>
  <si>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</si>
  <si>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</si>
  <si>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</si>
  <si>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</si>
  <si>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</si>
  <si>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</si>
  <si>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</si>
  <si>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</si>
  <si>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</si>
  <si>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</si>
  <si>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</si>
  <si>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</si>
  <si>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</si>
  <si>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</si>
  <si>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</si>
  <si>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</si>
  <si>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</si>
  <si>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</si>
  <si>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</si>
  <si>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</si>
  <si>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</si>
  <si>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</si>
  <si>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</si>
  <si>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</si>
  <si>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</si>
  <si>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</si>
  <si>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</si>
  <si>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</si>
  <si>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</si>
  <si>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</si>
  <si>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</si>
  <si>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</si>
  <si>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</si>
  <si>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</si>
  <si>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</si>
  <si>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</si>
  <si>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</si>
  <si>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</si>
  <si>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</si>
  <si>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</si>
  <si>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</si>
  <si>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</si>
  <si>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</si>
  <si>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</si>
  <si>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</si>
  <si>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</si>
  <si>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</si>
  <si>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</si>
  <si>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</si>
  <si>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</si>
  <si>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</si>
  <si>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</si>
  <si>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</si>
  <si>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</si>
  <si>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</si>
  <si>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</si>
  <si>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</si>
  <si>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</si>
  <si>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</si>
  <si>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</si>
  <si>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</si>
  <si>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</si>
  <si>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</si>
  <si>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</si>
  <si>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</si>
  <si>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</si>
  <si>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</si>
  <si>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</si>
  <si>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</si>
  <si>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</si>
  <si>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</si>
  <si>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</si>
  <si>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</si>
  <si>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</si>
  <si>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</si>
  <si>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</si>
  <si>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</si>
  <si>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</si>
  <si>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</si>
  <si>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</si>
  <si>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</si>
  <si>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</si>
  <si>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</si>
  <si>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</si>
  <si>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</si>
  <si>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</si>
  <si>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</si>
  <si>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</si>
  <si>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</si>
  <si>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</si>
  <si>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</si>
  <si>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</si>
  <si>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</si>
  <si>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</si>
  <si>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</si>
  <si>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</si>
  <si>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</si>
  <si>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</si>
  <si>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</si>
  <si>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</si>
  <si>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</si>
  <si>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</si>
  <si>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</si>
  <si>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</si>
  <si>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</si>
  <si>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</si>
  <si>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</si>
  <si>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</si>
  <si>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</si>
  <si>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</si>
  <si>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</si>
  <si>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</si>
  <si>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</si>
  <si>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</si>
  <si>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</si>
  <si>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</si>
  <si>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</si>
  <si>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</si>
  <si>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</si>
  <si>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</si>
  <si>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</si>
  <si>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</si>
  <si>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</si>
  <si>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</si>
  <si>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</si>
  <si>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</si>
  <si>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</si>
  <si>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</si>
  <si>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</si>
  <si>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</si>
  <si>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</si>
  <si>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</si>
  <si>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</si>
  <si>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</si>
  <si>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</si>
  <si>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</si>
  <si>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</si>
  <si>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</si>
  <si>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</si>
  <si>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</si>
  <si>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</si>
  <si>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</si>
  <si>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</si>
  <si>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</si>
  <si>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</si>
  <si>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</si>
  <si>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</si>
  <si>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</si>
  <si>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</si>
  <si>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</si>
  <si>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</si>
  <si>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</si>
  <si>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</si>
  <si>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</si>
  <si>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</si>
  <si>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</si>
  <si>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</si>
  <si>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</si>
  <si>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</si>
  <si>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</si>
  <si>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</si>
  <si>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</si>
  <si>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</si>
  <si>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</si>
  <si>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</si>
  <si>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</si>
  <si>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</si>
  <si>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</si>
  <si>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</si>
  <si>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</si>
  <si>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</si>
  <si>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</si>
  <si>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</si>
  <si>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</si>
  <si>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</si>
  <si>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</si>
  <si>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</si>
  <si>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</si>
  <si>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</si>
  <si>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</si>
  <si>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</si>
  <si>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</si>
  <si>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</si>
  <si>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</si>
  <si>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</si>
  <si>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</si>
  <si>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</si>
  <si>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</si>
  <si>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</si>
  <si>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</si>
  <si>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</si>
  <si>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</si>
  <si>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</si>
  <si>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</si>
  <si>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</si>
  <si>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</si>
  <si>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</si>
  <si>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</si>
  <si>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</si>
  <si>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</si>
  <si>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</si>
  <si>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</si>
  <si>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</si>
  <si>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</si>
  <si>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</si>
  <si>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</si>
  <si>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</si>
  <si>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</si>
  <si>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</si>
  <si>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</si>
  <si>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</si>
  <si>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</si>
  <si>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</si>
  <si>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</si>
  <si>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</si>
  <si>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</si>
  <si>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</si>
  <si>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</si>
  <si>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</si>
  <si>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</si>
  <si>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</si>
  <si>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</si>
  <si>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</si>
  <si>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</si>
  <si>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</si>
  <si>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</si>
  <si>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</si>
  <si>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</si>
  <si>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</si>
  <si>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</si>
  <si>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</si>
  <si>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</si>
  <si>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</si>
  <si>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</si>
  <si>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</si>
  <si>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</si>
  <si>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</si>
  <si>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</si>
  <si>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</si>
  <si>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</si>
  <si>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</si>
  <si>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</si>
  <si>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</si>
  <si>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</si>
  <si>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</si>
  <si>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</si>
  <si>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</si>
  <si>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</si>
  <si>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</si>
  <si>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</si>
  <si>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</si>
  <si>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</si>
  <si>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</si>
  <si>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</si>
  <si>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</si>
  <si>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</si>
  <si>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</si>
  <si>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</si>
  <si>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</si>
  <si>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</si>
  <si>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</si>
  <si>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</si>
  <si>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</si>
  <si>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</si>
  <si>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</si>
  <si>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</si>
  <si>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</si>
  <si>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</si>
  <si>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</si>
  <si>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</si>
  <si>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</si>
  <si>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</si>
  <si>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</si>
  <si>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</si>
  <si>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</si>
  <si>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</si>
  <si>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</si>
  <si>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</si>
  <si>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</si>
  <si>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</si>
  <si>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</si>
  <si>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</si>
  <si>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</si>
  <si>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</si>
  <si>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</si>
  <si>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</si>
  <si>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</si>
  <si>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</si>
  <si>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</si>
  <si>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</si>
  <si>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</si>
  <si>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</si>
  <si>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</si>
  <si>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</si>
  <si>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</si>
  <si>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</si>
  <si>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</si>
  <si>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</si>
  <si>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</si>
  <si>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</si>
  <si>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</si>
  <si>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</si>
  <si>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</si>
  <si>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</si>
  <si>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</si>
  <si>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</si>
  <si>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</si>
  <si>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</si>
  <si>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</si>
  <si>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</si>
  <si>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</si>
  <si>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</si>
  <si>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</si>
  <si>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</si>
  <si>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</si>
  <si>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</si>
  <si>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</si>
  <si>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</si>
  <si>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</si>
  <si>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</si>
  <si>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</si>
  <si>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</si>
  <si>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</si>
  <si>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</si>
  <si>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</si>
  <si>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</si>
  <si>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</si>
  <si>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</si>
  <si>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</si>
  <si>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</si>
  <si>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</si>
  <si>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</si>
  <si>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</si>
  <si>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</si>
  <si>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</si>
  <si>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</si>
  <si>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</si>
  <si>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</si>
  <si>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</si>
  <si>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</si>
  <si>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</si>
  <si>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</si>
  <si>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</si>
  <si>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</si>
  <si>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</si>
  <si>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</si>
  <si>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</si>
  <si>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</si>
  <si>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</si>
  <si>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</si>
  <si>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</si>
  <si>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</si>
  <si>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</si>
  <si>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</si>
  <si>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</si>
  <si>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</si>
  <si>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</si>
  <si>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</si>
  <si>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</si>
  <si>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</si>
  <si>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</si>
  <si>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</si>
  <si>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</si>
  <si>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</si>
  <si>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</si>
  <si>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</si>
  <si>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</si>
  <si>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</si>
  <si>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</si>
  <si>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</si>
  <si>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</si>
  <si>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</si>
  <si>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</si>
  <si>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</si>
  <si>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</si>
  <si>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</si>
  <si>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</si>
  <si>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</si>
  <si>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</si>
  <si>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</si>
  <si>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</si>
  <si>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</si>
  <si>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</si>
  <si>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</si>
  <si>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</si>
  <si>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</si>
  <si>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</si>
  <si>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</si>
  <si>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</si>
  <si>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</si>
  <si>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</si>
  <si>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</si>
  <si>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</si>
  <si>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</si>
  <si>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</si>
  <si>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</si>
  <si>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</si>
  <si>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</si>
  <si>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</si>
  <si>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</si>
  <si>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</si>
  <si>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</si>
  <si>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</si>
  <si>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</si>
  <si>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</si>
  <si>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</si>
  <si>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</si>
  <si>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</si>
  <si>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</si>
  <si>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</si>
  <si>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</si>
  <si>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</si>
  <si>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</si>
  <si>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</si>
  <si>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</si>
  <si>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</si>
  <si>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</si>
  <si>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</si>
  <si>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</si>
  <si>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</si>
  <si>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</si>
  <si>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</si>
  <si>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</si>
  <si>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</si>
  <si>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</si>
  <si>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</si>
  <si>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</si>
  <si>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</si>
  <si>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</si>
  <si>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</si>
  <si>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</si>
  <si>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</si>
  <si>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</si>
  <si>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</si>
  <si>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</si>
  <si>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</si>
  <si>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</si>
  <si>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</si>
  <si>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</si>
  <si>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</si>
  <si>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</si>
  <si>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</si>
  <si>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</si>
  <si>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</si>
  <si>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</si>
  <si>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</si>
  <si>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</si>
  <si>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</si>
  <si>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</si>
  <si>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</si>
  <si>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</si>
  <si>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</si>
  <si>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</si>
  <si>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</si>
  <si>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</si>
  <si>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</si>
  <si>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</si>
  <si>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</si>
  <si>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</si>
  <si>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</si>
  <si>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</si>
  <si>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</si>
  <si>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</si>
  <si>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</si>
  <si>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</si>
  <si>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</si>
  <si>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</si>
  <si>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</si>
  <si>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</si>
  <si>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</si>
  <si>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</si>
  <si>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</si>
  <si>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</si>
  <si>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</si>
  <si>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</si>
  <si>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</si>
  <si>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</si>
  <si>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</si>
  <si>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</si>
  <si>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</si>
  <si>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</si>
  <si>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</si>
  <si>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</si>
  <si>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</si>
  <si>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</si>
  <si>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</si>
  <si>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</si>
  <si>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</si>
  <si>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</si>
  <si>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</si>
  <si>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</si>
  <si>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</si>
  <si>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</si>
  <si>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</si>
  <si>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</si>
  <si>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</si>
  <si>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</si>
  <si>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</si>
  <si>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</si>
  <si>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</si>
  <si>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</si>
  <si>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</si>
  <si>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</si>
  <si>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</si>
  <si>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</si>
  <si>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</si>
  <si>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</si>
  <si>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</si>
  <si>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</si>
  <si>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</si>
  <si>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</si>
  <si>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</si>
  <si>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</si>
  <si>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</si>
  <si>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</si>
  <si>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</si>
  <si>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</si>
  <si>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</si>
  <si>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</si>
  <si>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</si>
  <si>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</si>
  <si>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</si>
  <si>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</si>
  <si>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</si>
  <si>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</si>
  <si>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</si>
  <si>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</si>
  <si>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</si>
  <si>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</si>
  <si>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</si>
  <si>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</si>
  <si>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</si>
  <si>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</si>
  <si>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</si>
  <si>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</si>
  <si>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</si>
  <si>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</si>
  <si>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</si>
  <si>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</si>
  <si>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</si>
  <si>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</si>
  <si>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</si>
  <si>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</si>
  <si>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</si>
  <si>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</si>
  <si>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</si>
  <si>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</si>
  <si>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</si>
  <si>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</si>
  <si>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</si>
  <si>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</si>
  <si>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</si>
  <si>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</si>
  <si>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</si>
  <si>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</si>
  <si>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</si>
  <si>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</si>
  <si>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</si>
  <si>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</si>
  <si>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</si>
  <si>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</si>
  <si>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</si>
  <si>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</si>
  <si>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</si>
  <si>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</si>
  <si>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</si>
  <si>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</si>
  <si>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</si>
  <si>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</si>
  <si>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</si>
  <si>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</si>
  <si>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</si>
  <si>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</si>
  <si>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</si>
  <si>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</si>
  <si>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</si>
  <si>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</si>
  <si>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</si>
  <si>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</si>
  <si>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</si>
  <si>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</si>
  <si>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</si>
  <si>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</si>
  <si>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</si>
  <si>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</si>
  <si>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</si>
  <si>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</si>
  <si>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</si>
  <si>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</si>
  <si>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</si>
  <si>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</si>
  <si>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</si>
  <si>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</si>
  <si>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</si>
  <si>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</si>
  <si>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</si>
  <si>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</si>
  <si>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</si>
  <si>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</si>
  <si>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</si>
  <si>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</si>
  <si>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</si>
  <si>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</si>
  <si>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</si>
  <si>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</si>
  <si>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</si>
  <si>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</si>
  <si>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</si>
  <si>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</si>
  <si>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</si>
  <si>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</si>
  <si>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</si>
  <si>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</si>
  <si>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</si>
  <si>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</si>
  <si>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</si>
  <si>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</si>
  <si>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</si>
  <si>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</si>
  <si>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</si>
  <si>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</si>
  <si>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</si>
  <si>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</si>
  <si>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</si>
  <si>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</si>
  <si>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</si>
  <si>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</si>
  <si>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</si>
  <si>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</si>
  <si>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</si>
  <si>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</si>
  <si>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</si>
  <si>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</si>
  <si>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</si>
  <si>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</si>
  <si>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</si>
  <si>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</si>
  <si>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</si>
  <si>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</si>
  <si>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</si>
  <si>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</si>
  <si>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</si>
  <si>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</si>
  <si>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</si>
  <si>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</si>
  <si>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</si>
  <si>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</si>
  <si>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</si>
  <si>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</si>
  <si>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</si>
  <si>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</si>
  <si>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</si>
  <si>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</si>
  <si>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</si>
  <si>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</si>
  <si>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</si>
  <si>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</si>
  <si>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</si>
  <si>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</si>
  <si>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</si>
  <si>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</si>
  <si>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</si>
  <si>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</si>
  <si>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</si>
  <si>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</si>
  <si>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</si>
  <si>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</si>
  <si>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</si>
  <si>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</si>
  <si>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</si>
  <si>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</si>
  <si>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</si>
  <si>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</si>
  <si>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</si>
  <si>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</si>
  <si>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</si>
  <si>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</si>
  <si>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</si>
  <si>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</si>
  <si>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</si>
  <si>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</si>
  <si>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</si>
  <si>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</si>
  <si>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</si>
  <si>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</si>
  <si>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</si>
  <si>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</si>
  <si>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</si>
  <si>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</si>
  <si>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</si>
  <si>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</si>
  <si>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</si>
  <si>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</si>
  <si>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</si>
  <si>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</si>
  <si>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</si>
  <si>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</si>
  <si>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</si>
  <si>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</si>
  <si>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</si>
  <si>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</si>
  <si>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</si>
  <si>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</si>
  <si>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</si>
  <si>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</si>
  <si>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</si>
  <si>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</si>
  <si>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</si>
  <si>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</si>
  <si>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</si>
  <si>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</si>
  <si>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</si>
  <si>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</si>
  <si>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</si>
  <si>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</si>
  <si>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</si>
  <si>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</si>
  <si>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</si>
  <si>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</si>
  <si>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</si>
  <si>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</si>
  <si>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</si>
  <si>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</si>
  <si>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</si>
  <si>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</si>
  <si>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</si>
  <si>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</si>
  <si>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</si>
  <si>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</si>
  <si>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</si>
  <si>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</si>
  <si>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</si>
  <si>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</si>
  <si>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</si>
  <si>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</si>
  <si>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</si>
  <si>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</si>
  <si>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</si>
  <si>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</si>
  <si>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</si>
  <si>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</si>
  <si>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</si>
  <si>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</si>
  <si>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</si>
  <si>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</si>
  <si>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</si>
  <si>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</si>
  <si>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</si>
  <si>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</si>
  <si>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</si>
  <si>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</si>
  <si>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</si>
  <si>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</si>
  <si>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</si>
  <si>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</si>
  <si>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</si>
  <si>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</si>
  <si>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</si>
  <si>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</si>
  <si>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</si>
  <si>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</si>
  <si>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</si>
  <si>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</si>
  <si>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</si>
  <si>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</si>
  <si>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</si>
  <si>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</si>
  <si>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</si>
  <si>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</si>
  <si>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</si>
  <si>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</si>
  <si>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</si>
  <si>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</si>
  <si>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</si>
  <si>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</si>
  <si>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</si>
  <si>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</si>
  <si>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</si>
  <si>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</si>
  <si>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</si>
  <si>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</si>
  <si>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</si>
  <si>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</si>
  <si>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</si>
  <si>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</si>
  <si>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</si>
  <si>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</si>
  <si>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</si>
  <si>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</si>
  <si>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</si>
  <si>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</si>
  <si>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</si>
  <si>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</si>
  <si>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</si>
  <si>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</si>
  <si>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</si>
  <si>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</si>
  <si>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</si>
  <si>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</si>
  <si>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</si>
  <si>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</si>
  <si>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</si>
  <si>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</si>
  <si>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</si>
  <si>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</si>
  <si>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</si>
  <si>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</si>
  <si>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</si>
  <si>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</si>
  <si>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</si>
  <si>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</si>
  <si>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</si>
  <si>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</si>
  <si>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</si>
  <si>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</si>
  <si>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</si>
  <si>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</si>
  <si>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</si>
  <si>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</si>
  <si>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</si>
  <si>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</si>
  <si>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</si>
  <si>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</si>
  <si>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</si>
  <si>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</si>
  <si>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</si>
  <si>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</si>
  <si>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</si>
  <si>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</si>
  <si>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</si>
  <si>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</si>
  <si>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</si>
  <si>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</si>
  <si>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</si>
  <si>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</si>
  <si>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</si>
  <si>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</si>
  <si>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</si>
  <si>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</si>
  <si>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</si>
  <si>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</si>
  <si>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</si>
  <si>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</si>
  <si>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</si>
  <si>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</si>
  <si>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</si>
  <si>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</si>
  <si>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</si>
  <si>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</si>
  <si>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</si>
  <si>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</si>
  <si>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</si>
  <si>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</si>
  <si>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</si>
  <si>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</si>
  <si>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</si>
  <si>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</si>
  <si>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</si>
  <si>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</si>
  <si>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</si>
  <si>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</si>
  <si>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</si>
  <si>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</si>
  <si>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</si>
  <si>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</si>
  <si>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</si>
  <si>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</si>
  <si>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</si>
  <si>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</si>
  <si>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</si>
  <si>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</si>
  <si>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</si>
  <si>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</si>
  <si>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</si>
  <si>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</si>
  <si>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</si>
  <si>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</si>
  <si>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</si>
  <si>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</si>
  <si>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</si>
  <si>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</si>
  <si>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</si>
  <si>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</si>
  <si>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</si>
  <si>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</si>
  <si>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</si>
  <si>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</si>
  <si>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</si>
  <si>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</si>
  <si>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</si>
  <si>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</si>
  <si>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</si>
  <si>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</si>
  <si>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</si>
  <si>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</si>
  <si>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</si>
  <si>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</si>
  <si>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</si>
  <si>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</si>
  <si>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</si>
  <si>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</si>
  <si>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</si>
  <si>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</si>
  <si>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</si>
  <si>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</si>
  <si>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</si>
  <si>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</si>
  <si>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</si>
  <si>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</si>
  <si>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</si>
  <si>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</si>
  <si>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</si>
  <si>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</si>
  <si>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</si>
  <si>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</si>
  <si>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</si>
  <si>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</si>
  <si>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</si>
  <si>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</si>
  <si>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</si>
  <si>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</si>
  <si>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</si>
  <si>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</si>
  <si>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</si>
  <si>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</si>
  <si>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</si>
  <si>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</si>
  <si>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</si>
  <si>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</si>
  <si>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</si>
  <si>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</si>
  <si>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</si>
  <si>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</si>
  <si>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</si>
  <si>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</si>
  <si>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</si>
  <si>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</si>
  <si>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</si>
  <si>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</si>
  <si>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</si>
  <si>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</si>
  <si>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</si>
  <si>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</si>
  <si>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</si>
  <si>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</si>
  <si>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</si>
  <si>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</si>
  <si>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</si>
  <si>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</si>
  <si>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</si>
  <si>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</si>
  <si>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</si>
  <si>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</si>
  <si>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</si>
  <si>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</si>
  <si>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</si>
  <si>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</si>
  <si>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</si>
  <si>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</si>
  <si>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</si>
  <si>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</si>
  <si>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</si>
  <si>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</si>
  <si>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</si>
  <si>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</si>
  <si>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</si>
  <si>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</si>
  <si>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</si>
  <si>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</si>
  <si>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</si>
  <si>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</si>
  <si>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</si>
  <si>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</si>
  <si>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</si>
  <si>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</si>
  <si>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</si>
  <si>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</si>
  <si>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</si>
  <si>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</si>
  <si>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</si>
  <si>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</si>
  <si>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</si>
  <si>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</si>
  <si>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</si>
  <si>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</si>
  <si>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</si>
  <si>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</si>
  <si>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</si>
  <si>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</si>
  <si>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</si>
  <si>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</si>
  <si>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</si>
  <si>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</si>
  <si>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</si>
  <si>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</si>
  <si>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</si>
  <si>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</si>
  <si>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</si>
  <si>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</si>
  <si>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</si>
  <si>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</si>
  <si>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</si>
  <si>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</si>
  <si>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</si>
  <si>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</si>
  <si>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</si>
  <si>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</si>
  <si>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</si>
  <si>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</si>
  <si>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</si>
  <si>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</si>
  <si>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</si>
  <si>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</si>
  <si>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</si>
  <si>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</si>
  <si>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</si>
  <si>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</si>
  <si>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</si>
  <si>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</si>
  <si>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</si>
  <si>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</si>
  <si>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</si>
  <si>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</si>
  <si>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</si>
  <si>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</si>
  <si>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</si>
  <si>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</si>
  <si>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</si>
  <si>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</si>
  <si>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</si>
  <si>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</si>
  <si>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</si>
  <si>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</si>
  <si>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</si>
  <si>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</si>
  <si>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</si>
  <si>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</si>
  <si>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</si>
  <si>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</si>
  <si>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</si>
  <si>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</si>
  <si>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</si>
  <si>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</si>
  <si>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</si>
  <si>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</si>
  <si>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</si>
  <si>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</si>
  <si>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</si>
  <si>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</si>
  <si>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</si>
  <si>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</si>
  <si>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</si>
  <si>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</si>
  <si>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</si>
  <si>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</si>
  <si>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</si>
  <si>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</si>
  <si>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</si>
  <si>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</si>
  <si>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</si>
  <si>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</si>
  <si>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</si>
  <si>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</si>
  <si>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</si>
  <si>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</si>
  <si>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</si>
  <si>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</si>
  <si>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</si>
  <si>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</si>
  <si>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</si>
  <si>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</si>
  <si>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</si>
  <si>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</si>
  <si>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</si>
  <si>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</si>
  <si>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</si>
  <si>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</si>
  <si>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</si>
  <si>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</si>
  <si>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</si>
  <si>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</si>
  <si>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</si>
  <si>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</si>
  <si>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</si>
  <si>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</si>
  <si>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</si>
  <si>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</si>
  <si>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</si>
  <si>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</si>
  <si>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</si>
  <si>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</si>
  <si>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</si>
  <si>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</si>
  <si>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</si>
  <si>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</si>
  <si>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</si>
  <si>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</si>
  <si>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</si>
  <si>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</si>
  <si>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</si>
  <si>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</si>
  <si>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</si>
  <si>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</si>
  <si>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</si>
  <si>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</si>
  <si>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</si>
  <si>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</si>
  <si>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</si>
  <si>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</si>
  <si>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</si>
  <si>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</si>
  <si>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</si>
  <si>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</si>
  <si>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</si>
  <si>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</si>
  <si>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</si>
  <si>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</si>
  <si>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</si>
  <si>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</si>
  <si>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</si>
  <si>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</si>
  <si>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</si>
  <si>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</si>
  <si>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</si>
  <si>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</si>
  <si>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</si>
  <si>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</si>
  <si>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</si>
  <si>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</si>
  <si>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</si>
  <si>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</si>
  <si>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</si>
  <si>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</si>
  <si>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</si>
  <si>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</si>
  <si>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</si>
  <si>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</si>
  <si>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</si>
  <si>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</si>
  <si>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</si>
  <si>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</si>
  <si>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</si>
  <si>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</si>
  <si>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</si>
  <si>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</si>
  <si>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</si>
  <si>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</si>
  <si>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</si>
  <si>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</si>
  <si>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</si>
  <si>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</si>
  <si>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</si>
  <si>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</si>
  <si>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</si>
  <si>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</si>
  <si>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</si>
  <si>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</si>
  <si>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</si>
  <si>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</si>
  <si>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</si>
  <si>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</si>
  <si>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</si>
  <si>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</si>
  <si>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</si>
  <si>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</si>
  <si>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</si>
  <si>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</si>
  <si>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</si>
  <si>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</si>
  <si>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</si>
  <si>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</si>
  <si>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</si>
  <si>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</si>
  <si>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</si>
  <si>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</si>
  <si>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</si>
  <si>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</si>
  <si>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</si>
  <si>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</si>
  <si>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</si>
  <si>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</si>
  <si>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</si>
  <si>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</si>
  <si>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</si>
  <si>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</si>
  <si>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</si>
  <si>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</si>
  <si>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</si>
  <si>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</si>
  <si>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</si>
  <si>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</si>
  <si>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</si>
  <si>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</si>
  <si>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</si>
  <si>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</si>
  <si>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</si>
  <si>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</si>
  <si>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</si>
  <si>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</si>
  <si>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</si>
  <si>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</si>
  <si>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</si>
  <si>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</si>
  <si>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</si>
  <si>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</si>
  <si>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musical</t>
  </si>
  <si>
    <t>spaces</t>
  </si>
  <si>
    <t>publishing</t>
  </si>
  <si>
    <t>children's books</t>
  </si>
  <si>
    <t>technology</t>
  </si>
  <si>
    <t>hardware</t>
  </si>
  <si>
    <t>food</t>
  </si>
  <si>
    <t>food trucks</t>
  </si>
  <si>
    <t>makerspaces</t>
  </si>
  <si>
    <t>space exploration</t>
  </si>
  <si>
    <t>music</t>
  </si>
  <si>
    <t>classical music</t>
  </si>
  <si>
    <t>restaurants</t>
  </si>
  <si>
    <t>indie rock</t>
  </si>
  <si>
    <t>small batch</t>
  </si>
  <si>
    <t>web</t>
  </si>
  <si>
    <t>rock</t>
  </si>
  <si>
    <t>games</t>
  </si>
  <si>
    <t>tabletop games</t>
  </si>
  <si>
    <t>electronic music</t>
  </si>
  <si>
    <t>video games</t>
  </si>
  <si>
    <t>photography</t>
  </si>
  <si>
    <t>people</t>
  </si>
  <si>
    <t>gadgets</t>
  </si>
  <si>
    <t>mobile games</t>
  </si>
  <si>
    <t>photobooks</t>
  </si>
  <si>
    <t>faith</t>
  </si>
  <si>
    <t>pop</t>
  </si>
  <si>
    <t>places</t>
  </si>
  <si>
    <t>art books</t>
  </si>
  <si>
    <t>nature</t>
  </si>
  <si>
    <t>fiction</t>
  </si>
  <si>
    <t>radio &amp; podcasts</t>
  </si>
  <si>
    <t>translations</t>
  </si>
  <si>
    <t>nonfiction</t>
  </si>
  <si>
    <t>wearables</t>
  </si>
  <si>
    <t>world music</t>
  </si>
  <si>
    <t>journalism</t>
  </si>
  <si>
    <t>audio</t>
  </si>
  <si>
    <t>jazz</t>
  </si>
  <si>
    <t>metal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</si>
  <si>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</si>
  <si>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</si>
  <si>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</si>
  <si>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</si>
  <si>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</si>
  <si>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</si>
  <si>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</si>
  <si>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Parent Category</t>
  </si>
  <si>
    <t>Subcategory</t>
  </si>
  <si>
    <t>Row Labels</t>
  </si>
  <si>
    <t>(blank)</t>
  </si>
  <si>
    <t>Grand Total</t>
  </si>
  <si>
    <t>Column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</si>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</sst>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79" formatCode="_-[$$-1009]* #,##0.00_-;\-[$$-1009]* #,##0.00_-;_-[$$-1009]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7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Parents</a:t>
            </a:r>
            <a:r>
              <a:rPr lang="en-CA" baseline="0"/>
              <a:t>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A-4622-9B27-96D375A861F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Statistics'!$C$5:$C$15</c:f>
              <c:numCache>
                <c:formatCode>General</c:formatCode>
                <c:ptCount val="10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A-4622-9B27-96D375A861F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Statistics'!$D$5:$D$15</c:f>
              <c:numCache>
                <c:formatCode>General</c:formatCode>
                <c:ptCount val="10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1A-4622-9B27-96D375A861F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Statistics'!$E$5:$E$15</c:f>
              <c:numCache>
                <c:formatCode>General</c:formatCode>
                <c:ptCount val="10"/>
                <c:pt idx="0">
                  <c:v>260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1A-4622-9B27-96D375A86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5214960"/>
        <c:axId val="1245220784"/>
      </c:barChart>
      <c:catAx>
        <c:axId val="124521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220784"/>
        <c:crosses val="autoZero"/>
        <c:auto val="1"/>
        <c:lblAlgn val="ctr"/>
        <c:lblOffset val="100"/>
        <c:noMultiLvlLbl val="0"/>
      </c:catAx>
      <c:valAx>
        <c:axId val="124522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21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2-409C-8F55-0C8B5375A20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12-409C-8F55-0C8B5375A20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12-409C-8F55-0C8B5375A20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12-409C-8F55-0C8B5375A208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12-409C-8F55-0C8B5375A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0101232"/>
        <c:axId val="1350101648"/>
      </c:lineChart>
      <c:catAx>
        <c:axId val="135010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101648"/>
        <c:crosses val="autoZero"/>
        <c:auto val="1"/>
        <c:lblAlgn val="ctr"/>
        <c:lblOffset val="100"/>
        <c:noMultiLvlLbl val="0"/>
      </c:catAx>
      <c:valAx>
        <c:axId val="13501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10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B-4ACB-88B2-6D514C040C1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B-4ACB-88B2-6D514C040C1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2B-4ACB-88B2-6D514C040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5314448"/>
        <c:axId val="1545316944"/>
      </c:lineChart>
      <c:catAx>
        <c:axId val="154531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316944"/>
        <c:crosses val="autoZero"/>
        <c:auto val="1"/>
        <c:lblAlgn val="ctr"/>
        <c:lblOffset val="100"/>
        <c:noMultiLvlLbl val="0"/>
      </c:catAx>
      <c:valAx>
        <c:axId val="154531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31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[Kickstarter_Challenge.xlsx]Outcome_vs_goal_chart!PivotTable6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Outcome_vs_goal_chart!$B$3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Outcome_vs_goal_chart!$A$4:$A$16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Outcome_vs_goal_chart!$B$4:$B$16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64-4EED-B6B1-B56BBA180F92}"/>
            </c:ext>
          </c:extLst>
        </c:ser>
        <c:ser>
          <c:idx val="1"/>
          <c:order val="1"/>
          <c:tx>
            <c:strRef>
              <c:f>Outcome_vs_goal_chart!$C$3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Outcome_vs_goal_chart!$A$4:$A$16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Outcome_vs_goal_chart!$C$4:$C$16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64-4EED-B6B1-B56BBA180F92}"/>
            </c:ext>
          </c:extLst>
        </c:ser>
        <c:ser>
          <c:idx val="2"/>
          <c:order val="2"/>
          <c:tx>
            <c:strRef>
              <c:f>Outcome_vs_goal_chart!$D$3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Outcome_vs_goal_chart!$A$4:$A$16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Outcome_vs_goal_chart!$D$4:$D$16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664-4EED-B6B1-B56BBA180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709216"/>
        <c:axId val="1632709632"/>
      </c:lineChart>
      <c:catAx>
        <c:axId val="163270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709632"/>
        <c:crosses val="autoZero"/>
        <c:auto val="1"/>
        <c:lblAlgn val="ctr"/>
        <c:lblOffset val="100"/>
        <c:noMultiLvlLbl val="0"/>
      </c:catAx>
      <c:valAx>
        <c:axId val="163270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70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BB-40F6-85C1-9784E2064E2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BB-40F6-85C1-9784E2064E2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BB-40F6-85C1-9784E2064E2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BB-40F6-85C1-9784E2064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8887808"/>
        <c:axId val="1448875328"/>
      </c:barChart>
      <c:catAx>
        <c:axId val="144888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875328"/>
        <c:crosses val="autoZero"/>
        <c:auto val="1"/>
        <c:lblAlgn val="ctr"/>
        <c:lblOffset val="100"/>
        <c:noMultiLvlLbl val="0"/>
      </c:catAx>
      <c:valAx>
        <c:axId val="144887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88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1</xdr:row>
      <xdr:rowOff>156210</xdr:rowOff>
    </xdr:from>
    <xdr:to>
      <xdr:col>15</xdr:col>
      <xdr:colOff>426720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03898-D45C-396D-AF43-87AA258C6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480060</xdr:colOff>
      <xdr:row>3</xdr:row>
      <xdr:rowOff>57150</xdr:rowOff>
    </xdr:from>
    <xdr:to>
      <xdr:col>15</xdr:col>
      <xdr:colOff>175260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FE704C-0221-D20C-9CA2-A081DE795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601980</xdr:colOff>
      <xdr:row>2</xdr:row>
      <xdr:rowOff>171450</xdr:rowOff>
    </xdr:from>
    <xdr:to>
      <xdr:col>13</xdr:col>
      <xdr:colOff>38100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6D5FCD-6D0D-4F31-F8C1-D300204A5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617226</xdr:colOff>
      <xdr:row>2</xdr:row>
      <xdr:rowOff>19050</xdr:rowOff>
    </xdr:from>
    <xdr:to>
      <xdr:col>12</xdr:col>
      <xdr:colOff>45720</xdr:colOff>
      <xdr:row>15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DC12A8-6B4F-3A0A-BB20-3B4501BB8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4</xdr:row>
      <xdr:rowOff>140970</xdr:rowOff>
    </xdr:from>
    <xdr:to>
      <xdr:col>15</xdr:col>
      <xdr:colOff>312420</xdr:colOff>
      <xdr:row>19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861B8C-5684-19E8-2F1D-9D07790E1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vpreet Kaur" refreshedDate="44804.610032407407" createdVersion="8" refreshedVersion="8" minRefreshableVersion="3" recordCount="4119" xr:uid="{96853231-2614-47FB-BAD1-4C224FA6AFC9}">
  <cacheSource type="worksheet">
    <worksheetSource ref="A1:R4120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 count="22">
        <s v="US"/>
        <s v="IE"/>
        <s v="GB"/>
        <s v="MX"/>
        <s v="AU"/>
        <s v="IT"/>
        <s v="CA"/>
        <s v="FR"/>
        <s v="DK"/>
        <s v="NZ"/>
        <s v="DE"/>
        <s v="SE"/>
        <s v="NL"/>
        <s v="CH"/>
        <s v="SG"/>
        <s v="LU"/>
        <s v="ES"/>
        <s v="NO"/>
        <s v="AT"/>
        <s v="BE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heater/plays"/>
        <s v="theater/musical"/>
        <s v="theater/spaces"/>
        <s v="publishing/children's books"/>
        <s v="technology/hardware"/>
        <s v="food/food trucks"/>
        <s v="technology/makerspaces"/>
        <s v="technology/space exploration"/>
        <s v="music/classical music"/>
        <s v="food/restaurants"/>
        <s v="music/indie rock"/>
        <s v="food/small batch"/>
        <s v="technology/web"/>
        <s v="music/rock"/>
        <s v="games/tabletop games"/>
        <s v="music/electronic music"/>
        <s v="games/video games"/>
        <s v="photography/people"/>
        <s v="technology/gadgets"/>
        <s v="games/mobile games"/>
        <s v="photography/photobooks"/>
        <s v="music/faith"/>
        <s v="music/pop"/>
        <s v="photography/places"/>
        <s v="publishing/art books"/>
        <s v="photography/nature"/>
        <s v="publishing/fiction"/>
        <s v="publishing/radio &amp; podcasts"/>
        <s v="publishing/translations"/>
        <s v="publishing/nonfiction"/>
        <s v="technology/wearables"/>
        <s v="music/world music"/>
        <s v="journalism/audio"/>
        <s v="music/jazz"/>
        <s v="music/metal"/>
        <s v="film &amp; video/animation"/>
        <s v="film &amp; video/documentary"/>
        <s v="film &amp; video/drama"/>
        <s v="film &amp; video/science fiction"/>
        <s v="film &amp; video/shorts"/>
        <s v="film &amp; video/television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heater"/>
        <s v="publishing"/>
        <s v="technology"/>
        <s v="food"/>
        <s v="music"/>
        <s v="games"/>
        <s v="photography"/>
        <s v="journalism"/>
        <s v="film &amp; video"/>
        <m/>
      </sharedItems>
    </cacheField>
    <cacheField name="Subcategory" numFmtId="0">
      <sharedItems containsBlank="1" count="42">
        <s v="plays"/>
        <s v="musical"/>
        <s v="spaces"/>
        <s v="children's books"/>
        <s v="hardware"/>
        <s v="food trucks"/>
        <s v="makerspaces"/>
        <s v="space exploration"/>
        <s v="classical music"/>
        <s v="restaurants"/>
        <s v="indie rock"/>
        <s v="small batch"/>
        <s v="web"/>
        <s v="rock"/>
        <s v="tabletop games"/>
        <s v="electronic music"/>
        <s v="video games"/>
        <s v="people"/>
        <s v="gadgets"/>
        <s v="mobile games"/>
        <s v="photobooks"/>
        <s v="faith"/>
        <s v="pop"/>
        <s v="places"/>
        <s v="art books"/>
        <s v="nature"/>
        <s v="fiction"/>
        <s v="radio &amp; podcasts"/>
        <s v="translations"/>
        <s v="nonfiction"/>
        <s v="wearables"/>
        <s v="world music"/>
        <s v="audio"/>
        <s v="jazz"/>
        <s v="metal"/>
        <s v="animation"/>
        <s v="documentary"/>
        <s v="drama"/>
        <s v="science fiction"/>
        <s v="shorts"/>
        <s v="televisi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vpreet Kaur" refreshedDate="44804.709225694445" createdVersion="8" refreshedVersion="8" minRefreshableVersion="3" recordCount="4121" xr:uid="{FDBF4019-758B-49FB-9C80-3F4F160B905F}">
  <cacheSource type="worksheet">
    <worksheetSource ref="A1:T4122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m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vpreet Kaur" refreshedDate="44804.800280324074" createdVersion="8" refreshedVersion="8" minRefreshableVersion="3" recordCount="4121" xr:uid="{632254B3-FE11-45A6-8FA3-09C5189AEDF2}">
  <cacheSource type="worksheet">
    <worksheetSource ref="A1:U4122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m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vpreet Kaur" refreshedDate="44804.927725000001" createdVersion="8" refreshedVersion="8" minRefreshableVersion="3" recordCount="12" xr:uid="{3C944A74-BAA1-458A-B8BC-F25E20AB067A}">
  <cacheSource type="worksheet">
    <worksheetSource ref="A1:H13" sheet="Outcomes Based on Goals"/>
  </cacheSource>
  <cacheFields count="8">
    <cacheField name="Goal" numFmtId="179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76"/>
        <n v="33"/>
        <n v="12"/>
        <n v="11"/>
        <n v="4"/>
        <n v="8"/>
        <n v="2"/>
        <n v="1"/>
        <n v="14"/>
      </sharedItems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2">
      <sharedItems containsSemiMixedTypes="0" containsString="0" containsNumber="1" minValue="0" maxValue="75.806451612903231" count="11">
        <n v="75.806451612903231"/>
        <n v="72.659176029962552"/>
        <n v="55.029585798816569"/>
        <n v="54.166666666666664"/>
        <n v="50"/>
        <n v="45"/>
        <n v="20"/>
        <n v="27.27272727272727"/>
        <n v="66.666666666666657"/>
        <n v="0"/>
        <n v="12.5"/>
      </sharedItems>
    </cacheField>
    <cacheField name="Percentage Failed" numFmtId="2">
      <sharedItems containsSemiMixedTypes="0" containsString="0" containsNumber="1" minValue="24.193548387096776" maxValue="100"/>
    </cacheField>
    <cacheField name="Percentage Cance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x v="0"/>
    <n v="0"/>
    <n v="1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"/>
    <s v="EUR"/>
    <n v="1456617600"/>
    <n v="1454280186"/>
    <b v="0"/>
    <n v="1"/>
    <b v="0"/>
    <x v="0"/>
    <n v="0"/>
    <n v="1"/>
    <x v="0"/>
    <x v="0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x v="0"/>
    <n v="3"/>
    <n v="15.67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s v="GBP"/>
    <n v="1469113351"/>
    <n v="1463929351"/>
    <b v="0"/>
    <n v="6"/>
    <b v="0"/>
    <x v="0"/>
    <n v="29"/>
    <n v="14.33"/>
    <x v="0"/>
    <x v="0"/>
  </r>
  <r>
    <n v="4109"/>
    <s v="Jack the Lad"/>
    <s v="Jack the Lad - a new play that explores how far the boundaries of friendship will stretch when morality and loyalties clash."/>
    <n v="500"/>
    <n v="0"/>
    <x v="0"/>
    <x v="2"/>
    <s v="GBP"/>
    <n v="1448805404"/>
    <n v="1446209804"/>
    <b v="0"/>
    <n v="0"/>
    <b v="0"/>
    <x v="0"/>
    <n v="0"/>
    <n v="0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x v="0"/>
    <n v="2"/>
    <n v="59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x v="0"/>
    <n v="2"/>
    <n v="10.25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x v="0"/>
    <n v="71"/>
    <n v="106.97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3"/>
    <s v="MXN"/>
    <n v="1482711309"/>
    <n v="1479860109"/>
    <b v="0"/>
    <n v="6"/>
    <b v="0"/>
    <x v="0"/>
    <n v="7"/>
    <n v="383.33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x v="0"/>
    <n v="21"/>
    <n v="45.79"/>
    <x v="0"/>
    <x v="0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x v="0"/>
    <n v="10"/>
    <n v="16.670000000000002"/>
    <x v="0"/>
    <x v="0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x v="0"/>
    <n v="27"/>
    <n v="22.83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x v="0"/>
    <n v="0"/>
    <n v="0"/>
    <x v="0"/>
    <x v="0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x v="0"/>
    <n v="0"/>
    <n v="0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x v="0"/>
    <n v="1"/>
    <n v="50"/>
    <x v="0"/>
    <x v="0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x v="0"/>
    <n v="0"/>
    <n v="0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2"/>
    <s v="GBP"/>
    <n v="1454284500"/>
    <n v="1449431237"/>
    <b v="0"/>
    <n v="0"/>
    <b v="0"/>
    <x v="0"/>
    <n v="0"/>
    <n v="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s v="GBP"/>
    <n v="1488271860"/>
    <n v="1484484219"/>
    <b v="0"/>
    <n v="5"/>
    <b v="0"/>
    <x v="0"/>
    <n v="11"/>
    <n v="80"/>
    <x v="0"/>
    <x v="0"/>
  </r>
  <r>
    <n v="4095"/>
    <s v="LOPE ENAMORADO"/>
    <s v="Proyecto teatral dirigido por MartÃ­n Acosta que habla y reflexiona sobre el amor y su naturaleza."/>
    <n v="30000"/>
    <n v="800"/>
    <x v="0"/>
    <x v="3"/>
    <s v="MXN"/>
    <n v="1482108350"/>
    <n v="1479516350"/>
    <b v="0"/>
    <n v="1"/>
    <b v="0"/>
    <x v="0"/>
    <n v="3"/>
    <n v="800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x v="0"/>
    <n v="37"/>
    <n v="91.25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s v="GBP"/>
    <n v="1440272093"/>
    <n v="1435088093"/>
    <b v="0"/>
    <n v="4"/>
    <b v="0"/>
    <x v="0"/>
    <n v="2"/>
    <n v="15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x v="0"/>
    <n v="0"/>
    <n v="20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x v="0"/>
    <n v="13"/>
    <n v="25.5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x v="0"/>
    <n v="3"/>
    <n v="10.67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x v="0"/>
    <n v="5"/>
    <n v="30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2"/>
    <s v="GBP"/>
    <n v="1421403960"/>
    <n v="1418827324"/>
    <b v="0"/>
    <n v="3"/>
    <b v="0"/>
    <x v="0"/>
    <n v="11"/>
    <n v="72"/>
    <x v="0"/>
    <x v="0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x v="0"/>
    <n v="0"/>
    <n v="0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x v="0"/>
    <n v="5"/>
    <n v="9.4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x v="0"/>
    <n v="0"/>
    <n v="10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5"/>
    <s v="EUR"/>
    <n v="1476008906"/>
    <n v="1473416906"/>
    <b v="0"/>
    <n v="1"/>
    <b v="0"/>
    <x v="0"/>
    <n v="0"/>
    <n v="10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x v="0"/>
    <n v="22"/>
    <n v="126.5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x v="0"/>
    <n v="2"/>
    <n v="1.5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x v="0"/>
    <n v="16"/>
    <n v="29.17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x v="0"/>
    <n v="0"/>
    <n v="0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x v="0"/>
    <n v="0"/>
    <n v="5"/>
    <x v="0"/>
    <x v="0"/>
  </r>
  <r>
    <n v="4078"/>
    <s v="Theatre Memoire"/>
    <s v="Theatre Memoire are a High Wycombe based theatre company. Performing plays about multi-culturalism and interconectedness."/>
    <n v="250"/>
    <n v="0"/>
    <x v="0"/>
    <x v="2"/>
    <s v="GBP"/>
    <n v="1485543242"/>
    <n v="1482951242"/>
    <b v="0"/>
    <n v="0"/>
    <b v="0"/>
    <x v="0"/>
    <n v="0"/>
    <n v="0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x v="0"/>
    <n v="9"/>
    <n v="222.5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x v="0"/>
    <n v="0"/>
    <n v="0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s v="GBP"/>
    <n v="1404149280"/>
    <n v="1400547969"/>
    <b v="0"/>
    <n v="13"/>
    <b v="0"/>
    <x v="0"/>
    <n v="29"/>
    <n v="44.31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s v="GBP"/>
    <n v="1446732975"/>
    <n v="1444137375"/>
    <b v="0"/>
    <n v="21"/>
    <b v="0"/>
    <x v="0"/>
    <n v="27"/>
    <n v="35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x v="0"/>
    <n v="1"/>
    <n v="18.5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s v="GBP"/>
    <n v="1408646111"/>
    <n v="1403462111"/>
    <b v="0"/>
    <n v="2"/>
    <b v="0"/>
    <x v="0"/>
    <n v="0"/>
    <n v="2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x v="3"/>
    <s v="MXN"/>
    <n v="1482779931"/>
    <n v="1480187931"/>
    <b v="0"/>
    <n v="0"/>
    <b v="0"/>
    <x v="0"/>
    <n v="0"/>
    <n v="0"/>
    <x v="0"/>
    <x v="0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x v="0"/>
    <n v="17"/>
    <n v="27.5"/>
    <x v="0"/>
    <x v="0"/>
  </r>
  <r>
    <n v="4069"/>
    <s v="The Pendulum Swings"/>
    <s v="'The Pendulum Swings' is a three-act dark comedy that sees Frank and Michael await their execution on Death Row."/>
    <n v="1250"/>
    <n v="430"/>
    <x v="0"/>
    <x v="2"/>
    <s v="GBP"/>
    <n v="1425124800"/>
    <n v="1421596356"/>
    <b v="0"/>
    <n v="13"/>
    <b v="0"/>
    <x v="0"/>
    <n v="34"/>
    <n v="33.08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x v="0"/>
    <n v="1"/>
    <n v="34.950000000000003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x v="0"/>
    <n v="61"/>
    <n v="179.12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x v="0"/>
    <n v="0"/>
    <n v="25"/>
    <x v="0"/>
    <x v="0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x v="0"/>
    <n v="1"/>
    <n v="6.75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x v="0"/>
    <n v="19"/>
    <n v="64.17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s v="GBP"/>
    <n v="1403886084"/>
    <n v="1401294084"/>
    <b v="0"/>
    <n v="9"/>
    <b v="0"/>
    <x v="0"/>
    <n v="1"/>
    <n v="15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x v="0"/>
    <n v="2"/>
    <n v="163.33000000000001"/>
    <x v="0"/>
    <x v="0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x v="0"/>
    <n v="0"/>
    <n v="0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6"/>
    <s v="CAD"/>
    <n v="1403539200"/>
    <n v="1400604056"/>
    <b v="0"/>
    <n v="5"/>
    <b v="0"/>
    <x v="0"/>
    <n v="3"/>
    <n v="57"/>
    <x v="0"/>
    <x v="0"/>
  </r>
  <r>
    <n v="4059"/>
    <s v="The Million Dollar Shot"/>
    <s v="A very Canadian children's play inspired by the tradition of British pantomimes like Aladdin, and the Nutcracker."/>
    <n v="10000"/>
    <n v="250"/>
    <x v="0"/>
    <x v="6"/>
    <s v="CAD"/>
    <n v="1410836400"/>
    <n v="1408116152"/>
    <b v="0"/>
    <n v="7"/>
    <b v="0"/>
    <x v="0"/>
    <n v="3"/>
    <n v="35.71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x v="0"/>
    <n v="3"/>
    <n v="23.75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s v="GBP"/>
    <n v="1448492400"/>
    <n v="1446506080"/>
    <b v="0"/>
    <n v="6"/>
    <b v="0"/>
    <x v="0"/>
    <n v="22"/>
    <n v="129.16999999999999"/>
    <x v="0"/>
    <x v="0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x v="0"/>
    <n v="53"/>
    <n v="88.33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s v="GBP"/>
    <n v="1403192031"/>
    <n v="1400600031"/>
    <b v="0"/>
    <n v="21"/>
    <b v="0"/>
    <x v="0"/>
    <n v="18"/>
    <n v="41.95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x v="0"/>
    <n v="0"/>
    <n v="0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s v="GBP"/>
    <n v="1416081600"/>
    <n v="1413477228"/>
    <b v="0"/>
    <n v="2"/>
    <b v="0"/>
    <x v="0"/>
    <n v="22"/>
    <n v="55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x v="0"/>
    <n v="38"/>
    <n v="86.62"/>
    <x v="0"/>
    <x v="0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x v="0"/>
    <n v="0"/>
    <n v="0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x v="0"/>
    <n v="0"/>
    <n v="1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x v="0"/>
    <n v="0"/>
    <n v="16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x v="2"/>
    <s v="GBP"/>
    <n v="1460373187"/>
    <n v="1457352787"/>
    <b v="0"/>
    <n v="91"/>
    <b v="0"/>
    <x v="0"/>
    <n v="18"/>
    <n v="32.979999999999997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x v="0"/>
    <n v="2"/>
    <n v="27.5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x v="0"/>
    <n v="8"/>
    <n v="38.33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x v="0"/>
    <n v="0"/>
    <n v="1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x v="0"/>
    <n v="38"/>
    <n v="56.25"/>
    <x v="0"/>
    <x v="0"/>
  </r>
  <r>
    <n v="4043"/>
    <s v="Not making potato salad here!"/>
    <s v="This could be my last play, need to bring my son out to see it before it's over.  Need to fly him here from BC"/>
    <n v="300"/>
    <n v="0"/>
    <x v="0"/>
    <x v="6"/>
    <s v="CAD"/>
    <n v="1416524325"/>
    <n v="1415228325"/>
    <b v="0"/>
    <n v="0"/>
    <b v="0"/>
    <x v="0"/>
    <n v="0"/>
    <n v="0"/>
    <x v="0"/>
    <x v="0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x v="0"/>
    <n v="0"/>
    <n v="7"/>
    <x v="0"/>
    <x v="0"/>
  </r>
  <r>
    <n v="4041"/>
    <s v="In the Land of Gold"/>
    <s v="A bold, colouful, vibrant play centred around the last remaining monarchy of Africa."/>
    <n v="5000"/>
    <n v="21"/>
    <x v="0"/>
    <x v="2"/>
    <s v="GBP"/>
    <n v="1473160954"/>
    <n v="1467976954"/>
    <b v="0"/>
    <n v="2"/>
    <b v="0"/>
    <x v="0"/>
    <n v="0"/>
    <n v="10.5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x v="0"/>
    <n v="31"/>
    <n v="1250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x v="0"/>
    <n v="60"/>
    <n v="60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x v="0"/>
    <n v="12"/>
    <n v="75.25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x v="0"/>
    <n v="11"/>
    <n v="40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x v="0"/>
    <n v="47"/>
    <n v="166.06"/>
    <x v="0"/>
    <x v="0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x v="0"/>
    <n v="37"/>
    <n v="147.4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x v="0"/>
    <n v="1"/>
    <n v="100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2"/>
    <s v="GBP"/>
    <n v="1475398800"/>
    <n v="1472711224"/>
    <b v="0"/>
    <n v="94"/>
    <b v="0"/>
    <x v="0"/>
    <n v="26"/>
    <n v="65.34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x v="0"/>
    <n v="7"/>
    <n v="59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x v="0"/>
    <n v="0"/>
    <n v="0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x v="0"/>
    <n v="16"/>
    <n v="66.67"/>
    <x v="0"/>
    <x v="0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x v="0"/>
    <n v="0"/>
    <n v="0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x v="0"/>
    <n v="28"/>
    <n v="51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x v="0"/>
    <n v="7"/>
    <n v="30.71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x v="0"/>
    <n v="0"/>
    <n v="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7"/>
    <s v="EUR"/>
    <n v="1437889336"/>
    <n v="1432705336"/>
    <b v="0"/>
    <n v="4"/>
    <b v="0"/>
    <x v="0"/>
    <n v="5"/>
    <n v="62.5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x v="0"/>
    <n v="1"/>
    <n v="10"/>
    <x v="0"/>
    <x v="0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x v="0"/>
    <n v="0"/>
    <n v="0"/>
    <x v="0"/>
    <x v="0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x v="0"/>
    <n v="70"/>
    <n v="63.56"/>
    <x v="0"/>
    <x v="0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x v="0"/>
    <n v="1"/>
    <n v="62.5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x v="0"/>
    <n v="17"/>
    <n v="33.33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x v="0"/>
    <n v="1"/>
    <n v="7.25"/>
    <x v="0"/>
    <x v="0"/>
  </r>
  <r>
    <n v="4018"/>
    <s v="Time Please Fringe"/>
    <s v="Funding for a production of Time Please at the Brighton Fringe 2017... and beyond."/>
    <n v="1500"/>
    <n v="130"/>
    <x v="0"/>
    <x v="2"/>
    <s v="GBP"/>
    <n v="1475877108"/>
    <n v="1473285108"/>
    <b v="0"/>
    <n v="4"/>
    <b v="0"/>
    <x v="0"/>
    <n v="9"/>
    <n v="32.5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x v="0"/>
    <n v="1"/>
    <n v="52.5"/>
    <x v="0"/>
    <x v="0"/>
  </r>
  <r>
    <n v="4016"/>
    <s v="MENTAL Play"/>
    <s v="A new play and project exploring challenges faced by young adults struggling with mental health issues in contemporary Britain."/>
    <n v="500"/>
    <n v="70"/>
    <x v="0"/>
    <x v="2"/>
    <s v="GBP"/>
    <n v="1410987400"/>
    <n v="1408395400"/>
    <b v="0"/>
    <n v="7"/>
    <b v="0"/>
    <x v="0"/>
    <n v="14"/>
    <n v="10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x v="0"/>
    <n v="0"/>
    <n v="1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x v="0"/>
    <n v="0"/>
    <n v="0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x v="0"/>
    <n v="1"/>
    <n v="13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s v="GBP"/>
    <n v="1430571849"/>
    <n v="1427979849"/>
    <b v="0"/>
    <n v="0"/>
    <b v="0"/>
    <x v="0"/>
    <n v="0"/>
    <n v="0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2"/>
    <s v="GBP"/>
    <n v="1422450278"/>
    <n v="1419858278"/>
    <b v="0"/>
    <n v="4"/>
    <b v="0"/>
    <x v="0"/>
    <n v="8"/>
    <n v="4.75"/>
    <x v="0"/>
    <x v="0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x v="0"/>
    <n v="24"/>
    <n v="45.84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s v="GBP"/>
    <n v="1410281360"/>
    <n v="1406825360"/>
    <b v="0"/>
    <n v="3"/>
    <b v="0"/>
    <x v="0"/>
    <n v="4"/>
    <n v="25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s v="GBP"/>
    <n v="1437606507"/>
    <n v="1435014507"/>
    <b v="0"/>
    <n v="4"/>
    <b v="0"/>
    <x v="0"/>
    <n v="6"/>
    <n v="15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x v="0"/>
    <n v="0"/>
    <n v="5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x v="0"/>
    <n v="0"/>
    <n v="2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x v="0"/>
    <n v="1"/>
    <n v="20"/>
    <x v="0"/>
    <x v="0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x v="0"/>
    <n v="0"/>
    <n v="1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x v="0"/>
    <n v="10"/>
    <n v="100.5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x v="0"/>
    <n v="2"/>
    <n v="5.75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s v="GBP"/>
    <n v="1488394800"/>
    <n v="1486681708"/>
    <b v="0"/>
    <n v="14"/>
    <b v="0"/>
    <x v="0"/>
    <n v="38"/>
    <n v="32.36"/>
    <x v="0"/>
    <x v="0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x v="0"/>
    <n v="0"/>
    <n v="10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x v="0"/>
    <n v="17"/>
    <n v="82.57"/>
    <x v="0"/>
    <x v="0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x v="0"/>
    <n v="57"/>
    <n v="59.58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s v="GBP"/>
    <n v="1428222221"/>
    <n v="1425633821"/>
    <b v="0"/>
    <n v="0"/>
    <b v="0"/>
    <x v="0"/>
    <n v="0"/>
    <n v="0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x v="0"/>
    <n v="17"/>
    <n v="29.24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s v="GBP"/>
    <n v="1423913220"/>
    <n v="1421339077"/>
    <b v="0"/>
    <n v="4"/>
    <b v="0"/>
    <x v="0"/>
    <n v="35"/>
    <n v="17.5"/>
    <x v="0"/>
    <x v="0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x v="0"/>
    <n v="0"/>
    <n v="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x v="0"/>
    <n v="0"/>
    <n v="3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x v="0"/>
    <n v="5"/>
    <n v="60.11"/>
    <x v="0"/>
    <x v="0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x v="0"/>
    <n v="20"/>
    <n v="100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s v="GBP"/>
    <n v="1456934893"/>
    <n v="1454342893"/>
    <b v="0"/>
    <n v="3"/>
    <b v="0"/>
    <x v="0"/>
    <n v="4"/>
    <n v="23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x v="0"/>
    <n v="0"/>
    <n v="0"/>
    <x v="0"/>
    <x v="0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x v="0"/>
    <n v="2"/>
    <n v="8"/>
    <x v="0"/>
    <x v="0"/>
  </r>
  <r>
    <n v="3987"/>
    <s v="Write Now 5"/>
    <s v="Write Now 5 is a new writing festival in south east London promoting new work from emerging playwrights."/>
    <n v="400"/>
    <n v="151"/>
    <x v="0"/>
    <x v="2"/>
    <s v="GBP"/>
    <n v="1400278290"/>
    <n v="1399414290"/>
    <b v="0"/>
    <n v="13"/>
    <b v="0"/>
    <x v="0"/>
    <n v="38"/>
    <n v="11.62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2"/>
    <s v="GBP"/>
    <n v="1462539840"/>
    <n v="1460034594"/>
    <b v="0"/>
    <n v="13"/>
    <b v="0"/>
    <x v="0"/>
    <n v="10"/>
    <n v="37.54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x v="0"/>
    <n v="32"/>
    <n v="33.74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2"/>
    <s v="GBP"/>
    <n v="1415404800"/>
    <n v="1412809644"/>
    <b v="0"/>
    <n v="10"/>
    <b v="0"/>
    <x v="0"/>
    <n v="6"/>
    <n v="9.5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x v="0"/>
    <n v="35"/>
    <n v="84.28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s v="GBP"/>
    <n v="1436297180"/>
    <n v="1431113180"/>
    <b v="0"/>
    <n v="5"/>
    <b v="0"/>
    <x v="0"/>
    <n v="20"/>
    <n v="34"/>
    <x v="0"/>
    <x v="0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x v="0"/>
    <n v="4"/>
    <n v="175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x v="0"/>
    <n v="18"/>
    <n v="64.290000000000006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s v="GBP"/>
    <n v="1427659200"/>
    <n v="1425678057"/>
    <b v="0"/>
    <n v="6"/>
    <b v="0"/>
    <x v="0"/>
    <n v="2"/>
    <n v="18.329999999999998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x v="0"/>
    <n v="11"/>
    <n v="26.75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x v="0"/>
    <n v="1"/>
    <n v="217.5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x v="0"/>
    <n v="48"/>
    <n v="62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x v="0"/>
    <n v="0"/>
    <n v="0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s v="GBP"/>
    <n v="1464872848"/>
    <n v="1462280848"/>
    <b v="0"/>
    <n v="11"/>
    <b v="0"/>
    <x v="0"/>
    <n v="32"/>
    <n v="29.09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x v="0"/>
    <n v="78"/>
    <n v="105.54"/>
    <x v="0"/>
    <x v="0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x v="0"/>
    <n v="21"/>
    <n v="26.38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x v="0"/>
    <n v="1"/>
    <n v="22.67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x v="0"/>
    <n v="0"/>
    <n v="5.5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x v="0"/>
    <n v="7"/>
    <n v="35.17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x v="0"/>
    <n v="11"/>
    <n v="47.91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x v="0"/>
    <n v="24"/>
    <n v="41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x v="0"/>
    <n v="1"/>
    <n v="22.5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x v="0"/>
    <n v="14"/>
    <n v="71.25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x v="0"/>
    <n v="6"/>
    <n v="42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6"/>
    <s v="CAD"/>
    <n v="1447821717"/>
    <n v="1445226117"/>
    <b v="0"/>
    <n v="0"/>
    <b v="0"/>
    <x v="0"/>
    <n v="0"/>
    <n v="0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s v="GBP"/>
    <n v="1448722494"/>
    <n v="1446562494"/>
    <b v="0"/>
    <n v="3"/>
    <b v="0"/>
    <x v="0"/>
    <n v="3"/>
    <n v="15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0"/>
    <x v="2"/>
    <s v="GBP"/>
    <n v="1399584210"/>
    <n v="1397683410"/>
    <b v="0"/>
    <n v="2"/>
    <b v="0"/>
    <x v="0"/>
    <n v="0"/>
    <n v="10.5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x v="0"/>
    <n v="2"/>
    <n v="11.25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x v="0"/>
    <n v="24"/>
    <n v="24.33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x v="0"/>
    <n v="32"/>
    <n v="40.06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x v="0"/>
    <n v="0"/>
    <n v="7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x v="0"/>
    <n v="0"/>
    <n v="0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x v="0"/>
    <n v="24"/>
    <n v="53.13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x v="6"/>
    <s v="CAD"/>
    <n v="1405352264"/>
    <n v="1400168264"/>
    <b v="0"/>
    <n v="0"/>
    <b v="0"/>
    <x v="0"/>
    <n v="0"/>
    <n v="0"/>
    <x v="0"/>
    <x v="0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x v="0"/>
    <n v="0"/>
    <n v="0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x v="0"/>
    <n v="0"/>
    <n v="25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"/>
    <s v="EUR"/>
    <n v="1462301342"/>
    <n v="1457120942"/>
    <b v="0"/>
    <n v="1"/>
    <b v="0"/>
    <x v="0"/>
    <n v="0"/>
    <n v="1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x v="0"/>
    <n v="1"/>
    <n v="25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x v="0"/>
    <n v="16"/>
    <n v="49.28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x v="0"/>
    <n v="0"/>
    <n v="0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x v="0"/>
    <n v="3"/>
    <n v="50.5"/>
    <x v="0"/>
    <x v="0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x v="0"/>
    <n v="3"/>
    <n v="39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x v="0"/>
    <n v="0"/>
    <n v="5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x v="0"/>
    <n v="0"/>
    <n v="0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x v="0"/>
    <n v="36"/>
    <n v="137.08000000000001"/>
    <x v="0"/>
    <x v="0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x v="0"/>
    <n v="0"/>
    <n v="0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x v="0"/>
    <n v="1"/>
    <n v="25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x v="0"/>
    <n v="0"/>
    <n v="5.5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x v="0"/>
    <n v="0"/>
    <n v="5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x v="0"/>
    <n v="12"/>
    <n v="79.400000000000006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x v="0"/>
    <n v="86"/>
    <n v="248.5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x v="0"/>
    <n v="0"/>
    <n v="0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s v="GBP"/>
    <n v="1443973546"/>
    <n v="1438789546"/>
    <b v="0"/>
    <n v="23"/>
    <b v="0"/>
    <x v="0"/>
    <n v="44"/>
    <n v="57.17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x v="0"/>
    <n v="11"/>
    <n v="45.83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x v="0"/>
    <n v="16"/>
    <n v="91.83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x v="0"/>
    <n v="0"/>
    <n v="1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x v="0"/>
    <n v="0"/>
    <n v="0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x v="0"/>
    <n v="0"/>
    <n v="0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x v="0"/>
    <n v="2"/>
    <n v="32.36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x v="0"/>
    <n v="13"/>
    <n v="93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s v="GBP"/>
    <n v="1407565504"/>
    <n v="1404973504"/>
    <b v="0"/>
    <n v="2"/>
    <b v="0"/>
    <x v="0"/>
    <n v="1"/>
    <n v="12.5"/>
    <x v="0"/>
    <x v="0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x v="0"/>
    <n v="0"/>
    <n v="15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x v="0"/>
    <n v="10"/>
    <n v="5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x v="0"/>
    <n v="15"/>
    <n v="57.25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2"/>
    <s v="GBP"/>
    <n v="1428622271"/>
    <n v="1426203071"/>
    <b v="0"/>
    <n v="17"/>
    <b v="0"/>
    <x v="0"/>
    <n v="12"/>
    <n v="81.41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x v="0"/>
    <n v="8"/>
    <n v="10.17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s v="GBP"/>
    <n v="1414346400"/>
    <n v="1413291655"/>
    <b v="0"/>
    <n v="0"/>
    <b v="0"/>
    <x v="0"/>
    <n v="0"/>
    <n v="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s v="GBP"/>
    <n v="1479032260"/>
    <n v="1476436660"/>
    <b v="0"/>
    <n v="3"/>
    <b v="0"/>
    <x v="0"/>
    <n v="5"/>
    <n v="45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0"/>
    <x v="2"/>
    <s v="GBP"/>
    <n v="1453075200"/>
    <n v="1450628773"/>
    <b v="0"/>
    <n v="3"/>
    <b v="0"/>
    <x v="0"/>
    <n v="2"/>
    <n v="30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x v="2"/>
    <s v="GBP"/>
    <n v="1407168000"/>
    <n v="1406131023"/>
    <b v="0"/>
    <n v="3"/>
    <b v="0"/>
    <x v="0"/>
    <n v="0"/>
    <n v="40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x v="2"/>
    <s v="GBP"/>
    <n v="1410439161"/>
    <n v="1407847161"/>
    <b v="0"/>
    <n v="1"/>
    <b v="0"/>
    <x v="0"/>
    <n v="0"/>
    <n v="10"/>
    <x v="0"/>
    <x v="0"/>
  </r>
  <r>
    <n v="3916"/>
    <s v="Final exam"/>
    <s v="We're a small group of University students who need a little help making our final exam production the best product possible."/>
    <n v="2000"/>
    <n v="0"/>
    <x v="0"/>
    <x v="8"/>
    <s v="DKK"/>
    <n v="1464952752"/>
    <n v="1462360752"/>
    <b v="0"/>
    <n v="0"/>
    <b v="0"/>
    <x v="0"/>
    <n v="0"/>
    <n v="0"/>
    <x v="0"/>
    <x v="0"/>
  </r>
  <r>
    <n v="3915"/>
    <s v="Hardcross"/>
    <s v="Following the enormous success of Hardcross, we are looking for new ways to bring this wonderful play to a wider audience."/>
    <n v="1500"/>
    <n v="5"/>
    <x v="0"/>
    <x v="2"/>
    <s v="GBP"/>
    <n v="1464824309"/>
    <n v="1462232309"/>
    <b v="0"/>
    <n v="1"/>
    <b v="0"/>
    <x v="0"/>
    <n v="0"/>
    <n v="5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s v="GBP"/>
    <n v="1431298740"/>
    <n v="1429558756"/>
    <b v="0"/>
    <n v="27"/>
    <b v="0"/>
    <x v="0"/>
    <n v="36"/>
    <n v="33.67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x v="0"/>
    <n v="10"/>
    <n v="142.86000000000001"/>
    <x v="0"/>
    <x v="0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x v="0"/>
    <n v="0"/>
    <n v="1"/>
    <x v="0"/>
    <x v="0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x v="0"/>
    <n v="37"/>
    <n v="83.14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x v="0"/>
    <n v="3"/>
    <n v="61.67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x v="0"/>
    <n v="0"/>
    <n v="33.75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x v="0"/>
    <n v="9"/>
    <n v="16.25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x v="0"/>
    <n v="15"/>
    <n v="38.25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x v="2"/>
    <s v="GBP"/>
    <n v="1435325100"/>
    <n v="1432072893"/>
    <b v="0"/>
    <n v="16"/>
    <b v="0"/>
    <x v="0"/>
    <n v="67"/>
    <n v="63.13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s v="GBP"/>
    <n v="1434063600"/>
    <n v="1430405903"/>
    <b v="0"/>
    <n v="7"/>
    <b v="0"/>
    <x v="0"/>
    <n v="12"/>
    <n v="24.71"/>
    <x v="0"/>
    <x v="0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x v="0"/>
    <n v="0"/>
    <n v="1.5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x v="0"/>
    <n v="0"/>
    <n v="0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s v="GBP"/>
    <n v="1479125642"/>
    <n v="1476962042"/>
    <b v="0"/>
    <n v="31"/>
    <b v="0"/>
    <x v="0"/>
    <n v="49"/>
    <n v="47.26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x v="0"/>
    <n v="1"/>
    <n v="25"/>
    <x v="0"/>
    <x v="0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x v="0"/>
    <n v="5"/>
    <n v="27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x v="0"/>
    <n v="1"/>
    <n v="62.5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s v="GBP"/>
    <n v="1439827200"/>
    <n v="1436355270"/>
    <b v="0"/>
    <n v="16"/>
    <b v="0"/>
    <x v="0"/>
    <n v="33"/>
    <n v="50.88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9"/>
    <s v="NZD"/>
    <n v="1420750683"/>
    <n v="1418158683"/>
    <b v="0"/>
    <n v="10"/>
    <b v="0"/>
    <x v="0"/>
    <n v="18"/>
    <n v="44"/>
    <x v="0"/>
    <x v="0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x v="0"/>
    <n v="11"/>
    <n v="42.5"/>
    <x v="0"/>
    <x v="0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x v="0"/>
    <n v="5"/>
    <n v="50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x v="0"/>
    <n v="3"/>
    <n v="47.27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x v="0"/>
    <n v="22"/>
    <n v="128.27000000000001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x v="0"/>
    <n v="0"/>
    <n v="0"/>
    <x v="0"/>
    <x v="0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x v="0"/>
    <n v="33"/>
    <n v="37.14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x v="0"/>
    <n v="17"/>
    <n v="315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x v="0"/>
    <n v="1"/>
    <n v="13.11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s v="GBP"/>
    <n v="1488114358"/>
    <n v="1485522358"/>
    <b v="0"/>
    <n v="14"/>
    <b v="0"/>
    <x v="0"/>
    <n v="27"/>
    <n v="38.71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n v="2"/>
    <n v="17.5"/>
    <x v="0"/>
    <x v="1"/>
  </r>
  <r>
    <n v="3886"/>
    <s v="a (Canceled)"/>
    <n v="1"/>
    <n v="10000"/>
    <n v="0"/>
    <x v="1"/>
    <x v="4"/>
    <s v="AUD"/>
    <n v="1418275702"/>
    <n v="1415683702"/>
    <b v="0"/>
    <n v="0"/>
    <b v="0"/>
    <x v="1"/>
    <n v="0"/>
    <n v="0"/>
    <x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n v="0"/>
    <n v="0"/>
    <x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n v="0"/>
    <n v="0"/>
    <x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2"/>
    <s v="GBP"/>
    <n v="1409668069"/>
    <n v="1407076069"/>
    <b v="0"/>
    <n v="0"/>
    <b v="0"/>
    <x v="1"/>
    <n v="0"/>
    <n v="0"/>
    <x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x v="1"/>
    <n v="0"/>
    <n v="0"/>
    <x v="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n v="5"/>
    <n v="25"/>
    <x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2"/>
    <s v="GBP"/>
    <n v="1406761200"/>
    <n v="1403724820"/>
    <b v="0"/>
    <n v="17"/>
    <b v="0"/>
    <x v="1"/>
    <n v="13"/>
    <n v="57.65"/>
    <x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2"/>
    <s v="GBP"/>
    <n v="1422218396"/>
    <n v="1419626396"/>
    <b v="0"/>
    <n v="0"/>
    <b v="0"/>
    <x v="1"/>
    <n v="0"/>
    <n v="0"/>
    <x v="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n v="0"/>
    <n v="10"/>
    <x v="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n v="5"/>
    <n v="88.64"/>
    <x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2"/>
    <s v="GBP"/>
    <n v="1454425128"/>
    <n v="1451833128"/>
    <b v="0"/>
    <n v="46"/>
    <b v="0"/>
    <x v="1"/>
    <n v="53"/>
    <n v="44.76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n v="0"/>
    <n v="0"/>
    <x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9"/>
    <s v="NZD"/>
    <n v="1422061200"/>
    <n v="1420244622"/>
    <b v="0"/>
    <n v="0"/>
    <b v="0"/>
    <x v="1"/>
    <n v="0"/>
    <n v="0"/>
    <x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n v="0"/>
    <n v="0"/>
    <x v="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n v="0"/>
    <n v="0"/>
    <x v="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n v="3"/>
    <n v="13.33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n v="15"/>
    <n v="150"/>
    <x v="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n v="3"/>
    <n v="30.13"/>
    <x v="0"/>
    <x v="1"/>
  </r>
  <r>
    <n v="3868"/>
    <s v="1000 words (Canceled)"/>
    <s v="New collection of music by Scott Evan Davis!"/>
    <n v="5000"/>
    <n v="10"/>
    <x v="1"/>
    <x v="2"/>
    <s v="GBP"/>
    <n v="1410191405"/>
    <n v="1408031405"/>
    <b v="0"/>
    <n v="1"/>
    <b v="0"/>
    <x v="1"/>
    <n v="0"/>
    <n v="10"/>
    <x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x v="0"/>
    <n v="13"/>
    <n v="50.2"/>
    <x v="0"/>
    <x v="0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x v="0"/>
    <n v="1"/>
    <n v="5.5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x v="6"/>
    <s v="CAD"/>
    <n v="1409376600"/>
    <n v="1405957098"/>
    <b v="0"/>
    <n v="14"/>
    <b v="0"/>
    <x v="0"/>
    <n v="27"/>
    <n v="46.43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x v="0"/>
    <n v="1"/>
    <n v="20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x v="0"/>
    <n v="0"/>
    <n v="0"/>
    <x v="0"/>
    <x v="0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x v="0"/>
    <n v="0"/>
    <n v="1"/>
    <x v="0"/>
    <x v="0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x v="0"/>
    <n v="5"/>
    <n v="100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x v="0"/>
    <n v="18"/>
    <n v="81.540000000000006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x v="0"/>
    <n v="0"/>
    <n v="1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s v="GBP"/>
    <n v="1432328400"/>
    <n v="1430734844"/>
    <b v="0"/>
    <n v="1"/>
    <b v="0"/>
    <x v="0"/>
    <n v="2"/>
    <n v="10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x v="0"/>
    <n v="5"/>
    <n v="65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x v="0"/>
    <n v="0"/>
    <n v="1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x v="0"/>
    <n v="3"/>
    <n v="25"/>
    <x v="0"/>
    <x v="0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x v="0"/>
    <n v="16"/>
    <n v="89.4"/>
    <x v="0"/>
    <x v="0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x v="0"/>
    <n v="0"/>
    <n v="13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x v="0"/>
    <n v="0"/>
    <n v="10"/>
    <x v="0"/>
    <x v="0"/>
  </r>
  <r>
    <n v="3851"/>
    <s v="Waving Goodbye"/>
    <s v="A play about the horrible choices we have to make every day. Should we take a risk, or take the road most travelled?"/>
    <n v="2500"/>
    <n v="852"/>
    <x v="0"/>
    <x v="2"/>
    <s v="GBP"/>
    <n v="1437129179"/>
    <n v="1434537179"/>
    <b v="1"/>
    <n v="24"/>
    <b v="0"/>
    <x v="0"/>
    <n v="34"/>
    <n v="35.5"/>
    <x v="0"/>
    <x v="0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x v="0"/>
    <n v="4"/>
    <n v="9.5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10"/>
    <s v="EUR"/>
    <n v="1434047084"/>
    <n v="1431455084"/>
    <b v="1"/>
    <n v="28"/>
    <b v="0"/>
    <x v="0"/>
    <n v="7"/>
    <n v="75.459999999999994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x v="0"/>
    <n v="16"/>
    <n v="49.51"/>
    <x v="0"/>
    <x v="0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x v="0"/>
    <n v="16"/>
    <n v="188.56"/>
    <x v="0"/>
    <x v="0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x v="0"/>
    <n v="3"/>
    <n v="23.63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x v="0"/>
    <n v="2"/>
    <n v="70.17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x v="0"/>
    <n v="41"/>
    <n v="81.319999999999993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x v="0"/>
    <n v="21"/>
    <n v="56.05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2"/>
    <s v="GBP"/>
    <n v="1399809052"/>
    <n v="1397217052"/>
    <b v="1"/>
    <n v="23"/>
    <b v="0"/>
    <x v="0"/>
    <n v="22"/>
    <n v="47.7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x v="0"/>
    <n v="9"/>
    <n v="25.65"/>
    <x v="0"/>
    <x v="0"/>
  </r>
  <r>
    <n v="3840"/>
    <s v="Tonight I'll be April"/>
    <s v="A gritty play looking at a modern day relationship, highlighting issues of mental health and abuse suffered by men."/>
    <n v="1"/>
    <n v="65"/>
    <x v="2"/>
    <x v="2"/>
    <s v="GBP"/>
    <n v="1459180229"/>
    <n v="1457023829"/>
    <b v="0"/>
    <n v="3"/>
    <b v="1"/>
    <x v="0"/>
    <n v="6500"/>
    <n v="21.67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0"/>
    <n v="101"/>
    <n v="63.28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1"/>
    <s v="SEK"/>
    <n v="1432314209"/>
    <n v="1429722209"/>
    <b v="0"/>
    <n v="100"/>
    <b v="1"/>
    <x v="0"/>
    <n v="101"/>
    <n v="1008.24"/>
    <x v="0"/>
    <x v="0"/>
  </r>
  <r>
    <n v="3837"/>
    <s v="Farcical Elements Presents Boeing-Boeing"/>
    <s v="A high-flying French farce with the thrust of a well-tuned jet engine"/>
    <n v="2000"/>
    <n v="2042"/>
    <x v="2"/>
    <x v="2"/>
    <s v="GBP"/>
    <n v="1435947758"/>
    <n v="1432837358"/>
    <b v="0"/>
    <n v="17"/>
    <b v="1"/>
    <x v="0"/>
    <n v="102"/>
    <n v="120.12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0"/>
    <n v="113"/>
    <n v="64.290000000000006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2"/>
    <s v="GBP"/>
    <n v="1461278208"/>
    <n v="1459463808"/>
    <b v="0"/>
    <n v="8"/>
    <b v="1"/>
    <x v="0"/>
    <n v="160"/>
    <n v="40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2"/>
    <s v="GBP"/>
    <n v="1434624067"/>
    <n v="1432032067"/>
    <b v="0"/>
    <n v="57"/>
    <b v="1"/>
    <x v="0"/>
    <n v="109"/>
    <n v="57.39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6"/>
    <s v="CAD"/>
    <n v="1417460940"/>
    <n v="1416516972"/>
    <b v="0"/>
    <n v="20"/>
    <b v="1"/>
    <x v="0"/>
    <n v="117"/>
    <n v="70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0"/>
    <n v="105"/>
    <n v="139.56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0"/>
    <n v="106"/>
    <n v="58.9"/>
    <x v="0"/>
    <x v="0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0"/>
    <n v="225"/>
    <n v="75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0"/>
    <n v="100"/>
    <n v="62.63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0"/>
    <n v="100"/>
    <n v="178.57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2"/>
    <s v="GBP"/>
    <n v="1427414400"/>
    <n v="1422656201"/>
    <b v="0"/>
    <n v="65"/>
    <b v="1"/>
    <x v="0"/>
    <n v="153"/>
    <n v="70.459999999999994"/>
    <x v="0"/>
    <x v="0"/>
  </r>
  <r>
    <n v="3826"/>
    <s v="DAY OF THE DOG by Blue Sparrow Theatre Company"/>
    <s v="This is the story about the Westons. One family who live with mental illness on a daily basis."/>
    <n v="600"/>
    <n v="715"/>
    <x v="2"/>
    <x v="2"/>
    <s v="GBP"/>
    <n v="1430993394"/>
    <n v="1428401394"/>
    <b v="0"/>
    <n v="26"/>
    <b v="1"/>
    <x v="0"/>
    <n v="119"/>
    <n v="27.5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0"/>
    <n v="105"/>
    <n v="107.57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2"/>
    <s v="GBP"/>
    <n v="1470058860"/>
    <n v="1469026903"/>
    <b v="0"/>
    <n v="7"/>
    <b v="1"/>
    <x v="0"/>
    <n v="108"/>
    <n v="38.57"/>
    <x v="0"/>
    <x v="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0"/>
    <n v="106"/>
    <n v="64.63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0"/>
    <s v="EUR"/>
    <n v="1453244340"/>
    <n v="1448136417"/>
    <b v="0"/>
    <n v="76"/>
    <b v="1"/>
    <x v="0"/>
    <n v="110"/>
    <n v="72.38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0"/>
    <n v="105"/>
    <n v="79.540000000000006"/>
    <x v="0"/>
    <x v="0"/>
  </r>
  <r>
    <n v="3820"/>
    <s v="TUSENTACK THEATRE"/>
    <s v="Tusentack Theatre is a professional theatre company providing opportunities to adults who access Mental Health Services."/>
    <n v="300"/>
    <n v="430"/>
    <x v="2"/>
    <x v="2"/>
    <s v="GBP"/>
    <n v="1436110717"/>
    <n v="1433518717"/>
    <b v="0"/>
    <n v="20"/>
    <b v="1"/>
    <x v="0"/>
    <n v="143"/>
    <n v="21.5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0"/>
    <n v="106"/>
    <n v="40.92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0"/>
    <n v="228"/>
    <n v="57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0"/>
    <n v="107"/>
    <n v="107.25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0"/>
    <n v="119"/>
    <n v="48.34"/>
    <x v="0"/>
    <x v="0"/>
  </r>
  <r>
    <n v="3815"/>
    <s v="The Canterbury Shakespeare Festival - first season"/>
    <s v="Come and help us make the Canterbury Shakespeare Festival a reality"/>
    <n v="1000"/>
    <n v="1000.01"/>
    <x v="2"/>
    <x v="2"/>
    <s v="GBP"/>
    <n v="1440111600"/>
    <n v="1437545657"/>
    <b v="0"/>
    <n v="20"/>
    <b v="1"/>
    <x v="0"/>
    <n v="100"/>
    <n v="50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0"/>
    <n v="140"/>
    <n v="61.82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0"/>
    <n v="101"/>
    <n v="78.52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6"/>
    <s v="CAD"/>
    <n v="1433131140"/>
    <n v="1429120908"/>
    <b v="0"/>
    <n v="11"/>
    <b v="1"/>
    <x v="0"/>
    <n v="110"/>
    <n v="199.18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2"/>
    <x v="2"/>
    <s v="GBP"/>
    <n v="1464692400"/>
    <n v="1461769373"/>
    <b v="0"/>
    <n v="19"/>
    <b v="1"/>
    <x v="0"/>
    <n v="330"/>
    <n v="43.42"/>
    <x v="0"/>
    <x v="0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0"/>
    <n v="122"/>
    <n v="70.23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2"/>
    <s v="GBP"/>
    <n v="1406761200"/>
    <n v="1402403907"/>
    <b v="0"/>
    <n v="38"/>
    <b v="1"/>
    <x v="0"/>
    <n v="101"/>
    <n v="53.29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2"/>
    <s v="GBP"/>
    <n v="1429955619"/>
    <n v="1424775219"/>
    <b v="0"/>
    <n v="24"/>
    <b v="1"/>
    <x v="0"/>
    <n v="100"/>
    <n v="41.67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x v="1"/>
    <n v="30"/>
    <n v="50.56"/>
    <x v="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x v="1"/>
    <n v="0"/>
    <n v="5"/>
    <x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x v="1"/>
    <n v="0"/>
    <n v="1.5"/>
    <x v="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x v="1"/>
    <n v="0"/>
    <n v="0"/>
    <x v="0"/>
    <x v="1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x v="1"/>
    <n v="20"/>
    <n v="58.95"/>
    <x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x v="1"/>
    <n v="0"/>
    <n v="0"/>
    <x v="0"/>
    <x v="1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x v="1"/>
    <n v="9"/>
    <n v="47.33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x v="1"/>
    <n v="4"/>
    <n v="55.06"/>
    <x v="0"/>
    <x v="1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x v="1"/>
    <n v="4"/>
    <n v="100.5"/>
    <x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x v="1"/>
    <n v="1"/>
    <n v="205"/>
    <x v="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x v="1"/>
    <n v="90"/>
    <n v="145.41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x v="1"/>
    <n v="0"/>
    <n v="1"/>
    <x v="0"/>
    <x v="1"/>
  </r>
  <r>
    <n v="3795"/>
    <s v="Duodeca"/>
    <s v="Poppin Productions are currently entering the development stage of their very first production -  &quot;Duodeca&quot;."/>
    <n v="600"/>
    <n v="10"/>
    <x v="0"/>
    <x v="2"/>
    <s v="GBP"/>
    <n v="1440801000"/>
    <n v="1437042490"/>
    <b v="0"/>
    <n v="2"/>
    <b v="0"/>
    <x v="1"/>
    <n v="2"/>
    <n v="5"/>
    <x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s v="GBP"/>
    <n v="1433685354"/>
    <n v="1431093354"/>
    <b v="0"/>
    <n v="1"/>
    <b v="0"/>
    <x v="1"/>
    <n v="1"/>
    <n v="50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x v="1"/>
    <n v="60"/>
    <n v="174"/>
    <x v="0"/>
    <x v="1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x v="1"/>
    <n v="0"/>
    <n v="17.5"/>
    <x v="0"/>
    <x v="1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x v="1"/>
    <n v="0"/>
    <n v="0"/>
    <x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x v="1"/>
    <n v="0"/>
    <n v="0"/>
    <x v="0"/>
    <x v="1"/>
  </r>
  <r>
    <n v="3789"/>
    <s v="Austen a New Musical Play"/>
    <s v="This fabulous new play explores the little known love life of England's most famous romantic novelist, Jane Austen."/>
    <n v="3550"/>
    <n v="116"/>
    <x v="0"/>
    <x v="2"/>
    <s v="GBP"/>
    <n v="1434395418"/>
    <n v="1431630618"/>
    <b v="0"/>
    <n v="4"/>
    <b v="0"/>
    <x v="1"/>
    <n v="3"/>
    <n v="29"/>
    <x v="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x v="1"/>
    <n v="1"/>
    <n v="500"/>
    <x v="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1"/>
    <n v="100"/>
    <n v="35.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1"/>
    <n v="111"/>
    <n v="93.77"/>
    <x v="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2"/>
    <s v="GBP"/>
    <n v="1470132180"/>
    <n v="1467040769"/>
    <b v="0"/>
    <n v="30"/>
    <b v="1"/>
    <x v="1"/>
    <n v="151"/>
    <n v="100.5"/>
    <x v="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6"/>
    <s v="CAD"/>
    <n v="1468193532"/>
    <n v="1465601532"/>
    <b v="0"/>
    <n v="10"/>
    <b v="1"/>
    <x v="1"/>
    <n v="115"/>
    <n v="115"/>
    <x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1"/>
    <n v="129"/>
    <n v="64.459999999999994"/>
    <x v="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2"/>
    <s v="GBP"/>
    <n v="1469401200"/>
    <n v="1466887297"/>
    <b v="0"/>
    <n v="27"/>
    <b v="1"/>
    <x v="1"/>
    <n v="102"/>
    <n v="75.37"/>
    <x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1"/>
    <n v="110"/>
    <n v="94.9"/>
    <x v="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1"/>
    <n v="120"/>
    <n v="100"/>
    <x v="0"/>
    <x v="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1"/>
    <n v="104"/>
    <n v="135.63"/>
    <x v="0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1"/>
    <n v="105"/>
    <n v="70.03"/>
    <x v="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1"/>
    <n v="143"/>
    <n v="48.54"/>
    <x v="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1"/>
    <n v="107"/>
    <n v="90.82"/>
    <x v="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1"/>
    <n v="100"/>
    <n v="143.21"/>
    <x v="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6"/>
    <s v="CAD"/>
    <n v="1428606055"/>
    <n v="1427223655"/>
    <b v="0"/>
    <n v="25"/>
    <b v="1"/>
    <x v="1"/>
    <n v="100"/>
    <n v="100"/>
    <x v="0"/>
    <x v="1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1"/>
    <n v="108"/>
    <n v="94.91"/>
    <x v="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1"/>
    <n v="110"/>
    <n v="166.97"/>
    <x v="0"/>
    <x v="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1"/>
    <n v="146"/>
    <n v="38.42"/>
    <x v="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2"/>
    <s v="GBP"/>
    <n v="1434234010"/>
    <n v="1431642010"/>
    <b v="0"/>
    <n v="20"/>
    <b v="1"/>
    <x v="1"/>
    <n v="100"/>
    <n v="100"/>
    <x v="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1"/>
    <n v="100"/>
    <n v="73.33"/>
    <x v="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1"/>
    <n v="108"/>
    <n v="74.239999999999995"/>
    <x v="0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1"/>
    <n v="117"/>
    <n v="41.7"/>
    <x v="0"/>
    <x v="1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1"/>
    <n v="103"/>
    <n v="106.93"/>
    <x v="0"/>
    <x v="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1"/>
    <n v="113"/>
    <n v="74.22"/>
    <x v="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1"/>
    <n v="100"/>
    <n v="55.56"/>
    <x v="0"/>
    <x v="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1"/>
    <n v="100"/>
    <n v="64.94"/>
    <x v="0"/>
    <x v="1"/>
  </r>
  <r>
    <n v="3762"/>
    <s v="iolite the musical"/>
    <s v="We are trying to raise money to perform a musical we have written, called &quot;Iolite&quot;, at the Edinburgh Fringe in 2015."/>
    <n v="1250"/>
    <n v="1328"/>
    <x v="2"/>
    <x v="2"/>
    <s v="GBP"/>
    <n v="1438543889"/>
    <n v="1436383889"/>
    <b v="0"/>
    <n v="28"/>
    <b v="1"/>
    <x v="1"/>
    <n v="106"/>
    <n v="47.43"/>
    <x v="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2"/>
    <s v="GBP"/>
    <n v="1439247600"/>
    <n v="1434625937"/>
    <b v="0"/>
    <n v="3"/>
    <b v="1"/>
    <x v="1"/>
    <n v="100"/>
    <n v="166.67"/>
    <x v="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1"/>
    <n v="101"/>
    <n v="55.5"/>
    <x v="0"/>
    <x v="1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1"/>
    <n v="110"/>
    <n v="50.11"/>
    <x v="0"/>
    <x v="1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1"/>
    <n v="102"/>
    <n v="59.04"/>
    <x v="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1"/>
    <n v="109"/>
    <n v="75.959999999999994"/>
    <x v="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1"/>
    <n v="101"/>
    <n v="267.64999999999998"/>
    <x v="0"/>
    <x v="1"/>
  </r>
  <r>
    <n v="3755"/>
    <s v="Retro Rhapsody"/>
    <s v="We have formed an innovative company that aims to create musical comedic performances suitable for a range of venues."/>
    <n v="550"/>
    <n v="713"/>
    <x v="2"/>
    <x v="2"/>
    <s v="GBP"/>
    <n v="1460753307"/>
    <n v="1458161307"/>
    <b v="0"/>
    <n v="28"/>
    <b v="1"/>
    <x v="1"/>
    <n v="130"/>
    <n v="25.46"/>
    <x v="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1"/>
    <n v="120"/>
    <n v="111.11"/>
    <x v="0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1"/>
    <n v="103"/>
    <n v="172.23"/>
    <x v="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2"/>
    <s v="GBP"/>
    <n v="1476651600"/>
    <n v="1473189335"/>
    <b v="0"/>
    <n v="15"/>
    <b v="1"/>
    <x v="1"/>
    <n v="113"/>
    <n v="37.67"/>
    <x v="0"/>
    <x v="1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1"/>
    <n v="133"/>
    <n v="120.55"/>
    <x v="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1"/>
    <n v="100"/>
    <n v="215.25"/>
    <x v="0"/>
    <x v="1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1"/>
    <n v="105"/>
    <n v="75"/>
    <x v="0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1"/>
    <n v="104"/>
    <n v="99.54"/>
    <x v="0"/>
    <x v="1"/>
  </r>
  <r>
    <n v="3747"/>
    <s v="Counting Stars"/>
    <s v="The world premiere of an astonishing new play by acclaimed writer Atiha Sen Gupta."/>
    <n v="2500"/>
    <n v="25"/>
    <x v="0"/>
    <x v="2"/>
    <s v="GBP"/>
    <n v="1436137140"/>
    <n v="1433833896"/>
    <b v="0"/>
    <n v="1"/>
    <b v="0"/>
    <x v="0"/>
    <n v="1"/>
    <n v="25"/>
    <x v="0"/>
    <x v="0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x v="0"/>
    <n v="2"/>
    <n v="202"/>
    <x v="0"/>
    <x v="0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x v="0"/>
    <n v="10"/>
    <n v="10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x v="0"/>
    <n v="0"/>
    <n v="0"/>
    <x v="0"/>
    <x v="0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x v="0"/>
    <n v="0"/>
    <n v="0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x v="0"/>
    <n v="2"/>
    <n v="25"/>
    <x v="0"/>
    <x v="0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x v="0"/>
    <n v="0"/>
    <n v="0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x v="0"/>
    <n v="18"/>
    <n v="25.57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s v="GBP"/>
    <n v="1468752468"/>
    <n v="1467024468"/>
    <b v="0"/>
    <n v="8"/>
    <b v="0"/>
    <x v="0"/>
    <n v="20"/>
    <n v="100.63"/>
    <x v="0"/>
    <x v="0"/>
  </r>
  <r>
    <n v="3738"/>
    <s v="'GULF' - a new play by PIVOT THEATRE"/>
    <s v="A filmic, fast-paced exploration of trust, making its debut at Camden People's Theatre this July."/>
    <n v="1500"/>
    <n v="270"/>
    <x v="0"/>
    <x v="2"/>
    <s v="GBP"/>
    <n v="1405461600"/>
    <n v="1403562705"/>
    <b v="0"/>
    <n v="6"/>
    <b v="0"/>
    <x v="0"/>
    <n v="18"/>
    <n v="45"/>
    <x v="0"/>
    <x v="0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x v="0"/>
    <n v="21"/>
    <n v="37.5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s v="GBP"/>
    <n v="1427133600"/>
    <n v="1423847093"/>
    <b v="0"/>
    <n v="1"/>
    <b v="0"/>
    <x v="0"/>
    <n v="1"/>
    <n v="10"/>
    <x v="0"/>
    <x v="0"/>
  </r>
  <r>
    <n v="3735"/>
    <s v="Women Beware Women"/>
    <s v="Young Actor's taking on a Jacobean tragedy. Family, betrayal, love, lust, sex and death."/>
    <n v="150"/>
    <n v="20"/>
    <x v="0"/>
    <x v="2"/>
    <s v="GBP"/>
    <n v="1432831089"/>
    <n v="1430239089"/>
    <b v="0"/>
    <n v="2"/>
    <b v="0"/>
    <x v="0"/>
    <n v="13"/>
    <n v="10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x v="0"/>
    <n v="28"/>
    <n v="61"/>
    <x v="0"/>
    <x v="0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x v="0"/>
    <n v="0"/>
    <n v="0"/>
    <x v="0"/>
    <x v="0"/>
  </r>
  <r>
    <n v="3732"/>
    <s v="Elektra Bekent - Afstudeervoorstelling"/>
    <s v="Mijn solo voorstelling gaat over Elektra (Sophokles) en hoe zij als jongere alles beleeft en meemaakt!"/>
    <n v="850"/>
    <n v="131"/>
    <x v="0"/>
    <x v="12"/>
    <s v="EUR"/>
    <n v="1422100800"/>
    <n v="1416932133"/>
    <b v="0"/>
    <n v="4"/>
    <b v="0"/>
    <x v="0"/>
    <n v="15"/>
    <n v="32.75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x v="0"/>
    <n v="11"/>
    <n v="51.67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x v="0"/>
    <n v="10"/>
    <n v="100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x v="0"/>
    <n v="7"/>
    <n v="72.400000000000006"/>
    <x v="0"/>
    <x v="0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x v="0"/>
    <n v="9"/>
    <n v="60.06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0"/>
    <n v="101"/>
    <n v="61.06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0"/>
    <n v="339"/>
    <n v="62.59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2"/>
    <s v="GBP"/>
    <n v="1455831000"/>
    <n v="1454366467"/>
    <b v="0"/>
    <n v="15"/>
    <b v="1"/>
    <x v="0"/>
    <n v="127"/>
    <n v="25.4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2"/>
    <s v="GBP"/>
    <n v="1462402800"/>
    <n v="1459856860"/>
    <b v="0"/>
    <n v="89"/>
    <b v="1"/>
    <x v="0"/>
    <n v="103"/>
    <n v="49.55"/>
    <x v="0"/>
    <x v="0"/>
  </r>
  <r>
    <n v="3723"/>
    <s v="Beauty and the Beast"/>
    <s v="Saltmine Theatre Company present Beauty and the Beast:"/>
    <n v="4500"/>
    <n v="4592"/>
    <x v="2"/>
    <x v="2"/>
    <s v="GBP"/>
    <n v="1417374262"/>
    <n v="1414778662"/>
    <b v="0"/>
    <n v="63"/>
    <b v="1"/>
    <x v="0"/>
    <n v="102"/>
    <n v="72.89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6"/>
    <s v="CAD"/>
    <n v="1455231540"/>
    <n v="1452614847"/>
    <b v="0"/>
    <n v="35"/>
    <b v="1"/>
    <x v="0"/>
    <n v="111"/>
    <n v="47.6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0"/>
    <n v="101"/>
    <n v="114.55"/>
    <x v="0"/>
    <x v="0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0"/>
    <n v="105"/>
    <n v="86.23"/>
    <x v="0"/>
    <x v="0"/>
  </r>
  <r>
    <n v="3719"/>
    <s v="Corium"/>
    <s v="A new piece of physical theatre about love, regret and longing."/>
    <n v="200"/>
    <n v="420"/>
    <x v="2"/>
    <x v="2"/>
    <s v="GBP"/>
    <n v="1434994266"/>
    <n v="1432402266"/>
    <b v="0"/>
    <n v="4"/>
    <b v="1"/>
    <x v="0"/>
    <n v="210"/>
    <n v="105"/>
    <x v="0"/>
    <x v="0"/>
  </r>
  <r>
    <n v="3718"/>
    <s v="PUNK ROCK"/>
    <s v="William Carlisle has the world at his feet but its weight on his shoulders. He is intelligent, articulate and fucked."/>
    <n v="500"/>
    <n v="1197"/>
    <x v="2"/>
    <x v="2"/>
    <s v="GBP"/>
    <n v="1425057075"/>
    <n v="1422465075"/>
    <b v="0"/>
    <n v="46"/>
    <b v="1"/>
    <x v="0"/>
    <n v="239"/>
    <n v="26.02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x v="2"/>
    <s v="GBP"/>
    <n v="1431204449"/>
    <n v="1428526049"/>
    <b v="0"/>
    <n v="13"/>
    <b v="1"/>
    <x v="0"/>
    <n v="101"/>
    <n v="310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0"/>
    <n v="156"/>
    <n v="51.92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x v="2"/>
    <s v="GBP"/>
    <n v="1427806320"/>
    <n v="1422834819"/>
    <b v="0"/>
    <n v="27"/>
    <b v="1"/>
    <x v="0"/>
    <n v="103"/>
    <n v="132.96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0"/>
    <n v="102"/>
    <n v="105.52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0"/>
    <n v="102"/>
    <n v="106.84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0"/>
    <n v="154"/>
    <n v="110.87"/>
    <x v="0"/>
    <x v="0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0"/>
    <n v="114"/>
    <n v="27.14"/>
    <x v="0"/>
    <x v="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0"/>
    <n v="141"/>
    <n v="67.959999999999994"/>
    <x v="0"/>
    <x v="0"/>
  </r>
  <r>
    <n v="3709"/>
    <s v="The Ruby Darlings Show"/>
    <s v="The filthily talented Ruby and Darling, take you on a raunch-tastic musical discovery of life with a vagina. #sayno"/>
    <n v="1000"/>
    <n v="1082.5"/>
    <x v="2"/>
    <x v="2"/>
    <s v="GBP"/>
    <n v="1403715546"/>
    <n v="1401123546"/>
    <b v="0"/>
    <n v="35"/>
    <b v="1"/>
    <x v="0"/>
    <n v="108"/>
    <n v="30.93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0"/>
    <n v="300"/>
    <n v="53.85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0"/>
    <n v="186"/>
    <n v="80.87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0"/>
    <n v="121"/>
    <n v="140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0"/>
    <n v="103"/>
    <n v="83.57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2"/>
    <s v="GBP"/>
    <n v="1464712394"/>
    <n v="1459528394"/>
    <b v="0"/>
    <n v="27"/>
    <b v="1"/>
    <x v="0"/>
    <n v="136"/>
    <n v="15.15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0"/>
    <n v="123"/>
    <n v="43.2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2"/>
    <s v="GBP"/>
    <n v="1468191540"/>
    <n v="1464958484"/>
    <b v="0"/>
    <n v="21"/>
    <b v="1"/>
    <x v="0"/>
    <n v="109"/>
    <n v="155.94999999999999"/>
    <x v="0"/>
    <x v="0"/>
  </r>
  <r>
    <n v="3701"/>
    <s v="Dog Show"/>
    <s v="Part-silent film, part-thriller, Dog Show sees four actors play a community of dogs and their owners. One autumn, a killer strikes."/>
    <n v="1500"/>
    <n v="1505"/>
    <x v="2"/>
    <x v="2"/>
    <s v="GBP"/>
    <n v="1433422793"/>
    <n v="1430830793"/>
    <b v="0"/>
    <n v="39"/>
    <b v="1"/>
    <x v="0"/>
    <n v="100"/>
    <n v="38.590000000000003"/>
    <x v="0"/>
    <x v="0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0"/>
    <n v="121"/>
    <n v="33.67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0"/>
    <n v="101"/>
    <n v="63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0"/>
    <n v="111"/>
    <n v="40.630000000000003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x v="2"/>
    <s v="GBP"/>
    <n v="1462878648"/>
    <n v="1461064248"/>
    <b v="0"/>
    <n v="30"/>
    <b v="1"/>
    <x v="0"/>
    <n v="108"/>
    <n v="72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2"/>
    <s v="GBP"/>
    <n v="1423838916"/>
    <n v="1418654916"/>
    <b v="0"/>
    <n v="78"/>
    <b v="1"/>
    <x v="0"/>
    <n v="155"/>
    <n v="39.74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0"/>
    <n v="100"/>
    <n v="121.36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0"/>
    <n v="107"/>
    <n v="62.67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2"/>
    <s v="GBP"/>
    <n v="1448922600"/>
    <n v="1446352529"/>
    <b v="0"/>
    <n v="14"/>
    <b v="1"/>
    <x v="0"/>
    <n v="129"/>
    <n v="30.71"/>
    <x v="0"/>
    <x v="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0"/>
    <n v="126"/>
    <n v="74.12"/>
    <x v="0"/>
    <x v="0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0"/>
    <n v="128"/>
    <n v="186.8"/>
    <x v="0"/>
    <x v="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0"/>
    <n v="120"/>
    <n v="58.06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0"/>
    <n v="118"/>
    <n v="57.26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2"/>
    <x v="2"/>
    <s v="GBP"/>
    <n v="1407524004"/>
    <n v="1404932004"/>
    <b v="0"/>
    <n v="39"/>
    <b v="1"/>
    <x v="0"/>
    <n v="109"/>
    <n v="83.97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0"/>
    <n v="100"/>
    <n v="200.49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0"/>
    <n v="101"/>
    <n v="59.17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0"/>
    <n v="106"/>
    <n v="41.94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0"/>
    <n v="139"/>
    <n v="45.35"/>
    <x v="0"/>
    <x v="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0"/>
    <n v="111"/>
    <n v="58.79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0"/>
    <n v="139"/>
    <n v="62.33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0"/>
    <n v="112"/>
    <n v="62.17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0"/>
    <n v="113"/>
    <n v="99.5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0"/>
    <n v="110"/>
    <n v="73.400000000000006"/>
    <x v="0"/>
    <x v="0"/>
  </r>
  <r>
    <n v="3678"/>
    <s v="Some big Some bang"/>
    <s v="The Ugly Collective takes Some big Some bang to the Underbelly Venues at the Edinburgh Fringe!"/>
    <n v="2000"/>
    <n v="2050"/>
    <x v="2"/>
    <x v="2"/>
    <s v="GBP"/>
    <n v="1433076298"/>
    <n v="1430052298"/>
    <b v="0"/>
    <n v="31"/>
    <b v="1"/>
    <x v="0"/>
    <n v="103"/>
    <n v="66.13"/>
    <x v="0"/>
    <x v="0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0"/>
    <n v="103"/>
    <n v="62.05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0"/>
    <n v="129"/>
    <n v="64.38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x v="2"/>
    <s v="GBP"/>
    <n v="1463353200"/>
    <n v="1462285182"/>
    <b v="0"/>
    <n v="3"/>
    <b v="1"/>
    <x v="0"/>
    <n v="140"/>
    <n v="23.33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0"/>
    <s v="EUR"/>
    <n v="1472936229"/>
    <n v="1467752229"/>
    <b v="0"/>
    <n v="31"/>
    <b v="1"/>
    <x v="0"/>
    <n v="100"/>
    <n v="145.16"/>
    <x v="0"/>
    <x v="0"/>
  </r>
  <r>
    <n v="3673"/>
    <s v="CHILD Z"/>
    <s v="Zoe is a teenage girl growing up in a deeply disturbing society. If those paid to protect her aren't listening, then who is?"/>
    <n v="4000"/>
    <n v="4545"/>
    <x v="2"/>
    <x v="2"/>
    <s v="GBP"/>
    <n v="1415191920"/>
    <n v="1412233497"/>
    <b v="0"/>
    <n v="114"/>
    <b v="1"/>
    <x v="0"/>
    <n v="114"/>
    <n v="39.869999999999997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2"/>
    <s v="GBP"/>
    <n v="1411771384"/>
    <n v="1409179384"/>
    <b v="0"/>
    <n v="57"/>
    <b v="1"/>
    <x v="0"/>
    <n v="102"/>
    <n v="53.44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0"/>
    <n v="101"/>
    <n v="88.25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2"/>
    <s v="GBP"/>
    <n v="1433113200"/>
    <n v="1431951611"/>
    <b v="0"/>
    <n v="12"/>
    <b v="1"/>
    <x v="0"/>
    <n v="110"/>
    <n v="20.079999999999998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x v="2"/>
    <s v="GBP"/>
    <n v="1434039137"/>
    <n v="1431447137"/>
    <b v="0"/>
    <n v="17"/>
    <b v="1"/>
    <x v="0"/>
    <n v="138"/>
    <n v="81.290000000000006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0"/>
    <n v="104"/>
    <n v="36.96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2"/>
    <s v="GBP"/>
    <n v="1437261419"/>
    <n v="1434669419"/>
    <b v="0"/>
    <n v="58"/>
    <b v="1"/>
    <x v="0"/>
    <n v="103"/>
    <n v="53.36"/>
    <x v="0"/>
    <x v="0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0"/>
    <n v="100"/>
    <n v="31.58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7"/>
    <s v="EUR"/>
    <n v="1446062040"/>
    <n v="1445109822"/>
    <b v="0"/>
    <n v="14"/>
    <b v="1"/>
    <x v="0"/>
    <n v="115"/>
    <n v="51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0"/>
    <n v="109"/>
    <n v="46.05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2"/>
    <s v="GBP"/>
    <n v="1482321030"/>
    <n v="1477133430"/>
    <b v="0"/>
    <n v="9"/>
    <b v="1"/>
    <x v="0"/>
    <n v="104"/>
    <n v="26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6"/>
    <s v="CAD"/>
    <n v="1427775414"/>
    <n v="1425187014"/>
    <b v="0"/>
    <n v="40"/>
    <b v="1"/>
    <x v="0"/>
    <n v="101"/>
    <n v="202.85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0"/>
    <n v="111"/>
    <n v="92.5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2"/>
    <s v="GBP"/>
    <n v="1419368925"/>
    <n v="1417208925"/>
    <b v="0"/>
    <n v="22"/>
    <b v="1"/>
    <x v="0"/>
    <n v="100"/>
    <n v="11.36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0"/>
    <n v="102"/>
    <n v="235.46"/>
    <x v="0"/>
    <x v="0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0"/>
    <n v="101"/>
    <n v="75.5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8"/>
    <s v="DKK"/>
    <n v="1464817320"/>
    <n v="1462806419"/>
    <b v="0"/>
    <n v="20"/>
    <b v="1"/>
    <x v="0"/>
    <n v="111"/>
    <n v="110.75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3"/>
    <s v="CHF"/>
    <n v="1485989940"/>
    <n v="1483393836"/>
    <b v="0"/>
    <n v="46"/>
    <b v="1"/>
    <x v="0"/>
    <n v="106"/>
    <n v="115.02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0"/>
    <n v="116"/>
    <n v="73.58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2"/>
    <s v="GBP"/>
    <n v="1459702800"/>
    <n v="1457690386"/>
    <b v="0"/>
    <n v="38"/>
    <b v="1"/>
    <x v="0"/>
    <n v="174"/>
    <n v="68.84"/>
    <x v="0"/>
    <x v="0"/>
  </r>
  <r>
    <n v="3653"/>
    <s v="ALLIE"/>
    <s v="ALLIE is a new dark comedy play which will premiere at the Edinburgh Festival Fringe 2015. Written and produced by Ruaraidh Murray."/>
    <n v="2000"/>
    <n v="2010"/>
    <x v="2"/>
    <x v="2"/>
    <s v="GBP"/>
    <n v="1438764207"/>
    <n v="1436172207"/>
    <b v="0"/>
    <n v="33"/>
    <b v="1"/>
    <x v="0"/>
    <n v="101"/>
    <n v="60.91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6"/>
    <s v="CAD"/>
    <n v="1472097540"/>
    <n v="1471188502"/>
    <b v="0"/>
    <n v="17"/>
    <b v="1"/>
    <x v="0"/>
    <n v="251"/>
    <n v="44.24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0"/>
    <n v="104"/>
    <n v="57.78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2"/>
    <s v="GBP"/>
    <n v="1454412584"/>
    <n v="1452598184"/>
    <b v="0"/>
    <n v="17"/>
    <b v="1"/>
    <x v="0"/>
    <n v="100"/>
    <n v="29.41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6"/>
    <s v="CAD"/>
    <n v="1402938394"/>
    <n v="1400691994"/>
    <b v="0"/>
    <n v="8"/>
    <b v="1"/>
    <x v="0"/>
    <n v="104"/>
    <n v="97.5"/>
    <x v="0"/>
    <x v="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0"/>
    <n v="100"/>
    <n v="550.04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s v="GBP"/>
    <n v="1475258327"/>
    <n v="1471370327"/>
    <b v="0"/>
    <n v="2"/>
    <b v="0"/>
    <x v="1"/>
    <n v="6"/>
    <n v="15"/>
    <x v="0"/>
    <x v="1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x v="1"/>
    <n v="5"/>
    <n v="60.13"/>
    <x v="0"/>
    <x v="1"/>
  </r>
  <r>
    <n v="3645"/>
    <s v="If the Shoe Fits"/>
    <s v="This new musical comedy empowers women and girls of all ages to be themselves in their shoes, whatever shoes they choose."/>
    <n v="1000"/>
    <n v="1"/>
    <x v="0"/>
    <x v="6"/>
    <s v="CAD"/>
    <n v="1479773838"/>
    <n v="1477178238"/>
    <b v="0"/>
    <n v="1"/>
    <b v="0"/>
    <x v="1"/>
    <n v="0"/>
    <n v="1"/>
    <x v="0"/>
    <x v="1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x v="1"/>
    <n v="16"/>
    <n v="68.42"/>
    <x v="0"/>
    <x v="1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x v="1"/>
    <n v="0"/>
    <n v="0"/>
    <x v="0"/>
    <x v="1"/>
  </r>
  <r>
    <n v="3642"/>
    <s v="My own musical"/>
    <s v="All the world's a stage..._x000a_It is my biggest dream to perform my own, selfcreated musical with lots of kids as big as I am able to."/>
    <n v="700"/>
    <n v="15"/>
    <x v="0"/>
    <x v="10"/>
    <s v="EUR"/>
    <n v="1448902800"/>
    <n v="1445369727"/>
    <b v="0"/>
    <n v="2"/>
    <b v="0"/>
    <x v="1"/>
    <n v="2"/>
    <n v="7.5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x v="1"/>
    <n v="0"/>
    <n v="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x v="1"/>
    <n v="6"/>
    <n v="18.329999999999998"/>
    <x v="0"/>
    <x v="1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x v="1"/>
    <n v="0"/>
    <n v="1"/>
    <x v="0"/>
    <x v="1"/>
  </r>
  <r>
    <n v="3638"/>
    <s v="Project Hedwig and the Angry Inch"/>
    <s v="A rock and roll journey that explores love, loss, redemption, duality and ascension."/>
    <n v="3300"/>
    <n v="216"/>
    <x v="0"/>
    <x v="6"/>
    <s v="CAD"/>
    <n v="1429456132"/>
    <n v="1424275732"/>
    <b v="0"/>
    <n v="2"/>
    <b v="0"/>
    <x v="1"/>
    <n v="7"/>
    <n v="108"/>
    <x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x v="1"/>
    <n v="31"/>
    <n v="66.14"/>
    <x v="0"/>
    <x v="1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x v="1"/>
    <n v="0"/>
    <n v="0"/>
    <x v="0"/>
    <x v="1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x v="1"/>
    <n v="36"/>
    <n v="127.6"/>
    <x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6"/>
    <s v="CAD"/>
    <n v="1484366340"/>
    <n v="1480219174"/>
    <b v="0"/>
    <n v="18"/>
    <b v="0"/>
    <x v="1"/>
    <n v="4"/>
    <n v="176.94"/>
    <x v="0"/>
    <x v="1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x v="1"/>
    <n v="35"/>
    <n v="56.84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2"/>
    <s v="GBP"/>
    <n v="1416781749"/>
    <n v="1415053749"/>
    <b v="0"/>
    <n v="1"/>
    <b v="0"/>
    <x v="1"/>
    <n v="20"/>
    <n v="100"/>
    <x v="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x v="1"/>
    <n v="51"/>
    <n v="147.88"/>
    <x v="0"/>
    <x v="1"/>
  </r>
  <r>
    <n v="3630"/>
    <s v="Jeremy Kyle- The Opera"/>
    <s v="The Jeremy Kyle Show offers so much subject matter to create an opera with.  Along with his brilliant put downs it could be excellent!"/>
    <n v="3000"/>
    <n v="1"/>
    <x v="0"/>
    <x v="2"/>
    <s v="GBP"/>
    <n v="1417295990"/>
    <n v="1414700390"/>
    <b v="0"/>
    <n v="1"/>
    <b v="0"/>
    <x v="1"/>
    <n v="0"/>
    <n v="1"/>
    <x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x v="1"/>
    <n v="0"/>
    <n v="1"/>
    <x v="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x v="1"/>
    <n v="0"/>
    <n v="0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0"/>
    <n v="100"/>
    <n v="68.9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x v="2"/>
    <s v="GBP"/>
    <n v="1408204857"/>
    <n v="1406390457"/>
    <b v="0"/>
    <n v="48"/>
    <b v="1"/>
    <x v="0"/>
    <n v="102"/>
    <n v="84.85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2"/>
    <s v="GBP"/>
    <n v="1435851577"/>
    <n v="1433259577"/>
    <b v="0"/>
    <n v="78"/>
    <b v="1"/>
    <x v="0"/>
    <n v="103"/>
    <n v="39.49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0"/>
    <n v="105"/>
    <n v="80.72"/>
    <x v="0"/>
    <x v="0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0"/>
    <n v="120"/>
    <n v="88.24"/>
    <x v="0"/>
    <x v="0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0"/>
    <n v="100"/>
    <n v="47.67"/>
    <x v="0"/>
    <x v="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0"/>
    <n v="110"/>
    <n v="47.03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0"/>
    <n v="105"/>
    <n v="56.07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0"/>
    <n v="113"/>
    <n v="66.47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2"/>
    <s v="GBP"/>
    <n v="1433343850"/>
    <n v="1430751850"/>
    <b v="0"/>
    <n v="56"/>
    <b v="1"/>
    <x v="0"/>
    <n v="101"/>
    <n v="36.07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2"/>
    <s v="GBP"/>
    <n v="1488240000"/>
    <n v="1486996729"/>
    <b v="0"/>
    <n v="51"/>
    <b v="1"/>
    <x v="0"/>
    <n v="119"/>
    <n v="17.25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2"/>
    <s v="GBP"/>
    <n v="1426801664"/>
    <n v="1424213264"/>
    <b v="0"/>
    <n v="45"/>
    <b v="1"/>
    <x v="0"/>
    <n v="125"/>
    <n v="69.33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2"/>
    <s v="GBP"/>
    <n v="1449756896"/>
    <n v="1447164896"/>
    <b v="0"/>
    <n v="72"/>
    <b v="1"/>
    <x v="0"/>
    <n v="107"/>
    <n v="37.08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0"/>
    <n v="101"/>
    <n v="35.49"/>
    <x v="0"/>
    <x v="0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0"/>
    <n v="100"/>
    <n v="62.5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6"/>
    <s v="CAD"/>
    <n v="1402334811"/>
    <n v="1401470811"/>
    <b v="0"/>
    <n v="57"/>
    <b v="1"/>
    <x v="0"/>
    <n v="144"/>
    <n v="126.67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2"/>
    <s v="GBP"/>
    <n v="1428483201"/>
    <n v="1425891201"/>
    <b v="0"/>
    <n v="51"/>
    <b v="1"/>
    <x v="0"/>
    <n v="136"/>
    <n v="66.67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2"/>
    <s v="GBP"/>
    <n v="1439806936"/>
    <n v="1437214936"/>
    <b v="0"/>
    <n v="31"/>
    <b v="1"/>
    <x v="0"/>
    <n v="162"/>
    <n v="52.35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2"/>
    <s v="GBP"/>
    <n v="1459378085"/>
    <n v="1456789685"/>
    <b v="0"/>
    <n v="21"/>
    <b v="1"/>
    <x v="0"/>
    <n v="153"/>
    <n v="143.1"/>
    <x v="0"/>
    <x v="0"/>
  </r>
  <r>
    <n v="3608"/>
    <s v="Petrification"/>
    <s v="Help us get the show on the road! Petrification is a new play about home, memory and identity and we need your help to tour."/>
    <n v="800"/>
    <n v="800"/>
    <x v="2"/>
    <x v="2"/>
    <s v="GBP"/>
    <n v="1466172000"/>
    <n v="1463418090"/>
    <b v="0"/>
    <n v="27"/>
    <b v="1"/>
    <x v="0"/>
    <n v="100"/>
    <n v="29.63"/>
    <x v="0"/>
    <x v="0"/>
  </r>
  <r>
    <n v="3607"/>
    <s v="E15 at The Pleasance and CPT"/>
    <s v="'E15' is a verbatim project that looks at the story of the Focus E15 Campaign"/>
    <n v="550"/>
    <n v="580"/>
    <x v="2"/>
    <x v="2"/>
    <s v="GBP"/>
    <n v="1450137600"/>
    <n v="1448924882"/>
    <b v="0"/>
    <n v="20"/>
    <b v="1"/>
    <x v="0"/>
    <n v="105"/>
    <n v="29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2"/>
    <s v="GBP"/>
    <n v="1471185057"/>
    <n v="1468593057"/>
    <b v="0"/>
    <n v="64"/>
    <b v="1"/>
    <x v="0"/>
    <n v="130"/>
    <n v="61.06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2"/>
    <s v="GBP"/>
    <n v="1455390126"/>
    <n v="1452798126"/>
    <b v="0"/>
    <n v="15"/>
    <b v="1"/>
    <x v="0"/>
    <n v="184"/>
    <n v="30.67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0"/>
    <n v="113"/>
    <n v="49.06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0"/>
    <n v="171"/>
    <n v="44.91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0"/>
    <n v="100"/>
    <n v="81.67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2"/>
    <s v="GBP"/>
    <n v="1421452682"/>
    <n v="1418860682"/>
    <b v="0"/>
    <n v="53"/>
    <b v="1"/>
    <x v="0"/>
    <n v="104"/>
    <n v="39.380000000000003"/>
    <x v="0"/>
    <x v="0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0"/>
    <n v="130"/>
    <n v="3.25"/>
    <x v="0"/>
    <x v="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0"/>
    <n v="202"/>
    <n v="59.41"/>
    <x v="0"/>
    <x v="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0"/>
    <n v="110"/>
    <n v="40.78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0"/>
    <n v="103"/>
    <n v="77.73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6"/>
    <s v="CAD"/>
    <n v="1409072982"/>
    <n v="1407258582"/>
    <b v="0"/>
    <n v="15"/>
    <b v="1"/>
    <x v="0"/>
    <n v="108"/>
    <n v="79"/>
    <x v="0"/>
    <x v="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0"/>
    <n v="119"/>
    <n v="49.69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0"/>
    <n v="126"/>
    <n v="55.97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0"/>
    <n v="111"/>
    <n v="77.19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0"/>
    <n v="127"/>
    <n v="72.709999999999994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0"/>
    <n v="175"/>
    <n v="68.06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x v="2"/>
    <s v="GBP"/>
    <n v="1413792034"/>
    <n v="1411200034"/>
    <b v="0"/>
    <n v="73"/>
    <b v="1"/>
    <x v="0"/>
    <n v="100"/>
    <n v="68.53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0"/>
    <n v="128"/>
    <n v="82.26"/>
    <x v="0"/>
    <x v="0"/>
  </r>
  <r>
    <n v="3588"/>
    <s v="MENTAL Play short-tour 2015!"/>
    <s v="Touring the fast-paced, playful and poignant story of three twenty-somethings in a mental-health support group."/>
    <n v="200"/>
    <n v="201"/>
    <x v="2"/>
    <x v="2"/>
    <s v="GBP"/>
    <n v="1430348400"/>
    <n v="1428436410"/>
    <b v="0"/>
    <n v="11"/>
    <b v="1"/>
    <x v="0"/>
    <n v="101"/>
    <n v="18.27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x v="2"/>
    <s v="GBP"/>
    <n v="1467054000"/>
    <n v="1463144254"/>
    <b v="0"/>
    <n v="28"/>
    <b v="1"/>
    <x v="0"/>
    <n v="127"/>
    <n v="22.61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0"/>
    <n v="109"/>
    <n v="151.97999999999999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0"/>
    <n v="119"/>
    <n v="176.09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2"/>
    <s v="GBP"/>
    <n v="1436772944"/>
    <n v="1434180944"/>
    <b v="0"/>
    <n v="112"/>
    <b v="1"/>
    <x v="0"/>
    <n v="116"/>
    <n v="30.94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0"/>
    <n v="109"/>
    <n v="135.63"/>
    <x v="0"/>
    <x v="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0"/>
    <n v="287"/>
    <n v="58.57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2"/>
    <s v="GBP"/>
    <n v="1406719110"/>
    <n v="1405509510"/>
    <b v="0"/>
    <n v="45"/>
    <b v="1"/>
    <x v="0"/>
    <n v="100"/>
    <n v="33.33"/>
    <x v="0"/>
    <x v="0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0"/>
    <n v="114"/>
    <n v="37.96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2"/>
    <s v="GBP"/>
    <n v="1459444656"/>
    <n v="1456856256"/>
    <b v="0"/>
    <n v="14"/>
    <b v="1"/>
    <x v="0"/>
    <n v="100"/>
    <n v="35.71"/>
    <x v="0"/>
    <x v="0"/>
  </r>
  <r>
    <n v="3578"/>
    <s v="Home"/>
    <s v="An unsparing, slightly surreal look at the effects of the private rented sector on two young women. Based on real events."/>
    <n v="1500"/>
    <n v="1500.2"/>
    <x v="2"/>
    <x v="2"/>
    <s v="GBP"/>
    <n v="1462037777"/>
    <n v="1459445777"/>
    <b v="0"/>
    <n v="37"/>
    <b v="1"/>
    <x v="0"/>
    <n v="100"/>
    <n v="40.549999999999997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0"/>
    <n v="130"/>
    <n v="28.89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0"/>
    <n v="100"/>
    <n v="20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0"/>
    <n v="101"/>
    <n v="99.34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0"/>
    <n v="106"/>
    <n v="136.78"/>
    <x v="0"/>
    <x v="0"/>
  </r>
  <r>
    <n v="3573"/>
    <s v="Licensed To Ill"/>
    <s v="London based theatre makers collaborating to create a new show about the history of HipHop."/>
    <n v="3000"/>
    <n v="3084"/>
    <x v="2"/>
    <x v="2"/>
    <s v="GBP"/>
    <n v="1415440846"/>
    <n v="1412845246"/>
    <b v="0"/>
    <n v="78"/>
    <b v="1"/>
    <x v="0"/>
    <n v="103"/>
    <n v="39.54"/>
    <x v="0"/>
    <x v="0"/>
  </r>
  <r>
    <n v="3572"/>
    <s v="Monster"/>
    <s v="A darkly comic one woman show by Abram Rooney as part of The Camden Fringe 2015."/>
    <n v="500"/>
    <n v="500"/>
    <x v="2"/>
    <x v="2"/>
    <s v="GBP"/>
    <n v="1434894082"/>
    <n v="1432302082"/>
    <b v="0"/>
    <n v="9"/>
    <b v="1"/>
    <x v="0"/>
    <n v="100"/>
    <n v="55.56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x v="2"/>
    <s v="GBP"/>
    <n v="1414701413"/>
    <n v="1412109413"/>
    <b v="0"/>
    <n v="25"/>
    <b v="1"/>
    <x v="0"/>
    <n v="122"/>
    <n v="73.239999999999995"/>
    <x v="0"/>
    <x v="0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0"/>
    <n v="114"/>
    <n v="87.96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0"/>
    <n v="100"/>
    <n v="122.54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0"/>
    <n v="111"/>
    <n v="58.42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2"/>
    <s v="GBP"/>
    <n v="1433964444"/>
    <n v="1431372444"/>
    <b v="0"/>
    <n v="41"/>
    <b v="1"/>
    <x v="0"/>
    <n v="109"/>
    <n v="26.54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2"/>
    <s v="GBP"/>
    <n v="1422015083"/>
    <n v="1419423083"/>
    <b v="0"/>
    <n v="38"/>
    <b v="1"/>
    <x v="0"/>
    <n v="105"/>
    <n v="55.13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0"/>
    <n v="131"/>
    <n v="97.92"/>
    <x v="0"/>
    <x v="0"/>
  </r>
  <r>
    <n v="3564"/>
    <s v="The Pillowman Aberdeen"/>
    <s v="Multi Award-Winng play THE PILLOWMAN coming to the Arts Centre Theatre, Aberdeen"/>
    <n v="1000"/>
    <n v="1005"/>
    <x v="2"/>
    <x v="2"/>
    <s v="GBP"/>
    <n v="1444060800"/>
    <n v="1440082649"/>
    <b v="0"/>
    <n v="17"/>
    <b v="1"/>
    <x v="0"/>
    <n v="101"/>
    <n v="59.12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2"/>
    <s v="GBP"/>
    <n v="1470078000"/>
    <n v="1467648456"/>
    <b v="0"/>
    <n v="25"/>
    <b v="1"/>
    <x v="0"/>
    <n v="105"/>
    <n v="21.1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2"/>
    <s v="GBP"/>
    <n v="1457906400"/>
    <n v="1457115427"/>
    <b v="0"/>
    <n v="31"/>
    <b v="1"/>
    <x v="0"/>
    <n v="149"/>
    <n v="15.13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0"/>
    <n v="102"/>
    <n v="47.41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6"/>
    <s v="CAD"/>
    <n v="1432694700"/>
    <n v="1429651266"/>
    <b v="0"/>
    <n v="74"/>
    <b v="1"/>
    <x v="0"/>
    <n v="108"/>
    <n v="46.89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4"/>
    <s v="AUD"/>
    <n v="1438333080"/>
    <n v="1436408308"/>
    <b v="0"/>
    <n v="24"/>
    <b v="1"/>
    <x v="0"/>
    <n v="104"/>
    <n v="43.13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x v="2"/>
    <s v="GBP"/>
    <n v="1435352400"/>
    <n v="1431718575"/>
    <b v="0"/>
    <n v="22"/>
    <b v="1"/>
    <x v="0"/>
    <n v="144"/>
    <n v="22.9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0"/>
    <n v="100"/>
    <n v="179.28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2"/>
    <x v="2"/>
    <s v="GBP"/>
    <n v="1408289724"/>
    <n v="1403105724"/>
    <b v="0"/>
    <n v="20"/>
    <b v="1"/>
    <x v="0"/>
    <n v="100"/>
    <n v="110.5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0"/>
    <n v="100"/>
    <n v="171.43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0"/>
    <n v="113"/>
    <n v="107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0"/>
    <n v="106"/>
    <n v="56.2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2"/>
    <s v="GBP"/>
    <n v="1403964324"/>
    <n v="1401372324"/>
    <b v="0"/>
    <n v="20"/>
    <b v="1"/>
    <x v="0"/>
    <n v="100"/>
    <n v="38.65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0"/>
    <n v="102"/>
    <n v="61.1"/>
    <x v="0"/>
    <x v="0"/>
  </r>
  <r>
    <n v="3550"/>
    <s v="MOONFACE"/>
    <s v="MOONFACE explores the formative f***k-ups of adolescence. Fresh, incisive new writing. Monologue, movement and striking naturalism."/>
    <n v="2500"/>
    <n v="2620"/>
    <x v="2"/>
    <x v="2"/>
    <s v="GBP"/>
    <n v="1462224398"/>
    <n v="1459632398"/>
    <b v="0"/>
    <n v="64"/>
    <b v="1"/>
    <x v="0"/>
    <n v="105"/>
    <n v="40.94"/>
    <x v="0"/>
    <x v="0"/>
  </r>
  <r>
    <n v="3549"/>
    <s v="The Munitionettes"/>
    <s v="Help us bring to life tales of hardship, danger and community of extraordinary women working in WW1 munitions factories."/>
    <n v="1000"/>
    <n v="1020"/>
    <x v="2"/>
    <x v="2"/>
    <s v="GBP"/>
    <n v="1441358873"/>
    <n v="1438939673"/>
    <b v="0"/>
    <n v="42"/>
    <b v="1"/>
    <x v="0"/>
    <n v="102"/>
    <n v="24.29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0"/>
    <n v="102"/>
    <n v="164.62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0"/>
    <n v="114"/>
    <n v="119.18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0"/>
    <n v="102"/>
    <n v="59.21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0"/>
    <n v="100"/>
    <n v="31.38"/>
    <x v="0"/>
    <x v="0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0"/>
    <n v="100"/>
    <n v="104.17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0"/>
    <s v="EUR"/>
    <n v="1435255659"/>
    <n v="1432663659"/>
    <b v="0"/>
    <n v="29"/>
    <b v="1"/>
    <x v="0"/>
    <n v="105"/>
    <n v="54.14"/>
    <x v="0"/>
    <x v="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0"/>
    <n v="102"/>
    <n v="66.150000000000006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2"/>
    <s v="GBP"/>
    <n v="1441042275"/>
    <n v="1438882275"/>
    <b v="0"/>
    <n v="32"/>
    <b v="1"/>
    <x v="0"/>
    <n v="105"/>
    <n v="39.380000000000003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2"/>
    <s v="GBP"/>
    <n v="1466899491"/>
    <n v="1464307491"/>
    <b v="0"/>
    <n v="8"/>
    <b v="1"/>
    <x v="0"/>
    <n v="123"/>
    <n v="46.13"/>
    <x v="0"/>
    <x v="0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0"/>
    <n v="120"/>
    <n v="55.23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2"/>
    <s v="GBP"/>
    <n v="1471428340"/>
    <n v="1469009140"/>
    <b v="0"/>
    <n v="83"/>
    <b v="1"/>
    <x v="0"/>
    <n v="128"/>
    <n v="30.95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6"/>
    <s v="CAD"/>
    <n v="1416211140"/>
    <n v="1413016216"/>
    <b v="0"/>
    <n v="28"/>
    <b v="1"/>
    <x v="0"/>
    <n v="180"/>
    <n v="43.5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2"/>
    <s v="GBP"/>
    <n v="1450612740"/>
    <n v="1448040425"/>
    <b v="0"/>
    <n v="17"/>
    <b v="1"/>
    <x v="0"/>
    <n v="153"/>
    <n v="13.53"/>
    <x v="0"/>
    <x v="0"/>
  </r>
  <r>
    <n v="3535"/>
    <s v="Twelve Angry Women"/>
    <s v="On the 60th anniversary of Twelve Angry Men, 12 female writers create 12 short pieces about what makes them angry."/>
    <n v="2000"/>
    <n v="2063"/>
    <x v="2"/>
    <x v="2"/>
    <s v="GBP"/>
    <n v="1443808800"/>
    <n v="1441120910"/>
    <b v="0"/>
    <n v="46"/>
    <b v="1"/>
    <x v="0"/>
    <n v="103"/>
    <n v="44.85"/>
    <x v="0"/>
    <x v="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0"/>
    <n v="156"/>
    <n v="38.28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0"/>
    <n v="126"/>
    <n v="78.88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0"/>
    <n v="119"/>
    <n v="42.3"/>
    <x v="0"/>
    <x v="0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0"/>
    <n v="128"/>
    <n v="49.23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2"/>
    <s v="GBP"/>
    <n v="1460318400"/>
    <n v="1457881057"/>
    <b v="0"/>
    <n v="22"/>
    <b v="1"/>
    <x v="0"/>
    <n v="100"/>
    <n v="125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0"/>
    <n v="132"/>
    <n v="36.67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2"/>
    <s v="GBP"/>
    <n v="1484740918"/>
    <n v="1483012918"/>
    <b v="0"/>
    <n v="37"/>
    <b v="1"/>
    <x v="0"/>
    <n v="101"/>
    <n v="45.11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0"/>
    <n v="117"/>
    <n v="81.569999999999993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0"/>
    <n v="102"/>
    <n v="99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0"/>
    <n v="106"/>
    <n v="75.709999999999994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0"/>
    <n v="102"/>
    <n v="137.24"/>
    <x v="0"/>
    <x v="0"/>
  </r>
  <r>
    <n v="3523"/>
    <s v="Magnificence"/>
    <s v="An old play about our world. Set in 1970s England, Magnificence is a gut-wrenching story of radicalisation, idealism and pity."/>
    <n v="4000"/>
    <n v="4546"/>
    <x v="2"/>
    <x v="2"/>
    <s v="GBP"/>
    <n v="1474844400"/>
    <n v="1469871148"/>
    <b v="0"/>
    <n v="80"/>
    <b v="1"/>
    <x v="0"/>
    <n v="114"/>
    <n v="56.83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2"/>
    <s v="GBP"/>
    <n v="1442311560"/>
    <n v="1439924246"/>
    <b v="0"/>
    <n v="34"/>
    <b v="1"/>
    <x v="0"/>
    <n v="100"/>
    <n v="41.03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0"/>
    <n v="169"/>
    <n v="45.62"/>
    <x v="0"/>
    <x v="0"/>
  </r>
  <r>
    <n v="3520"/>
    <s v="Protocols"/>
    <s v="Help us to bring &quot;Protocols&quot; at the 2015 Camden Fringe. The most controversial play of the year."/>
    <n v="2000"/>
    <n v="2015"/>
    <x v="2"/>
    <x v="2"/>
    <s v="GBP"/>
    <n v="1441547220"/>
    <n v="1439322412"/>
    <b v="0"/>
    <n v="21"/>
    <b v="1"/>
    <x v="0"/>
    <n v="101"/>
    <n v="95.95"/>
    <x v="0"/>
    <x v="0"/>
  </r>
  <r>
    <n v="3519"/>
    <s v="Bookstory"/>
    <s v="Bookstory is a tiny puppet musical with some very big ideas that tells the story of the story in the digital age"/>
    <n v="2000"/>
    <n v="2027"/>
    <x v="2"/>
    <x v="2"/>
    <s v="GBP"/>
    <n v="1425478950"/>
    <n v="1422886950"/>
    <b v="0"/>
    <n v="28"/>
    <b v="1"/>
    <x v="0"/>
    <n v="101"/>
    <n v="72.39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0"/>
    <n v="110"/>
    <n v="50.02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x v="2"/>
    <s v="GBP"/>
    <n v="1404471600"/>
    <n v="1401910634"/>
    <b v="0"/>
    <n v="13"/>
    <b v="1"/>
    <x v="0"/>
    <n v="100"/>
    <n v="307.69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0"/>
    <n v="100"/>
    <n v="227.27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0"/>
    <n v="103"/>
    <n v="66.959999999999994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0"/>
    <n v="110"/>
    <n v="55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0"/>
    <n v="118"/>
    <n v="75.34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x v="2"/>
    <s v="GBP"/>
    <n v="1429789992"/>
    <n v="1424609592"/>
    <b v="0"/>
    <n v="17"/>
    <b v="1"/>
    <x v="0"/>
    <n v="100"/>
    <n v="58.82"/>
    <x v="0"/>
    <x v="0"/>
  </r>
  <r>
    <n v="3511"/>
    <s v="Silent Planet"/>
    <s v="The world premiere of the first full-length play by Eve Leigh, at the intimate Finborough Theatre in London."/>
    <n v="1500"/>
    <n v="1518"/>
    <x v="2"/>
    <x v="2"/>
    <s v="GBP"/>
    <n v="1415385000"/>
    <n v="1413406695"/>
    <b v="0"/>
    <n v="19"/>
    <b v="1"/>
    <x v="0"/>
    <n v="101"/>
    <n v="79.89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0"/>
    <n v="101"/>
    <n v="60.33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0"/>
    <n v="106"/>
    <n v="96.67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x v="2"/>
    <s v="GBP"/>
    <n v="1462914000"/>
    <n v="1460914253"/>
    <b v="0"/>
    <n v="15"/>
    <b v="1"/>
    <x v="0"/>
    <n v="180"/>
    <n v="12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0"/>
    <n v="104"/>
    <n v="145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0"/>
    <n v="102"/>
    <n v="105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0"/>
    <n v="104"/>
    <n v="66.510000000000005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0"/>
    <n v="100"/>
    <n v="125"/>
    <x v="0"/>
    <x v="0"/>
  </r>
  <r>
    <n v="3503"/>
    <s v="Tarantella"/>
    <s v="A group of Sicilian immigrants in New York struggle to deal with conflict from both within the family and from without."/>
    <n v="2500"/>
    <n v="2689"/>
    <x v="2"/>
    <x v="2"/>
    <s v="GBP"/>
    <n v="1469359728"/>
    <n v="1466767728"/>
    <b v="0"/>
    <n v="38"/>
    <b v="1"/>
    <x v="0"/>
    <n v="108"/>
    <n v="70.760000000000005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0"/>
    <n v="105"/>
    <n v="136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2"/>
    <s v="GBP"/>
    <n v="1441995595"/>
    <n v="1439835595"/>
    <b v="0"/>
    <n v="42"/>
    <b v="1"/>
    <x v="0"/>
    <n v="101"/>
    <n v="35.950000000000003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0"/>
    <n v="106"/>
    <n v="25.31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0"/>
    <n v="106"/>
    <n v="60.29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6"/>
    <s v="CAD"/>
    <n v="1464471840"/>
    <n v="1459309704"/>
    <b v="0"/>
    <n v="42"/>
    <b v="1"/>
    <x v="0"/>
    <n v="102"/>
    <n v="40.24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0"/>
    <n v="109"/>
    <n v="34.409999999999997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0"/>
    <n v="124"/>
    <n v="47.85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6"/>
    <s v="CAD"/>
    <n v="1414862280"/>
    <n v="1412360309"/>
    <b v="0"/>
    <n v="72"/>
    <b v="1"/>
    <x v="0"/>
    <n v="107"/>
    <n v="74.209999999999994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0"/>
    <n v="100"/>
    <n v="30.77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0"/>
    <n v="100"/>
    <n v="51.72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0"/>
    <n v="105"/>
    <n v="114.29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0"/>
    <n v="158"/>
    <n v="79.099999999999994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0"/>
    <n v="128"/>
    <n v="47.22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2"/>
    <s v="GBP"/>
    <n v="1400965200"/>
    <n v="1398352531"/>
    <b v="0"/>
    <n v="72"/>
    <b v="1"/>
    <x v="0"/>
    <n v="113"/>
    <n v="78.260000000000005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0"/>
    <n v="121"/>
    <n v="125.38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2"/>
    <x v="2"/>
    <s v="GBP"/>
    <n v="1435185252"/>
    <n v="1432593252"/>
    <b v="0"/>
    <n v="66"/>
    <b v="1"/>
    <x v="0"/>
    <n v="128"/>
    <n v="38.71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0"/>
    <n v="155"/>
    <n v="83.14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0"/>
    <n v="101"/>
    <n v="55.33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0"/>
    <n v="114"/>
    <n v="64.91"/>
    <x v="0"/>
    <x v="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0"/>
    <n v="160"/>
    <n v="40.29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2"/>
    <x v="2"/>
    <s v="GBP"/>
    <n v="1404671466"/>
    <n v="1402079466"/>
    <b v="0"/>
    <n v="80"/>
    <b v="1"/>
    <x v="0"/>
    <n v="138"/>
    <n v="51.88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x v="4"/>
    <s v="AUD"/>
    <n v="1420178188"/>
    <n v="1418709388"/>
    <b v="0"/>
    <n v="95"/>
    <b v="1"/>
    <x v="0"/>
    <n v="119"/>
    <n v="125.05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0"/>
    <n v="143"/>
    <n v="164.62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2"/>
    <s v="GBP"/>
    <n v="1403382680"/>
    <n v="1400790680"/>
    <b v="0"/>
    <n v="56"/>
    <b v="1"/>
    <x v="0"/>
    <n v="128"/>
    <n v="34.25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0"/>
    <n v="113"/>
    <n v="39.6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0"/>
    <n v="115"/>
    <n v="53.23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0"/>
    <n v="104"/>
    <n v="52"/>
    <x v="0"/>
    <x v="0"/>
  </r>
  <r>
    <n v="3475"/>
    <s v="Score"/>
    <s v="Score is a musical play inspired by true stories of parents who have recovered from addiction and regained their children."/>
    <n v="300"/>
    <n v="340"/>
    <x v="2"/>
    <x v="2"/>
    <s v="GBP"/>
    <n v="1414972800"/>
    <n v="1412629704"/>
    <b v="0"/>
    <n v="17"/>
    <b v="1"/>
    <x v="0"/>
    <n v="113"/>
    <n v="20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2"/>
    <x v="2"/>
    <s v="GBP"/>
    <n v="1469016131"/>
    <n v="1466424131"/>
    <b v="0"/>
    <n v="39"/>
    <b v="1"/>
    <x v="0"/>
    <n v="101"/>
    <n v="51.79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0"/>
    <n v="100"/>
    <n v="148.47999999999999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0"/>
    <n v="102"/>
    <n v="88.74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x v="2"/>
    <s v="GBP"/>
    <n v="1409515200"/>
    <n v="1405971690"/>
    <b v="0"/>
    <n v="30"/>
    <b v="1"/>
    <x v="0"/>
    <n v="215"/>
    <n v="35.770000000000003"/>
    <x v="0"/>
    <x v="0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0"/>
    <n v="150"/>
    <n v="41.67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0"/>
    <n v="113"/>
    <n v="50.4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0"/>
    <n v="122"/>
    <n v="716.35"/>
    <x v="0"/>
    <x v="0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0"/>
    <n v="101"/>
    <n v="64.47"/>
    <x v="0"/>
    <x v="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0"/>
    <n v="127"/>
    <n v="72.95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2"/>
    <s v="GBP"/>
    <n v="1439136000"/>
    <n v="1436972472"/>
    <b v="0"/>
    <n v="36"/>
    <b v="1"/>
    <x v="0"/>
    <n v="103"/>
    <n v="57.22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0"/>
    <n v="102"/>
    <n v="55.01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6"/>
    <s v="CAD"/>
    <n v="1476158340"/>
    <n v="1472594585"/>
    <b v="0"/>
    <n v="114"/>
    <b v="1"/>
    <x v="0"/>
    <n v="103"/>
    <n v="90.6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0"/>
    <n v="202"/>
    <n v="29.71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0"/>
    <n v="139"/>
    <n v="57.92"/>
    <x v="0"/>
    <x v="0"/>
  </r>
  <r>
    <n v="3460"/>
    <s v="Pushers"/>
    <s v="'Pushers' is an exciting new play and the first project for brand new theatre company, Ain't Got No Home Productions."/>
    <n v="500"/>
    <n v="950"/>
    <x v="2"/>
    <x v="2"/>
    <s v="GBP"/>
    <n v="1408106352"/>
    <n v="1406896752"/>
    <b v="0"/>
    <n v="19"/>
    <b v="1"/>
    <x v="0"/>
    <n v="190"/>
    <n v="50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2"/>
    <s v="GBP"/>
    <n v="1463743860"/>
    <n v="1461151860"/>
    <b v="0"/>
    <n v="36"/>
    <b v="1"/>
    <x v="0"/>
    <n v="126"/>
    <n v="17.53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0"/>
    <n v="124"/>
    <n v="45.04"/>
    <x v="0"/>
    <x v="0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0"/>
    <n v="140"/>
    <n v="50.98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0"/>
    <n v="191"/>
    <n v="358.69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0"/>
    <n v="101"/>
    <n v="145.87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2"/>
    <s v="GBP"/>
    <n v="1406825159"/>
    <n v="1404233159"/>
    <b v="0"/>
    <n v="21"/>
    <b v="1"/>
    <x v="0"/>
    <n v="101"/>
    <n v="33.57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x v="2"/>
    <s v="GBP"/>
    <n v="1471130956"/>
    <n v="1465946956"/>
    <b v="0"/>
    <n v="14"/>
    <b v="1"/>
    <x v="0"/>
    <n v="128"/>
    <n v="27.5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0"/>
    <n v="153"/>
    <n v="41.41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0"/>
    <n v="101"/>
    <n v="41.13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2"/>
    <x v="2"/>
    <s v="GBP"/>
    <n v="1427990071"/>
    <n v="1422809671"/>
    <b v="0"/>
    <n v="39"/>
    <b v="1"/>
    <x v="0"/>
    <n v="152"/>
    <n v="19.489999999999998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0"/>
    <n v="171"/>
    <n v="68.25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0"/>
    <n v="110"/>
    <n v="51.22"/>
    <x v="0"/>
    <x v="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0"/>
    <n v="108"/>
    <n v="77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2"/>
    <s v="GBP"/>
    <n v="1423138800"/>
    <n v="1421092725"/>
    <b v="0"/>
    <n v="25"/>
    <b v="1"/>
    <x v="0"/>
    <n v="108"/>
    <n v="43.28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x v="2"/>
    <s v="GBP"/>
    <n v="1445604236"/>
    <n v="1443185036"/>
    <b v="0"/>
    <n v="31"/>
    <b v="1"/>
    <x v="0"/>
    <n v="100"/>
    <n v="64.52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4"/>
    <s v="AUD"/>
    <n v="1465394340"/>
    <n v="1464677986"/>
    <b v="0"/>
    <n v="20"/>
    <b v="1"/>
    <x v="0"/>
    <n v="289"/>
    <n v="43.35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0"/>
    <n v="186"/>
    <n v="41.22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0"/>
    <n v="100"/>
    <n v="31.25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0"/>
    <n v="103"/>
    <n v="59.65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0"/>
    <n v="105"/>
    <n v="64.16"/>
    <x v="0"/>
    <x v="0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0"/>
    <n v="135"/>
    <n v="89.79"/>
    <x v="0"/>
    <x v="0"/>
  </r>
  <r>
    <n v="3438"/>
    <s v="KLIPPIES"/>
    <s v="Klippies is the debut play from Johannesburg-born writer Jessica SiÃ¢n, premiering at the Southwark Playhouse, London in May 2015."/>
    <n v="2500"/>
    <n v="2605"/>
    <x v="2"/>
    <x v="2"/>
    <s v="GBP"/>
    <n v="1430600400"/>
    <n v="1428358567"/>
    <b v="0"/>
    <n v="14"/>
    <b v="1"/>
    <x v="0"/>
    <n v="104"/>
    <n v="186.07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0"/>
    <n v="101"/>
    <n v="84.17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0"/>
    <n v="106"/>
    <n v="143.11000000000001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0"/>
    <n v="112"/>
    <n v="58.95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0"/>
    <n v="106"/>
    <n v="62.83"/>
    <x v="0"/>
    <x v="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0"/>
    <n v="100"/>
    <n v="134.15"/>
    <x v="0"/>
    <x v="0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0"/>
    <n v="110"/>
    <n v="52.21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0"/>
    <n v="100"/>
    <n v="95.24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2"/>
    <s v="GBP"/>
    <n v="1406760101"/>
    <n v="1404168101"/>
    <b v="0"/>
    <n v="72"/>
    <b v="1"/>
    <x v="0"/>
    <n v="109"/>
    <n v="30.15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2"/>
    <s v="GBP"/>
    <n v="1478046661"/>
    <n v="1476837061"/>
    <b v="0"/>
    <n v="12"/>
    <b v="1"/>
    <x v="0"/>
    <n v="130"/>
    <n v="16.25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2"/>
    <s v="GBP"/>
    <n v="1425142800"/>
    <n v="1422983847"/>
    <b v="0"/>
    <n v="51"/>
    <b v="1"/>
    <x v="0"/>
    <n v="103"/>
    <n v="40.29"/>
    <x v="0"/>
    <x v="0"/>
  </r>
  <r>
    <n v="3427"/>
    <s v="We Were Kings"/>
    <s v="A new play developed in collaboration with graduating theatre makers, premiering at the Edinburgh Fringe Festival 2014."/>
    <n v="1500"/>
    <n v="1500"/>
    <x v="2"/>
    <x v="2"/>
    <s v="GBP"/>
    <n v="1404314952"/>
    <n v="1401722952"/>
    <b v="0"/>
    <n v="29"/>
    <b v="1"/>
    <x v="0"/>
    <n v="100"/>
    <n v="51.72"/>
    <x v="0"/>
    <x v="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0"/>
    <n v="108"/>
    <n v="46.61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0"/>
    <n v="103"/>
    <n v="297.02999999999997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0"/>
    <n v="104"/>
    <n v="81.78"/>
    <x v="0"/>
    <x v="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0"/>
    <n v="140"/>
    <n v="35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2"/>
    <s v="GBP"/>
    <n v="1450051200"/>
    <n v="1447594176"/>
    <b v="0"/>
    <n v="46"/>
    <b v="1"/>
    <x v="0"/>
    <n v="109"/>
    <n v="71.150000000000006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0"/>
    <n v="101"/>
    <n v="103.21"/>
    <x v="0"/>
    <x v="0"/>
  </r>
  <r>
    <n v="3420"/>
    <s v="Rounds. Set design campaign."/>
    <s v="A powerful and urgent tale of the first line of defence for the NHS. Based on true stories from junior doctors."/>
    <n v="700"/>
    <n v="966"/>
    <x v="2"/>
    <x v="2"/>
    <s v="GBP"/>
    <n v="1455408000"/>
    <n v="1454638202"/>
    <b v="0"/>
    <n v="34"/>
    <b v="1"/>
    <x v="0"/>
    <n v="138"/>
    <n v="28.41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"/>
    <s v="EUR"/>
    <n v="1459978200"/>
    <n v="1458416585"/>
    <b v="0"/>
    <n v="46"/>
    <b v="1"/>
    <x v="0"/>
    <n v="107"/>
    <n v="63.7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0"/>
    <n v="101"/>
    <n v="72.05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0"/>
    <n v="100"/>
    <n v="37.78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2"/>
    <s v="GBP"/>
    <n v="1429813800"/>
    <n v="1427363645"/>
    <b v="0"/>
    <n v="30"/>
    <b v="1"/>
    <x v="0"/>
    <n v="120"/>
    <n v="159.47"/>
    <x v="0"/>
    <x v="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0"/>
    <n v="100"/>
    <n v="22.22"/>
    <x v="0"/>
    <x v="0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0"/>
    <n v="104"/>
    <n v="70.569999999999993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0"/>
    <n v="130"/>
    <n v="46.43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2"/>
    <s v="GBP"/>
    <n v="1411858862"/>
    <n v="1409266862"/>
    <b v="0"/>
    <n v="26"/>
    <b v="1"/>
    <x v="0"/>
    <n v="100"/>
    <n v="115.38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0"/>
    <n v="104"/>
    <n v="199.17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0"/>
    <n v="109"/>
    <n v="81.38"/>
    <x v="0"/>
    <x v="0"/>
  </r>
  <r>
    <n v="3409"/>
    <s v="Who Said Theatre Presents: The Calm"/>
    <s v="Exciting and visceral new-writing that challenges the way we view the fine line between war and terror..."/>
    <n v="500"/>
    <n v="618"/>
    <x v="2"/>
    <x v="2"/>
    <s v="GBP"/>
    <n v="1469998680"/>
    <n v="1466710358"/>
    <b v="0"/>
    <n v="21"/>
    <b v="1"/>
    <x v="0"/>
    <n v="124"/>
    <n v="29.43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0"/>
    <n v="211"/>
    <n v="58.61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x v="2"/>
    <s v="GBP"/>
    <n v="1404641289"/>
    <n v="1402049289"/>
    <b v="0"/>
    <n v="67"/>
    <b v="1"/>
    <x v="0"/>
    <n v="107"/>
    <n v="31.97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0"/>
    <n v="100"/>
    <n v="110.23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2"/>
    <s v="GBP"/>
    <n v="1456876740"/>
    <n v="1455063886"/>
    <b v="0"/>
    <n v="17"/>
    <b v="1"/>
    <x v="0"/>
    <n v="138"/>
    <n v="28.32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0"/>
    <n v="122"/>
    <n v="203.33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2"/>
    <s v="GBP"/>
    <n v="1435230324"/>
    <n v="1432638324"/>
    <b v="0"/>
    <n v="17"/>
    <b v="1"/>
    <x v="0"/>
    <n v="100"/>
    <n v="117.65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0"/>
    <n v="110"/>
    <n v="99.79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2"/>
    <s v="GBP"/>
    <n v="1438968146"/>
    <n v="1436376146"/>
    <b v="0"/>
    <n v="66"/>
    <b v="1"/>
    <x v="0"/>
    <n v="102"/>
    <n v="44.76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0"/>
    <n v="100"/>
    <n v="118.13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2"/>
    <x v="2"/>
    <s v="GBP"/>
    <n v="1424556325"/>
    <n v="1421964325"/>
    <b v="0"/>
    <n v="46"/>
    <b v="1"/>
    <x v="0"/>
    <n v="104"/>
    <n v="27.07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0"/>
    <n v="111"/>
    <n v="68.349999999999994"/>
    <x v="0"/>
    <x v="0"/>
  </r>
  <r>
    <n v="3397"/>
    <s v="Waiting for Godot - Blue Sky Theatre &amp; Arts"/>
    <s v="Help a group of recovering alcoholics bring Samuel Beckett's classic to a seaside town!"/>
    <n v="250"/>
    <n v="280"/>
    <x v="2"/>
    <x v="2"/>
    <s v="GBP"/>
    <n v="1455832800"/>
    <n v="1452338929"/>
    <b v="0"/>
    <n v="24"/>
    <b v="1"/>
    <x v="0"/>
    <n v="112"/>
    <n v="11.67"/>
    <x v="0"/>
    <x v="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0"/>
    <n v="104"/>
    <n v="55.89"/>
    <x v="0"/>
    <x v="0"/>
  </r>
  <r>
    <n v="3395"/>
    <s v="MIRAMAR"/>
    <s v="Miramar is a a darkly funny play exploring what it is we call â€˜homeâ€™."/>
    <n v="500"/>
    <n v="920"/>
    <x v="2"/>
    <x v="2"/>
    <s v="GBP"/>
    <n v="1433009400"/>
    <n v="1431795944"/>
    <b v="0"/>
    <n v="38"/>
    <b v="1"/>
    <x v="0"/>
    <n v="184"/>
    <n v="24.21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x v="2"/>
    <s v="GBP"/>
    <n v="1406470645"/>
    <n v="1403878645"/>
    <b v="0"/>
    <n v="27"/>
    <b v="1"/>
    <x v="0"/>
    <n v="142"/>
    <n v="29"/>
    <x v="0"/>
    <x v="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0"/>
    <n v="106"/>
    <n v="36.07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2"/>
    <x v="2"/>
    <s v="GBP"/>
    <n v="1462565855"/>
    <n v="1458245855"/>
    <b v="0"/>
    <n v="12"/>
    <b v="1"/>
    <x v="0"/>
    <n v="100"/>
    <n v="41.67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0"/>
    <n v="223"/>
    <n v="61.94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0"/>
    <n v="102"/>
    <n v="69.819999999999993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0"/>
    <n v="115"/>
    <n v="184.68"/>
    <x v="0"/>
    <x v="0"/>
  </r>
  <r>
    <n v="3388"/>
    <s v="ICONS"/>
    <s v="ICONS is a unique new play about the Amazon warrior women from Greek myth and re-imagines them from a contemporary female perspective."/>
    <n v="1500"/>
    <n v="1557"/>
    <x v="2"/>
    <x v="2"/>
    <s v="GBP"/>
    <n v="1434625441"/>
    <n v="1432033441"/>
    <b v="0"/>
    <n v="45"/>
    <b v="1"/>
    <x v="0"/>
    <n v="104"/>
    <n v="34.6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0"/>
    <n v="117"/>
    <n v="100.17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0"/>
    <n v="105"/>
    <n v="51.22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0"/>
    <n v="100"/>
    <n v="133.33000000000001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0"/>
    <n v="100"/>
    <n v="93.76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0"/>
    <n v="112"/>
    <n v="65.17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2"/>
    <s v="GBP"/>
    <n v="1470092340"/>
    <n v="1467973256"/>
    <b v="0"/>
    <n v="46"/>
    <b v="1"/>
    <x v="0"/>
    <n v="101"/>
    <n v="76.650000000000006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0"/>
    <n v="102"/>
    <n v="85.21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0"/>
    <n v="104"/>
    <n v="111.89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x v="2"/>
    <s v="GBP"/>
    <n v="1440630000"/>
    <n v="1439122800"/>
    <b v="0"/>
    <n v="38"/>
    <b v="1"/>
    <x v="0"/>
    <n v="104"/>
    <n v="54.55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x v="2"/>
    <s v="GBP"/>
    <n v="1409490480"/>
    <n v="1407400306"/>
    <b v="0"/>
    <n v="21"/>
    <b v="1"/>
    <x v="0"/>
    <n v="108"/>
    <n v="28.19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x v="2"/>
    <s v="GBP"/>
    <n v="1426870560"/>
    <n v="1424280899"/>
    <b v="0"/>
    <n v="77"/>
    <b v="1"/>
    <x v="0"/>
    <n v="101"/>
    <n v="104.99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0"/>
    <n v="100"/>
    <n v="421.11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x v="2"/>
    <s v="GBP"/>
    <n v="1400423973"/>
    <n v="1399387173"/>
    <b v="0"/>
    <n v="17"/>
    <b v="1"/>
    <x v="0"/>
    <n v="100"/>
    <n v="176.47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2"/>
    <x v="6"/>
    <s v="CAD"/>
    <n v="1446053616"/>
    <n v="1443461616"/>
    <b v="0"/>
    <n v="52"/>
    <b v="1"/>
    <x v="0"/>
    <n v="107"/>
    <n v="71.73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2"/>
    <s v="GBP"/>
    <n v="1437235200"/>
    <n v="1435177840"/>
    <b v="0"/>
    <n v="30"/>
    <b v="1"/>
    <x v="0"/>
    <n v="100"/>
    <n v="66.83"/>
    <x v="0"/>
    <x v="0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0"/>
    <n v="104"/>
    <n v="38.33"/>
    <x v="0"/>
    <x v="0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0"/>
    <n v="139"/>
    <n v="30.78"/>
    <x v="0"/>
    <x v="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0"/>
    <n v="118"/>
    <n v="67.92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x v="1"/>
    <s v="EUR"/>
    <n v="1484441980"/>
    <n v="1479257980"/>
    <b v="0"/>
    <n v="54"/>
    <b v="1"/>
    <x v="0"/>
    <n v="104"/>
    <n v="96.2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0"/>
    <n v="105"/>
    <n v="45.48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2"/>
    <s v="GBP"/>
    <n v="1438467894"/>
    <n v="1436307894"/>
    <b v="0"/>
    <n v="30"/>
    <b v="1"/>
    <x v="0"/>
    <n v="119"/>
    <n v="29.67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0"/>
    <n v="221"/>
    <n v="61.39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0"/>
    <n v="104"/>
    <n v="866.67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x v="2"/>
    <s v="GBP"/>
    <n v="1458075600"/>
    <n v="1456183649"/>
    <b v="0"/>
    <n v="72"/>
    <b v="1"/>
    <x v="0"/>
    <n v="106"/>
    <n v="44.14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0"/>
    <n v="101"/>
    <n v="302.31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0"/>
    <n v="218"/>
    <n v="54.5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0"/>
    <n v="113"/>
    <n v="83.43"/>
    <x v="0"/>
    <x v="0"/>
  </r>
  <r>
    <n v="3360"/>
    <s v="Pretty Butch"/>
    <s v="World Premiere, an M1 Singapore Fringe Festival 2017 commission."/>
    <n v="9000"/>
    <n v="9124"/>
    <x v="2"/>
    <x v="14"/>
    <s v="SGD"/>
    <n v="1481731140"/>
    <n v="1479866343"/>
    <b v="0"/>
    <n v="72"/>
    <b v="1"/>
    <x v="0"/>
    <n v="101"/>
    <n v="126.72"/>
    <x v="0"/>
    <x v="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0"/>
    <n v="106"/>
    <n v="184.78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0"/>
    <n v="103"/>
    <n v="63.57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2"/>
    <s v="GBP"/>
    <n v="1406887310"/>
    <n v="1404295310"/>
    <b v="0"/>
    <n v="21"/>
    <b v="1"/>
    <x v="0"/>
    <n v="101"/>
    <n v="96.19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2"/>
    <s v="GBP"/>
    <n v="1468611272"/>
    <n v="1466019272"/>
    <b v="0"/>
    <n v="27"/>
    <b v="1"/>
    <x v="0"/>
    <n v="101"/>
    <n v="56.33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x v="2"/>
    <s v="GBP"/>
    <n v="1462879020"/>
    <n v="1461941527"/>
    <b v="0"/>
    <n v="15"/>
    <b v="1"/>
    <x v="0"/>
    <n v="126"/>
    <n v="147.33000000000001"/>
    <x v="0"/>
    <x v="0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0"/>
    <n v="102"/>
    <n v="55.6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x v="2"/>
    <s v="GBP"/>
    <n v="1462230000"/>
    <n v="1461061350"/>
    <b v="0"/>
    <n v="44"/>
    <b v="1"/>
    <x v="0"/>
    <n v="315"/>
    <n v="35.799999999999997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2"/>
    <s v="GBP"/>
    <n v="1467414000"/>
    <n v="1462492178"/>
    <b v="0"/>
    <n v="70"/>
    <b v="1"/>
    <x v="0"/>
    <n v="108"/>
    <n v="76.8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2"/>
    <s v="GBP"/>
    <n v="1406113200"/>
    <n v="1402910965"/>
    <b v="0"/>
    <n v="54"/>
    <b v="1"/>
    <x v="0"/>
    <n v="101"/>
    <n v="93.61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x v="15"/>
    <s v="EUR"/>
    <n v="1448838000"/>
    <n v="1445791811"/>
    <b v="0"/>
    <n v="51"/>
    <b v="1"/>
    <x v="0"/>
    <n v="104"/>
    <n v="71.67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0"/>
    <n v="153"/>
    <n v="109.57"/>
    <x v="0"/>
    <x v="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0"/>
    <n v="100"/>
    <n v="69.819999999999993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2"/>
    <s v="GBP"/>
    <n v="1462741200"/>
    <n v="1461503654"/>
    <b v="0"/>
    <n v="22"/>
    <b v="1"/>
    <x v="0"/>
    <n v="119"/>
    <n v="108.59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0"/>
    <n v="110"/>
    <n v="91.67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0"/>
    <n v="130"/>
    <n v="50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0"/>
    <n v="101"/>
    <n v="114.13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2"/>
    <x v="2"/>
    <s v="GBP"/>
    <n v="1460553480"/>
    <n v="1458770384"/>
    <b v="0"/>
    <n v="23"/>
    <b v="1"/>
    <x v="0"/>
    <n v="171"/>
    <n v="52.17"/>
    <x v="0"/>
    <x v="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0"/>
    <n v="102"/>
    <n v="78.209999999999994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x v="2"/>
    <s v="GBP"/>
    <n v="1465750800"/>
    <n v="1463771421"/>
    <b v="0"/>
    <n v="28"/>
    <b v="1"/>
    <x v="0"/>
    <n v="100"/>
    <n v="119.6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0"/>
    <n v="138"/>
    <n v="109.08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0"/>
    <n v="104"/>
    <n v="177.62"/>
    <x v="0"/>
    <x v="0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0"/>
    <n v="102"/>
    <n v="136.85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2"/>
    <s v="GBP"/>
    <n v="1412974800"/>
    <n v="1411109167"/>
    <b v="0"/>
    <n v="34"/>
    <b v="1"/>
    <x v="0"/>
    <n v="110"/>
    <n v="81.03"/>
    <x v="0"/>
    <x v="0"/>
  </r>
  <r>
    <n v="3336"/>
    <s v="WILDE TALES"/>
    <s v="A theatrical adaptation of Oscar Wilde's short stories, presented by Suitcase Civilians at The Space, April 5-10 2016."/>
    <n v="250"/>
    <n v="250"/>
    <x v="2"/>
    <x v="2"/>
    <s v="GBP"/>
    <n v="1459845246"/>
    <n v="1457429646"/>
    <b v="0"/>
    <n v="9"/>
    <b v="1"/>
    <x v="0"/>
    <n v="100"/>
    <n v="27.78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2"/>
    <s v="GBP"/>
    <n v="1407106800"/>
    <n v="1404749446"/>
    <b v="0"/>
    <n v="63"/>
    <b v="1"/>
    <x v="0"/>
    <n v="100"/>
    <n v="79.62"/>
    <x v="0"/>
    <x v="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0"/>
    <n v="139"/>
    <n v="116.65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0"/>
    <n v="105"/>
    <n v="32.97"/>
    <x v="0"/>
    <x v="0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0"/>
    <n v="100"/>
    <n v="72.290000000000006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0"/>
    <n v="105"/>
    <n v="80.400000000000006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2"/>
    <s v="GBP"/>
    <n v="1427919468"/>
    <n v="1425331068"/>
    <b v="0"/>
    <n v="69"/>
    <b v="1"/>
    <x v="0"/>
    <n v="106"/>
    <n v="23.1"/>
    <x v="0"/>
    <x v="0"/>
  </r>
  <r>
    <n v="3329"/>
    <s v="Jestia and Raedon"/>
    <s v="Jestia and Raedon is a brand new romantic comedy play going to the Edinburgh Fringe Festival this summer."/>
    <n v="1000"/>
    <n v="1168"/>
    <x v="2"/>
    <x v="2"/>
    <s v="GBP"/>
    <n v="1406502000"/>
    <n v="1405583108"/>
    <b v="0"/>
    <n v="26"/>
    <b v="1"/>
    <x v="0"/>
    <n v="117"/>
    <n v="44.92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0"/>
    <n v="146"/>
    <n v="292.77999999999997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2"/>
    <s v="GBP"/>
    <n v="1462697966"/>
    <n v="1460105966"/>
    <b v="0"/>
    <n v="33"/>
    <b v="1"/>
    <x v="0"/>
    <n v="101"/>
    <n v="24.55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0"/>
    <n v="101"/>
    <n v="142.28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2"/>
    <s v="GBP"/>
    <n v="1428256277"/>
    <n v="1425235877"/>
    <b v="0"/>
    <n v="15"/>
    <b v="1"/>
    <x v="0"/>
    <n v="113"/>
    <n v="30"/>
    <x v="0"/>
    <x v="0"/>
  </r>
  <r>
    <n v="3324"/>
    <s v="At Swim, Two Boys"/>
    <s v="The play tells the story of Jim and Doyler and their friendship on the brink of Irish independence."/>
    <n v="1500"/>
    <n v="1525"/>
    <x v="2"/>
    <x v="1"/>
    <s v="EUR"/>
    <n v="1465135190"/>
    <n v="1463925590"/>
    <b v="0"/>
    <n v="10"/>
    <b v="1"/>
    <x v="0"/>
    <n v="102"/>
    <n v="152.5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x v="2"/>
    <s v="GBP"/>
    <n v="1474793208"/>
    <n v="1472201208"/>
    <b v="0"/>
    <n v="49"/>
    <b v="1"/>
    <x v="0"/>
    <n v="126"/>
    <n v="25.69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0"/>
    <n v="102"/>
    <n v="145.65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0"/>
    <n v="107"/>
    <n v="35.799999999999997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0"/>
    <n v="101"/>
    <n v="66.45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x v="2"/>
    <s v="GBP"/>
    <n v="1422712986"/>
    <n v="1418824986"/>
    <b v="0"/>
    <n v="16"/>
    <b v="1"/>
    <x v="0"/>
    <n v="108"/>
    <n v="33.75"/>
    <x v="0"/>
    <x v="0"/>
  </r>
  <r>
    <n v="3318"/>
    <s v="ROOMIES - Atlantic Canada Tour 2016-17"/>
    <s v="Help us strengthen and inspire disability arts in Atlantic Canada"/>
    <n v="2000"/>
    <n v="2512"/>
    <x v="2"/>
    <x v="6"/>
    <s v="CAD"/>
    <n v="1460341800"/>
    <n v="1456902893"/>
    <b v="0"/>
    <n v="32"/>
    <b v="1"/>
    <x v="0"/>
    <n v="126"/>
    <n v="78.5"/>
    <x v="0"/>
    <x v="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0"/>
    <n v="106"/>
    <n v="61.94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0"/>
    <n v="100"/>
    <n v="93.98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2"/>
    <s v="GBP"/>
    <n v="1462519041"/>
    <n v="1459927041"/>
    <b v="0"/>
    <n v="89"/>
    <b v="1"/>
    <x v="0"/>
    <n v="110"/>
    <n v="49.44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2"/>
    <x v="2"/>
    <s v="GBP"/>
    <n v="1431115500"/>
    <n v="1428733511"/>
    <b v="0"/>
    <n v="58"/>
    <b v="1"/>
    <x v="0"/>
    <n v="211"/>
    <n v="29.07"/>
    <x v="0"/>
    <x v="0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0"/>
    <n v="116"/>
    <n v="80.03"/>
    <x v="0"/>
    <x v="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0"/>
    <n v="100"/>
    <n v="61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0"/>
    <n v="110"/>
    <n v="61.02"/>
    <x v="0"/>
    <x v="0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0"/>
    <n v="100"/>
    <n v="209.84"/>
    <x v="0"/>
    <x v="0"/>
  </r>
  <r>
    <n v="3309"/>
    <s v="Collision Course"/>
    <s v="Two unlikely friends, a garage, tinned beans &amp; the end of the world."/>
    <n v="350"/>
    <n v="558"/>
    <x v="2"/>
    <x v="2"/>
    <s v="GBP"/>
    <n v="1476632178"/>
    <n v="1473953778"/>
    <b v="0"/>
    <n v="31"/>
    <b v="1"/>
    <x v="0"/>
    <n v="159"/>
    <n v="18"/>
    <x v="0"/>
    <x v="0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0"/>
    <n v="122"/>
    <n v="75.09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0"/>
    <n v="107"/>
    <n v="53.34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0"/>
    <n v="175"/>
    <n v="48.7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0"/>
    <n v="102"/>
    <n v="204.05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0"/>
    <n v="105"/>
    <n v="89.59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0"/>
    <n v="116"/>
    <n v="59.6"/>
    <x v="0"/>
    <x v="0"/>
  </r>
  <r>
    <n v="3302"/>
    <s v="El muro de BorÃ­s KiÃ©n"/>
    <s v="FilosofÃ­a de los anÃ³nimos"/>
    <n v="8400"/>
    <n v="8685"/>
    <x v="2"/>
    <x v="16"/>
    <s v="EUR"/>
    <n v="1481099176"/>
    <n v="1478507176"/>
    <b v="0"/>
    <n v="50"/>
    <b v="1"/>
    <x v="0"/>
    <n v="103"/>
    <n v="173.7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0"/>
    <n v="133"/>
    <n v="57.2"/>
    <x v="0"/>
    <x v="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0"/>
    <n v="136"/>
    <n v="46.42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0"/>
    <n v="116"/>
    <n v="55.33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0"/>
    <n v="102"/>
    <n v="141.29"/>
    <x v="0"/>
    <x v="0"/>
  </r>
  <r>
    <n v="3297"/>
    <s v="MY EYES WENT DARK"/>
    <s v="A father loses his family in a freak plane crash and goes on to murder the air traffic controller he holds responsible."/>
    <n v="5500"/>
    <n v="5504"/>
    <x v="2"/>
    <x v="2"/>
    <s v="GBP"/>
    <n v="1438037940"/>
    <n v="1436380256"/>
    <b v="0"/>
    <n v="44"/>
    <b v="1"/>
    <x v="0"/>
    <n v="100"/>
    <n v="125.09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x v="2"/>
    <s v="GBP"/>
    <n v="1448229600"/>
    <n v="1446401372"/>
    <b v="0"/>
    <n v="47"/>
    <b v="1"/>
    <x v="0"/>
    <n v="144"/>
    <n v="45.98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x v="2"/>
    <s v="GBP"/>
    <n v="1474886229"/>
    <n v="1472294229"/>
    <b v="0"/>
    <n v="27"/>
    <b v="1"/>
    <x v="0"/>
    <n v="103"/>
    <n v="26.67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2"/>
    <s v="GBP"/>
    <n v="1434459554"/>
    <n v="1431867554"/>
    <b v="0"/>
    <n v="24"/>
    <b v="1"/>
    <x v="0"/>
    <n v="118"/>
    <n v="29.58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9"/>
    <s v="NZD"/>
    <n v="1488622352"/>
    <n v="1486030352"/>
    <b v="0"/>
    <n v="91"/>
    <b v="1"/>
    <x v="0"/>
    <n v="170"/>
    <n v="84.29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x v="2"/>
    <s v="GBP"/>
    <n v="1449257348"/>
    <n v="1444069748"/>
    <b v="0"/>
    <n v="15"/>
    <b v="1"/>
    <x v="0"/>
    <n v="286"/>
    <n v="19.27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0"/>
    <n v="114"/>
    <n v="40.71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2"/>
    <s v="GBP"/>
    <n v="1489234891"/>
    <n v="1486642891"/>
    <b v="0"/>
    <n v="72"/>
    <b v="1"/>
    <x v="0"/>
    <n v="121"/>
    <n v="33.67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2"/>
    <s v="GBP"/>
    <n v="1487580602"/>
    <n v="1485161402"/>
    <b v="0"/>
    <n v="25"/>
    <b v="1"/>
    <x v="0"/>
    <n v="133"/>
    <n v="26.61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2"/>
    <s v="GBP"/>
    <n v="1466463600"/>
    <n v="1463337315"/>
    <b v="0"/>
    <n v="207"/>
    <b v="1"/>
    <x v="0"/>
    <n v="100"/>
    <n v="48.44"/>
    <x v="0"/>
    <x v="0"/>
  </r>
  <r>
    <n v="3287"/>
    <s v="Three Things: Stories About Life"/>
    <s v="An inspirational one-man play about crisis, community, and the search for wholeness."/>
    <n v="2500"/>
    <n v="2500"/>
    <x v="2"/>
    <x v="6"/>
    <s v="CAD"/>
    <n v="1448733628"/>
    <n v="1446573628"/>
    <b v="0"/>
    <n v="34"/>
    <b v="1"/>
    <x v="0"/>
    <n v="100"/>
    <n v="73.53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0"/>
    <n v="102"/>
    <n v="125.12"/>
    <x v="0"/>
    <x v="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0"/>
    <n v="112"/>
    <n v="69.19"/>
    <x v="0"/>
    <x v="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0"/>
    <n v="102"/>
    <n v="203.2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2"/>
    <s v="GBP"/>
    <n v="1455138000"/>
    <n v="1452448298"/>
    <b v="0"/>
    <n v="47"/>
    <b v="1"/>
    <x v="0"/>
    <n v="105"/>
    <n v="17.829999999999998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0"/>
    <n v="103"/>
    <n v="134.26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0"/>
    <n v="122"/>
    <n v="129.36000000000001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0"/>
    <n v="103"/>
    <n v="68.67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0"/>
    <n v="114"/>
    <n v="105.21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2"/>
    <s v="GBP"/>
    <n v="1433017303"/>
    <n v="1430425303"/>
    <b v="1"/>
    <n v="34"/>
    <b v="1"/>
    <x v="0"/>
    <n v="103"/>
    <n v="76.03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2"/>
    <s v="GBP"/>
    <n v="1416331406"/>
    <n v="1413735806"/>
    <b v="1"/>
    <n v="100"/>
    <b v="1"/>
    <x v="0"/>
    <n v="109"/>
    <n v="54.3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x v="6"/>
    <s v="CAD"/>
    <n v="1459483140"/>
    <n v="1456526879"/>
    <b v="1"/>
    <n v="100"/>
    <b v="1"/>
    <x v="0"/>
    <n v="117"/>
    <n v="52.58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0"/>
    <n v="100"/>
    <n v="150.41999999999999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0"/>
    <n v="101"/>
    <n v="54.91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0"/>
    <n v="107"/>
    <n v="204.57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0"/>
    <n v="154"/>
    <n v="106.5"/>
    <x v="0"/>
    <x v="0"/>
  </r>
  <r>
    <n v="3271"/>
    <s v="Saxon Court at Southwark Playhouse"/>
    <s v="A razor sharp satire to darken your Christmas."/>
    <n v="1500"/>
    <n v="1950"/>
    <x v="2"/>
    <x v="2"/>
    <s v="GBP"/>
    <n v="1414927775"/>
    <n v="1412332175"/>
    <b v="1"/>
    <n v="51"/>
    <b v="1"/>
    <x v="0"/>
    <n v="130"/>
    <n v="38.24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2"/>
    <s v="GBP"/>
    <n v="1436705265"/>
    <n v="1434113265"/>
    <b v="1"/>
    <n v="30"/>
    <b v="1"/>
    <x v="0"/>
    <n v="102"/>
    <n v="61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2"/>
    <s v="GBP"/>
    <n v="1434452400"/>
    <n v="1431509397"/>
    <b v="1"/>
    <n v="70"/>
    <b v="1"/>
    <x v="0"/>
    <n v="102"/>
    <n v="116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0"/>
    <n v="128"/>
    <n v="60.95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0"/>
    <n v="102"/>
    <n v="53.18"/>
    <x v="0"/>
    <x v="0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0"/>
    <n v="131"/>
    <n v="48.33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"/>
    <s v="EUR"/>
    <n v="1449162000"/>
    <n v="1446570315"/>
    <b v="1"/>
    <n v="63"/>
    <b v="1"/>
    <x v="0"/>
    <n v="164"/>
    <n v="70.290000000000006"/>
    <x v="0"/>
    <x v="0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0"/>
    <n v="103"/>
    <n v="52.55"/>
    <x v="0"/>
    <x v="0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0"/>
    <n v="112"/>
    <n v="41.24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0"/>
    <n v="103"/>
    <n v="93.81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0"/>
    <n v="100"/>
    <n v="67.650000000000006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0"/>
    <n v="109"/>
    <n v="74.819999999999993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0"/>
    <n v="106"/>
    <n v="251.74"/>
    <x v="0"/>
    <x v="0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0"/>
    <n v="105"/>
    <n v="98.2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2"/>
    <s v="GBP"/>
    <n v="1487769952"/>
    <n v="1485177952"/>
    <b v="0"/>
    <n v="41"/>
    <b v="1"/>
    <x v="0"/>
    <n v="106"/>
    <n v="51.85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0"/>
    <n v="128"/>
    <n v="72.760000000000005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x v="2"/>
    <s v="GBP"/>
    <n v="1412706375"/>
    <n v="1410114375"/>
    <b v="1"/>
    <n v="18"/>
    <b v="1"/>
    <x v="0"/>
    <n v="175"/>
    <n v="29.17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2"/>
    <s v="GBP"/>
    <n v="1427331809"/>
    <n v="1424743409"/>
    <b v="1"/>
    <n v="186"/>
    <b v="1"/>
    <x v="0"/>
    <n v="101"/>
    <n v="70.77"/>
    <x v="0"/>
    <x v="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0"/>
    <n v="102"/>
    <n v="177.09"/>
    <x v="0"/>
    <x v="0"/>
  </r>
  <r>
    <n v="3252"/>
    <s v="Modern Love"/>
    <s v="How do we navigate the boundaries between friendship, sexual intimacy and obsessive desire?"/>
    <n v="2250"/>
    <n v="2876"/>
    <x v="2"/>
    <x v="2"/>
    <s v="GBP"/>
    <n v="1473247240"/>
    <n v="1470655240"/>
    <b v="1"/>
    <n v="50"/>
    <b v="1"/>
    <x v="0"/>
    <n v="128"/>
    <n v="57.52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0"/>
    <n v="111"/>
    <n v="83.05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0"/>
    <n v="102"/>
    <n v="119.19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0"/>
    <n v="105"/>
    <n v="65.58"/>
    <x v="0"/>
    <x v="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0"/>
    <n v="101"/>
    <n v="60.48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2"/>
    <s v="GBP"/>
    <n v="1436696712"/>
    <n v="1434104712"/>
    <b v="1"/>
    <n v="57"/>
    <b v="1"/>
    <x v="0"/>
    <n v="106"/>
    <n v="46.43"/>
    <x v="0"/>
    <x v="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0"/>
    <n v="111"/>
    <n v="57.63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0"/>
    <n v="104"/>
    <n v="81.13"/>
    <x v="0"/>
    <x v="0"/>
  </r>
  <r>
    <n v="3244"/>
    <s v="'Time Please'"/>
    <s v="'Time Please' is a black comedy set in a failing public house in a run-down part of town, where things are about to get messy."/>
    <n v="1600"/>
    <n v="1647"/>
    <x v="2"/>
    <x v="2"/>
    <s v="GBP"/>
    <n v="1480613982"/>
    <n v="1478018382"/>
    <b v="0"/>
    <n v="69"/>
    <b v="1"/>
    <x v="0"/>
    <n v="103"/>
    <n v="23.87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0"/>
    <n v="103"/>
    <n v="115.87"/>
    <x v="0"/>
    <x v="0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0"/>
    <n v="127"/>
    <n v="69.569999999999993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0"/>
    <n v="115"/>
    <n v="58.69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2"/>
    <s v="GBP"/>
    <n v="1487286000"/>
    <n v="1484843948"/>
    <b v="0"/>
    <n v="34"/>
    <b v="1"/>
    <x v="0"/>
    <n v="101"/>
    <n v="88.74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2"/>
    <s v="GBP"/>
    <n v="1445817540"/>
    <n v="1443665293"/>
    <b v="1"/>
    <n v="104"/>
    <b v="1"/>
    <x v="0"/>
    <n v="106"/>
    <n v="59.7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2"/>
    <s v="GBP"/>
    <n v="1435752898"/>
    <n v="1433160898"/>
    <b v="1"/>
    <n v="79"/>
    <b v="1"/>
    <x v="0"/>
    <n v="112"/>
    <n v="39.81"/>
    <x v="0"/>
    <x v="0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0"/>
    <n v="101"/>
    <n v="131.13999999999999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0"/>
    <n v="101"/>
    <n v="182.91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0"/>
    <n v="103"/>
    <n v="85.53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2"/>
    <s v="GBP"/>
    <n v="1485991860"/>
    <n v="1483124208"/>
    <b v="0"/>
    <n v="115"/>
    <b v="1"/>
    <x v="0"/>
    <n v="100"/>
    <n v="34.92"/>
    <x v="0"/>
    <x v="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0"/>
    <n v="119"/>
    <n v="97.38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0"/>
    <n v="131"/>
    <n v="50.46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0"/>
    <n v="161"/>
    <n v="57.5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0"/>
    <n v="110"/>
    <n v="77.22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0"/>
    <n v="108"/>
    <n v="106.8"/>
    <x v="0"/>
    <x v="0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0"/>
    <n v="102"/>
    <n v="193.62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2"/>
    <s v="GBP"/>
    <n v="1484687436"/>
    <n v="1482095436"/>
    <b v="0"/>
    <n v="30"/>
    <b v="1"/>
    <x v="0"/>
    <n v="125"/>
    <n v="50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2"/>
    <s v="GBP"/>
    <n v="1446213612"/>
    <n v="1443621612"/>
    <b v="1"/>
    <n v="21"/>
    <b v="1"/>
    <x v="0"/>
    <n v="104"/>
    <n v="59.52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0"/>
    <n v="102"/>
    <n v="52.49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0"/>
    <n v="102"/>
    <n v="141.71"/>
    <x v="0"/>
    <x v="0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0"/>
    <n v="110"/>
    <n v="45.88"/>
    <x v="0"/>
    <x v="0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0"/>
    <n v="125"/>
    <n v="37.14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2"/>
    <s v="GBP"/>
    <n v="1436114603"/>
    <n v="1433090603"/>
    <b v="1"/>
    <n v="113"/>
    <b v="1"/>
    <x v="0"/>
    <n v="103"/>
    <n v="36.61"/>
    <x v="0"/>
    <x v="0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0"/>
    <n v="101"/>
    <n v="256.37"/>
    <x v="0"/>
    <x v="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0"/>
    <n v="100"/>
    <n v="168.25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2"/>
    <s v="GBP"/>
    <n v="1419984000"/>
    <n v="1417132986"/>
    <b v="1"/>
    <n v="184"/>
    <b v="1"/>
    <x v="0"/>
    <n v="102"/>
    <n v="66.59"/>
    <x v="0"/>
    <x v="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0"/>
    <n v="116"/>
    <n v="50.2"/>
    <x v="0"/>
    <x v="0"/>
  </r>
  <r>
    <n v="3216"/>
    <s v="BRUTE"/>
    <s v="Brute (winner of the 2015 IdeasTap Underbelly Award) is new writing based on the true story of a rather twisted, horrible schoolgirl."/>
    <n v="2000"/>
    <n v="2001"/>
    <x v="2"/>
    <x v="2"/>
    <s v="GBP"/>
    <n v="1436625000"/>
    <n v="1433934371"/>
    <b v="1"/>
    <n v="35"/>
    <b v="1"/>
    <x v="0"/>
    <n v="100"/>
    <n v="57.17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0"/>
    <n v="100"/>
    <n v="262.11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2"/>
    <s v="GBP"/>
    <n v="1452038100"/>
    <n v="1448823673"/>
    <b v="1"/>
    <n v="115"/>
    <b v="1"/>
    <x v="0"/>
    <n v="102"/>
    <n v="106.57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2"/>
    <s v="GBP"/>
    <n v="1437934759"/>
    <n v="1434478759"/>
    <b v="1"/>
    <n v="47"/>
    <b v="1"/>
    <x v="0"/>
    <n v="100"/>
    <n v="127.81"/>
    <x v="0"/>
    <x v="0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0"/>
    <n v="126"/>
    <n v="53.72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0"/>
    <n v="120"/>
    <n v="85.53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0"/>
    <n v="126"/>
    <n v="62.88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0"/>
    <n v="119"/>
    <n v="50.16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0"/>
    <n v="104"/>
    <n v="63.11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x v="1"/>
    <n v="46"/>
    <n v="70.83"/>
    <x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x v="1"/>
    <n v="0"/>
    <n v="0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s v="GBP"/>
    <n v="1430470772"/>
    <n v="1427878772"/>
    <b v="0"/>
    <n v="12"/>
    <b v="0"/>
    <x v="1"/>
    <n v="3"/>
    <n v="22.75"/>
    <x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x v="1"/>
    <n v="0"/>
    <n v="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x v="1"/>
    <n v="25"/>
    <n v="41.67"/>
    <x v="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x v="1"/>
    <n v="55"/>
    <n v="109.04"/>
    <x v="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2"/>
    <s v="GBP"/>
    <n v="1409509477"/>
    <n v="1407695077"/>
    <b v="0"/>
    <n v="2"/>
    <b v="0"/>
    <x v="1"/>
    <n v="1"/>
    <n v="12.5"/>
    <x v="0"/>
    <x v="1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x v="1"/>
    <n v="0"/>
    <n v="1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x v="1"/>
    <n v="52"/>
    <n v="49.21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8"/>
    <s v="DKK"/>
    <n v="1424081477"/>
    <n v="1420798277"/>
    <b v="0"/>
    <n v="3"/>
    <b v="0"/>
    <x v="1"/>
    <n v="0"/>
    <n v="36.67"/>
    <x v="0"/>
    <x v="1"/>
  </r>
  <r>
    <n v="3197"/>
    <s v="Mirror, mirror on the wall"/>
    <s v="This years most important stage project for young artists in our region. www.ungespor.no"/>
    <n v="10000"/>
    <n v="1145"/>
    <x v="0"/>
    <x v="17"/>
    <s v="NOK"/>
    <n v="1423050618"/>
    <n v="1420458618"/>
    <b v="0"/>
    <n v="4"/>
    <b v="0"/>
    <x v="1"/>
    <n v="11"/>
    <n v="286.25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x v="1"/>
    <n v="0"/>
    <n v="300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x v="1"/>
    <n v="59"/>
    <n v="53.08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x v="1"/>
    <n v="0"/>
    <n v="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s v="GBP"/>
    <n v="1424474056"/>
    <n v="1420586056"/>
    <b v="0"/>
    <n v="24"/>
    <b v="0"/>
    <x v="1"/>
    <n v="12"/>
    <n v="24.46"/>
    <x v="0"/>
    <x v="1"/>
  </r>
  <r>
    <n v="3192"/>
    <s v="Arts in Conflict"/>
    <s v="This project challenges social issues affecting young people in areas of deprivation within the Belfast area (Northern Ireland)."/>
    <n v="10000"/>
    <n v="102"/>
    <x v="0"/>
    <x v="2"/>
    <s v="GBP"/>
    <n v="1425160800"/>
    <n v="1421274859"/>
    <b v="0"/>
    <n v="8"/>
    <b v="0"/>
    <x v="1"/>
    <n v="1"/>
    <n v="12.75"/>
    <x v="0"/>
    <x v="1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x v="1"/>
    <n v="4"/>
    <n v="37.75"/>
    <x v="0"/>
    <x v="1"/>
  </r>
  <r>
    <n v="3190"/>
    <s v="Call It A Day Productions - THE LIFE"/>
    <s v="Call It A Day Productions is putting on their first full production in December and every little bit helps!"/>
    <n v="4000"/>
    <n v="0"/>
    <x v="0"/>
    <x v="6"/>
    <s v="CAD"/>
    <n v="1481258275"/>
    <n v="1478662675"/>
    <b v="0"/>
    <n v="0"/>
    <b v="0"/>
    <x v="1"/>
    <n v="0"/>
    <n v="0"/>
    <x v="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1"/>
    <s v="SEK"/>
    <n v="1432455532"/>
    <n v="1429863532"/>
    <b v="0"/>
    <n v="19"/>
    <b v="0"/>
    <x v="1"/>
    <n v="12"/>
    <n v="356.84"/>
    <x v="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s v="GBP"/>
    <n v="1433930302"/>
    <n v="1432115902"/>
    <b v="0"/>
    <n v="9"/>
    <b v="0"/>
    <x v="1"/>
    <n v="65"/>
    <n v="14.44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0"/>
    <n v="116"/>
    <n v="71.489999999999995"/>
    <x v="0"/>
    <x v="0"/>
  </r>
  <r>
    <n v="3186"/>
    <s v="Honest"/>
    <s v="Honest is an exciting and dark new play by Bristol based writer Alice Nicholas, touring the South of England and London this October."/>
    <n v="3200"/>
    <n v="3270"/>
    <x v="2"/>
    <x v="2"/>
    <s v="GBP"/>
    <n v="1410901200"/>
    <n v="1408313438"/>
    <b v="1"/>
    <n v="70"/>
    <b v="1"/>
    <x v="0"/>
    <n v="102"/>
    <n v="46.71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2"/>
    <s v="GBP"/>
    <n v="1405553241"/>
    <n v="1404948441"/>
    <b v="1"/>
    <n v="24"/>
    <b v="1"/>
    <x v="0"/>
    <n v="100"/>
    <n v="41.67"/>
    <x v="0"/>
    <x v="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0"/>
    <n v="107"/>
    <n v="100.22"/>
    <x v="0"/>
    <x v="0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0"/>
    <n v="109"/>
    <n v="40.07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0"/>
    <n v="101"/>
    <n v="46.77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2"/>
    <x v="2"/>
    <s v="GBP"/>
    <n v="1402848000"/>
    <n v="1400570787"/>
    <b v="1"/>
    <n v="15"/>
    <b v="1"/>
    <x v="0"/>
    <n v="109"/>
    <n v="36.33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2"/>
    <x v="2"/>
    <s v="GBP"/>
    <n v="1403258049"/>
    <n v="1400666049"/>
    <b v="1"/>
    <n v="45"/>
    <b v="1"/>
    <x v="0"/>
    <n v="120"/>
    <n v="31.93"/>
    <x v="0"/>
    <x v="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0"/>
    <n v="114"/>
    <n v="77.34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2"/>
    <s v="GBP"/>
    <n v="1405521075"/>
    <n v="1402929075"/>
    <b v="1"/>
    <n v="78"/>
    <b v="1"/>
    <x v="0"/>
    <n v="172"/>
    <n v="33.03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0"/>
    <n v="117"/>
    <n v="57.55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0"/>
    <n v="115"/>
    <n v="39.67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0"/>
    <n v="110"/>
    <n v="91.3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0"/>
    <n v="101"/>
    <n v="131.91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0"/>
    <n v="103"/>
    <n v="139.19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0"/>
    <n v="115"/>
    <n v="79.31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2"/>
    <s v="GBP"/>
    <n v="1462545358"/>
    <n v="1459953358"/>
    <b v="1"/>
    <n v="117"/>
    <b v="1"/>
    <x v="0"/>
    <n v="109"/>
    <n v="65.099999999999994"/>
    <x v="0"/>
    <x v="0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0"/>
    <n v="112"/>
    <n v="31.62"/>
    <x v="0"/>
    <x v="0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0"/>
    <n v="103"/>
    <n v="100.5"/>
    <x v="0"/>
    <x v="0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0"/>
    <n v="124"/>
    <n v="50.9"/>
    <x v="0"/>
    <x v="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0"/>
    <n v="116"/>
    <n v="63.3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0"/>
    <n v="160"/>
    <n v="60.3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0"/>
    <n v="163"/>
    <n v="58.1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0"/>
    <n v="107"/>
    <n v="37.590000000000003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0"/>
    <n v="111"/>
    <n v="200.69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0"/>
    <n v="127"/>
    <n v="80.73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x v="2"/>
    <s v="GBP"/>
    <n v="1413377522"/>
    <n v="1410785522"/>
    <b v="1"/>
    <n v="74"/>
    <b v="1"/>
    <x v="0"/>
    <n v="105"/>
    <n v="28.41"/>
    <x v="0"/>
    <x v="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0"/>
    <n v="102"/>
    <n v="80.16"/>
    <x v="0"/>
    <x v="0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0"/>
    <n v="133"/>
    <n v="38.5"/>
    <x v="0"/>
    <x v="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0"/>
    <n v="114"/>
    <n v="82.61"/>
    <x v="0"/>
    <x v="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0"/>
    <n v="101"/>
    <n v="98.54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0"/>
    <n v="102"/>
    <n v="62.92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2"/>
    <s v="GBP"/>
    <n v="1356004725"/>
    <n v="1353412725"/>
    <b v="1"/>
    <n v="302"/>
    <b v="1"/>
    <x v="0"/>
    <n v="189"/>
    <n v="31.21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0"/>
    <n v="113"/>
    <n v="64.27"/>
    <x v="0"/>
    <x v="0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0"/>
    <n v="336"/>
    <n v="41.77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x v="2"/>
    <s v="GBP"/>
    <n v="1383425367"/>
    <n v="1380833367"/>
    <b v="1"/>
    <n v="67"/>
    <b v="1"/>
    <x v="0"/>
    <n v="106"/>
    <n v="34.79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0"/>
    <n v="100"/>
    <n v="103.35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0"/>
    <n v="101"/>
    <n v="33.99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0"/>
    <n v="104"/>
    <n v="52"/>
    <x v="0"/>
    <x v="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0"/>
    <n v="131"/>
    <n v="41.42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0"/>
    <n v="118"/>
    <n v="110.35"/>
    <x v="0"/>
    <x v="0"/>
  </r>
  <r>
    <n v="3146"/>
    <s v="SoÃ±Ã© una ciudad amurallada"/>
    <s v="Somos... Podemos... Amamos... Nuestra muralla, nuestra utopÃ­a. Que el amor sea el lÃ­mite"/>
    <n v="50000"/>
    <n v="5250"/>
    <x v="3"/>
    <x v="3"/>
    <s v="MXN"/>
    <n v="1492356166"/>
    <n v="1488471766"/>
    <b v="0"/>
    <n v="12"/>
    <b v="0"/>
    <x v="0"/>
    <n v="11"/>
    <n v="437.5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0"/>
    <n v="0"/>
    <n v="0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0"/>
    <n v="75"/>
    <n v="251.33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x v="0"/>
    <n v="0"/>
    <n v="0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x v="0"/>
    <n v="2"/>
    <n v="15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2"/>
    <s v="EUR"/>
    <n v="1492372800"/>
    <n v="1488823488"/>
    <b v="0"/>
    <n v="8"/>
    <b v="0"/>
    <x v="0"/>
    <n v="52"/>
    <n v="32.25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7"/>
    <s v="EUR"/>
    <n v="1491581703"/>
    <n v="1488993303"/>
    <b v="0"/>
    <n v="4"/>
    <b v="0"/>
    <x v="0"/>
    <n v="1"/>
    <n v="24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3"/>
    <s v="MXN"/>
    <n v="1490416380"/>
    <n v="1487485760"/>
    <b v="0"/>
    <n v="6"/>
    <b v="0"/>
    <x v="0"/>
    <n v="5"/>
    <n v="45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x v="0"/>
    <n v="0"/>
    <n v="0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0"/>
    <n v="3"/>
    <n v="50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x v="0"/>
    <n v="128"/>
    <n v="29.05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0"/>
    <n v="21"/>
    <n v="23.14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x v="0"/>
    <n v="23"/>
    <n v="18.75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x v="0"/>
    <n v="108"/>
    <n v="33.75"/>
    <x v="0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0"/>
    <n v="0"/>
    <n v="10"/>
    <x v="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0"/>
    <n v="16"/>
    <n v="53.75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0"/>
    <n v="4"/>
    <n v="93.75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0"/>
    <n v="1"/>
    <n v="10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0"/>
    <n v="109"/>
    <n v="139.24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2"/>
    <n v="0"/>
    <n v="0"/>
    <x v="0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2"/>
    <n v="4"/>
    <n v="61.18"/>
    <x v="0"/>
    <x v="2"/>
  </r>
  <r>
    <n v="3125"/>
    <s v="N/A (Canceled)"/>
    <s v="N/A"/>
    <n v="1500000"/>
    <n v="0"/>
    <x v="1"/>
    <x v="0"/>
    <s v="USD"/>
    <n v="1452142672"/>
    <n v="1449550672"/>
    <b v="0"/>
    <n v="0"/>
    <b v="0"/>
    <x v="2"/>
    <n v="0"/>
    <n v="0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2"/>
    <n v="0"/>
    <n v="6.5"/>
    <x v="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2"/>
    <n v="68"/>
    <n v="244.8"/>
    <x v="0"/>
    <x v="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2"/>
    <n v="58"/>
    <n v="58"/>
    <x v="0"/>
    <x v="2"/>
  </r>
  <r>
    <n v="3121"/>
    <s v="Ant Farm Theatre Project (Canceled)"/>
    <s v="I going to build a theatre for a local ant farm so that Ants can put on their theatre productions."/>
    <n v="1500"/>
    <n v="10"/>
    <x v="1"/>
    <x v="6"/>
    <s v="CAD"/>
    <n v="1411748335"/>
    <n v="1406564335"/>
    <b v="0"/>
    <n v="1"/>
    <b v="0"/>
    <x v="2"/>
    <n v="1"/>
    <n v="10"/>
    <x v="0"/>
    <x v="2"/>
  </r>
  <r>
    <n v="3120"/>
    <s v="Subtropisch zwemparadijs Tropicana"/>
    <s v="Wij willen Tropicana het subtropisch zwemparadijs van Rotterdam op een nieuwe locatie gaan bouwen."/>
    <n v="1300000"/>
    <n v="128"/>
    <x v="0"/>
    <x v="12"/>
    <s v="EUR"/>
    <n v="1462484196"/>
    <n v="1457303796"/>
    <b v="0"/>
    <n v="10"/>
    <b v="0"/>
    <x v="2"/>
    <n v="0"/>
    <n v="12.8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x v="2"/>
    <n v="0"/>
    <n v="5"/>
    <x v="0"/>
    <x v="2"/>
  </r>
  <r>
    <n v="3118"/>
    <s v="Garden Eden, theatre, meeting, culture, music, art"/>
    <s v="a magical place for all kind of people, like a fairytaile in all colours"/>
    <n v="500000"/>
    <n v="1550"/>
    <x v="0"/>
    <x v="11"/>
    <s v="SEK"/>
    <n v="1467473723"/>
    <n v="1465832123"/>
    <b v="0"/>
    <n v="2"/>
    <b v="0"/>
    <x v="2"/>
    <n v="0"/>
    <n v="775"/>
    <x v="0"/>
    <x v="2"/>
  </r>
  <r>
    <n v="3117"/>
    <s v="Cowes and The Sea"/>
    <s v="Performing Arts workshops, for young people aged 5 -16, exploring how the sea has shaped Cowes as a settlement."/>
    <n v="1000"/>
    <n v="1"/>
    <x v="0"/>
    <x v="2"/>
    <s v="GBP"/>
    <n v="1464354720"/>
    <n v="1463648360"/>
    <b v="0"/>
    <n v="1"/>
    <b v="0"/>
    <x v="2"/>
    <n v="0"/>
    <n v="1"/>
    <x v="0"/>
    <x v="2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x v="2"/>
    <n v="57"/>
    <n v="43"/>
    <x v="0"/>
    <x v="2"/>
  </r>
  <r>
    <n v="3115"/>
    <s v="spoken word pop-up:"/>
    <s v="We are creating a mobile community devoted to the spreading and sharing of spoken word and other kinds of storytelling."/>
    <n v="10000"/>
    <n v="300"/>
    <x v="0"/>
    <x v="11"/>
    <s v="SEK"/>
    <n v="1465123427"/>
    <n v="1462531427"/>
    <b v="0"/>
    <n v="1"/>
    <b v="0"/>
    <x v="2"/>
    <n v="3"/>
    <n v="300"/>
    <x v="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x v="2"/>
    <n v="0"/>
    <n v="0"/>
    <x v="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x v="2"/>
    <n v="4"/>
    <n v="125.27"/>
    <x v="0"/>
    <x v="2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x v="2"/>
    <n v="5"/>
    <n v="57.89"/>
    <x v="0"/>
    <x v="2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x v="2"/>
    <n v="27"/>
    <n v="70.11"/>
    <x v="0"/>
    <x v="2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x v="2"/>
    <n v="0"/>
    <n v="10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x v="2"/>
    <n v="25"/>
    <n v="58.18"/>
    <x v="0"/>
    <x v="2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x v="2"/>
    <n v="0"/>
    <n v="13"/>
    <x v="0"/>
    <x v="2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x v="2"/>
    <n v="20"/>
    <n v="272.58999999999997"/>
    <x v="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s v="GBP"/>
    <n v="1442440800"/>
    <n v="1440497876"/>
    <b v="0"/>
    <n v="4"/>
    <b v="0"/>
    <x v="2"/>
    <n v="4"/>
    <n v="10.25"/>
    <x v="0"/>
    <x v="2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x v="2"/>
    <n v="42"/>
    <n v="79.87"/>
    <x v="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x v="2"/>
    <n v="30"/>
    <n v="237"/>
    <x v="0"/>
    <x v="2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x v="2"/>
    <n v="0"/>
    <n v="5.5"/>
    <x v="0"/>
    <x v="2"/>
  </r>
  <r>
    <n v="3102"/>
    <s v="Theatre Bath Bus"/>
    <s v="Imagine being able to take a performance anywhere! Meet the Theatre Bath Bus - a magical performance space where anything is possible."/>
    <n v="16000"/>
    <n v="6258"/>
    <x v="0"/>
    <x v="2"/>
    <s v="GBP"/>
    <n v="1471939818"/>
    <n v="1467619818"/>
    <b v="0"/>
    <n v="90"/>
    <b v="0"/>
    <x v="2"/>
    <n v="39"/>
    <n v="69.53"/>
    <x v="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7"/>
    <s v="EUR"/>
    <n v="1437033360"/>
    <n v="1434445937"/>
    <b v="0"/>
    <n v="12"/>
    <b v="0"/>
    <x v="2"/>
    <n v="12"/>
    <n v="25"/>
    <x v="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x v="2"/>
    <n v="15"/>
    <n v="140.54"/>
    <x v="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x v="2"/>
    <n v="14"/>
    <n v="55.6"/>
    <x v="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x v="2"/>
    <n v="4"/>
    <n v="65.11"/>
    <x v="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2"/>
    <s v="GBP"/>
    <n v="1475848800"/>
    <n v="1474027501"/>
    <b v="0"/>
    <n v="42"/>
    <b v="0"/>
    <x v="2"/>
    <n v="17"/>
    <n v="40.83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x v="2"/>
    <n v="4"/>
    <n v="56.79"/>
    <x v="0"/>
    <x v="2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x v="2"/>
    <n v="0"/>
    <n v="50"/>
    <x v="0"/>
    <x v="2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x v="2"/>
    <n v="0"/>
    <n v="25"/>
    <x v="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6"/>
    <s v="CAD"/>
    <n v="1401595140"/>
    <n v="1398980941"/>
    <b v="0"/>
    <n v="17"/>
    <b v="0"/>
    <x v="2"/>
    <n v="23"/>
    <n v="53.53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x v="2"/>
    <n v="1"/>
    <n v="56.34"/>
    <x v="0"/>
    <x v="2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x v="2"/>
    <n v="16"/>
    <n v="88.44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x v="2"/>
    <n v="5"/>
    <n v="1270.22"/>
    <x v="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x v="2"/>
    <n v="23"/>
    <n v="130.09"/>
    <x v="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x v="2"/>
    <n v="0"/>
    <n v="42"/>
    <x v="0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x v="2"/>
    <n v="1"/>
    <n v="62.5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5"/>
    <s v="EUR"/>
    <n v="1439827559"/>
    <n v="1434643559"/>
    <b v="0"/>
    <n v="3"/>
    <b v="0"/>
    <x v="2"/>
    <n v="0"/>
    <n v="16.670000000000002"/>
    <x v="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x v="2"/>
    <n v="2"/>
    <n v="67.78"/>
    <x v="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x v="2"/>
    <n v="12"/>
    <n v="78.33"/>
    <x v="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x v="2"/>
    <n v="0"/>
    <n v="18.670000000000002"/>
    <x v="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x v="2"/>
    <n v="0"/>
    <n v="0"/>
    <x v="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x v="2"/>
    <n v="0"/>
    <n v="420.6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x v="2"/>
    <n v="0"/>
    <n v="53.71"/>
    <x v="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x v="2"/>
    <n v="1"/>
    <n v="415.78"/>
    <x v="0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x v="2"/>
    <n v="0"/>
    <n v="23.67"/>
    <x v="0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6"/>
    <s v="CAD"/>
    <n v="1488495478"/>
    <n v="1485903478"/>
    <b v="0"/>
    <n v="2"/>
    <b v="0"/>
    <x v="2"/>
    <n v="0"/>
    <n v="52.5"/>
    <x v="0"/>
    <x v="2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x v="2"/>
    <n v="15"/>
    <n v="30.12"/>
    <x v="0"/>
    <x v="2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x v="2"/>
    <n v="9"/>
    <n v="64.8"/>
    <x v="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7"/>
    <s v="EUR"/>
    <n v="1457617359"/>
    <n v="1455025359"/>
    <b v="0"/>
    <n v="3"/>
    <b v="0"/>
    <x v="2"/>
    <n v="0"/>
    <n v="7.33"/>
    <x v="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x v="2"/>
    <n v="0"/>
    <n v="92.14"/>
    <x v="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x v="2"/>
    <n v="0"/>
    <n v="1"/>
    <x v="0"/>
    <x v="2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x v="2"/>
    <n v="60"/>
    <n v="61.31"/>
    <x v="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2"/>
    <s v="GBP"/>
    <n v="1481132169"/>
    <n v="1479317769"/>
    <b v="0"/>
    <n v="16"/>
    <b v="0"/>
    <x v="2"/>
    <n v="3"/>
    <n v="20.88"/>
    <x v="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x v="2"/>
    <n v="14"/>
    <n v="20.14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x v="2"/>
    <n v="0"/>
    <n v="87.5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9"/>
    <s v="NZD"/>
    <n v="1441837879"/>
    <n v="1439245879"/>
    <b v="0"/>
    <n v="1"/>
    <b v="0"/>
    <x v="2"/>
    <n v="3"/>
    <n v="200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x v="2"/>
    <n v="12"/>
    <n v="2796.67"/>
    <x v="0"/>
    <x v="2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x v="2"/>
    <n v="0"/>
    <n v="5"/>
    <x v="0"/>
    <x v="2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x v="2"/>
    <n v="11"/>
    <n v="117.65"/>
    <x v="0"/>
    <x v="2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x v="2"/>
    <n v="20"/>
    <n v="25.52"/>
    <x v="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x v="2"/>
    <n v="67"/>
    <n v="99.76"/>
    <x v="0"/>
    <x v="2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x v="2"/>
    <n v="0"/>
    <n v="0"/>
    <x v="0"/>
    <x v="2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x v="2"/>
    <n v="0"/>
    <n v="55.83"/>
    <x v="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x v="2"/>
    <n v="3"/>
    <n v="41"/>
    <x v="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5"/>
    <s v="EUR"/>
    <n v="1463734740"/>
    <n v="1459414740"/>
    <b v="0"/>
    <n v="3"/>
    <b v="0"/>
    <x v="2"/>
    <n v="0"/>
    <n v="1"/>
    <x v="0"/>
    <x v="2"/>
  </r>
  <r>
    <n v="3057"/>
    <s v="1 World Educational Theme Parks"/>
    <s v="A series of 6 educational theme parks. This project is to fund the plans and 3D designs required to build the first park."/>
    <n v="50000"/>
    <n v="0"/>
    <x v="0"/>
    <x v="2"/>
    <s v="GBP"/>
    <n v="1459694211"/>
    <n v="1457105811"/>
    <b v="0"/>
    <n v="0"/>
    <b v="0"/>
    <x v="2"/>
    <n v="0"/>
    <n v="0"/>
    <x v="0"/>
    <x v="2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x v="2"/>
    <n v="0"/>
    <n v="0"/>
    <x v="0"/>
    <x v="2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x v="2"/>
    <n v="0"/>
    <n v="1"/>
    <x v="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x v="2"/>
    <n v="0"/>
    <n v="0"/>
    <x v="0"/>
    <x v="2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x v="2"/>
    <n v="0"/>
    <n v="13.33"/>
    <x v="0"/>
    <x v="2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x v="2"/>
    <n v="0"/>
    <n v="37.5"/>
    <x v="0"/>
    <x v="2"/>
  </r>
  <r>
    <n v="3051"/>
    <s v="Jon Udry's ABC Tour"/>
    <s v="The ABC tour: 26 comedy-juggling shows in 26 different venues - chosen by YOU - each beginning with a different letter of the alphabet."/>
    <n v="3500"/>
    <n v="827"/>
    <x v="0"/>
    <x v="2"/>
    <s v="GBP"/>
    <n v="1486547945"/>
    <n v="1483955945"/>
    <b v="1"/>
    <n v="35"/>
    <b v="0"/>
    <x v="2"/>
    <n v="24"/>
    <n v="23.63"/>
    <x v="0"/>
    <x v="2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2"/>
    <n v="106"/>
    <n v="70.67"/>
    <x v="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2"/>
    <n v="107"/>
    <n v="74.069999999999993"/>
    <x v="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2"/>
    <n v="166"/>
    <n v="177.02"/>
    <x v="0"/>
    <x v="2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2"/>
    <n v="149"/>
    <n v="37.25"/>
    <x v="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2"/>
    <n v="191"/>
    <n v="259.95"/>
    <x v="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2"/>
    <n v="133"/>
    <n v="82.94"/>
    <x v="0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2"/>
    <n v="109"/>
    <n v="84.11"/>
    <x v="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6"/>
    <s v="CAD"/>
    <n v="1429152600"/>
    <n v="1426815699"/>
    <b v="0"/>
    <n v="128"/>
    <b v="1"/>
    <x v="2"/>
    <n v="110"/>
    <n v="128.91"/>
    <x v="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2"/>
    <s v="GBP"/>
    <n v="1444149047"/>
    <n v="1441557047"/>
    <b v="0"/>
    <n v="37"/>
    <b v="1"/>
    <x v="2"/>
    <n v="128"/>
    <n v="51.89"/>
    <x v="0"/>
    <x v="2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2"/>
    <n v="110"/>
    <n v="96.53"/>
    <x v="0"/>
    <x v="2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2"/>
    <n v="108"/>
    <n v="76.790000000000006"/>
    <x v="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2"/>
    <n v="109"/>
    <n v="92.13"/>
    <x v="0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2"/>
    <n v="101"/>
    <n v="37.22"/>
    <x v="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2"/>
    <n v="213"/>
    <n v="33.31"/>
    <x v="0"/>
    <x v="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2"/>
    <n v="127"/>
    <n v="96.3"/>
    <x v="0"/>
    <x v="2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2"/>
    <n v="109"/>
    <n v="88.59"/>
    <x v="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2"/>
    <n v="113"/>
    <n v="89.31"/>
    <x v="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2"/>
    <n v="147"/>
    <n v="191.13"/>
    <x v="0"/>
    <x v="2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2"/>
    <n v="127"/>
    <n v="50.88"/>
    <x v="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2"/>
    <n v="100"/>
    <n v="51.72"/>
    <x v="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2"/>
    <n v="107"/>
    <n v="45.54"/>
    <x v="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2"/>
    <n v="110"/>
    <n v="94.55"/>
    <x v="0"/>
    <x v="2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2"/>
    <n v="168"/>
    <n v="84.86"/>
    <x v="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2"/>
    <n v="131"/>
    <n v="164.3"/>
    <x v="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2"/>
    <s v="GBP"/>
    <n v="1488538892"/>
    <n v="1487329292"/>
    <b v="0"/>
    <n v="25"/>
    <b v="1"/>
    <x v="2"/>
    <n v="143"/>
    <n v="51.6"/>
    <x v="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2"/>
    <s v="GBP"/>
    <n v="1401465600"/>
    <n v="1399032813"/>
    <b v="0"/>
    <n v="145"/>
    <b v="1"/>
    <x v="2"/>
    <n v="302"/>
    <n v="52.1"/>
    <x v="0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2"/>
    <n v="246"/>
    <n v="67.7"/>
    <x v="0"/>
    <x v="2"/>
  </r>
  <r>
    <n v="3023"/>
    <s v="The Night Watch"/>
    <s v="Antonia Goddard Productions in association with Jethro Compton Productions presents THE NIGHT WATCH, an exciting new historical drama."/>
    <n v="700"/>
    <n v="721"/>
    <x v="2"/>
    <x v="2"/>
    <s v="GBP"/>
    <n v="1434039186"/>
    <n v="1430151186"/>
    <b v="0"/>
    <n v="6"/>
    <b v="1"/>
    <x v="2"/>
    <n v="103"/>
    <n v="120.17"/>
    <x v="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2"/>
    <n v="101"/>
    <n v="162.71"/>
    <x v="0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2"/>
    <n v="116"/>
    <n v="50.69"/>
    <x v="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2"/>
    <n v="101"/>
    <n v="234.67"/>
    <x v="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2"/>
    <n v="121"/>
    <n v="80.459999999999994"/>
    <x v="0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x v="7"/>
    <s v="EUR"/>
    <n v="1437429600"/>
    <n v="1433747376"/>
    <b v="0"/>
    <n v="41"/>
    <b v="1"/>
    <x v="2"/>
    <n v="101"/>
    <n v="103.17"/>
    <x v="0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2"/>
    <n v="106"/>
    <n v="146.44999999999999"/>
    <x v="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2"/>
    <n v="103"/>
    <n v="242.28"/>
    <x v="0"/>
    <x v="2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2"/>
    <n v="103"/>
    <n v="87.7"/>
    <x v="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2"/>
    <n v="113"/>
    <n v="50.76"/>
    <x v="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2"/>
    <n v="157"/>
    <n v="146.69"/>
    <x v="0"/>
    <x v="2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2"/>
    <n v="117"/>
    <n v="85.18"/>
    <x v="0"/>
    <x v="2"/>
  </r>
  <r>
    <n v="3011"/>
    <s v="Katharsis Teatro en Navidad"/>
    <s v="Necesitamos tu ayuda para poder llevar la magia del teatro universitario al Teatro Lagrada de Madrid el 23 de diciembre :)"/>
    <n v="300"/>
    <n v="371"/>
    <x v="2"/>
    <x v="16"/>
    <s v="EUR"/>
    <n v="1450911540"/>
    <n v="1448536516"/>
    <b v="0"/>
    <n v="25"/>
    <b v="1"/>
    <x v="2"/>
    <n v="124"/>
    <n v="14.84"/>
    <x v="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2"/>
    <n v="158"/>
    <n v="158"/>
    <x v="0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2"/>
    <n v="120"/>
    <n v="233.9"/>
    <x v="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2"/>
    <n v="101"/>
    <n v="116.73"/>
    <x v="0"/>
    <x v="2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2"/>
    <n v="180"/>
    <n v="54"/>
    <x v="0"/>
    <x v="2"/>
  </r>
  <r>
    <n v="3006"/>
    <s v="ONTARIO STREET THEATRE in Port Hope."/>
    <s v="We're an affordable theatre and rental space that can be molded into anything by anyone."/>
    <n v="8000"/>
    <n v="8620"/>
    <x v="2"/>
    <x v="6"/>
    <s v="CAD"/>
    <n v="1418580591"/>
    <n v="1415988591"/>
    <b v="0"/>
    <n v="97"/>
    <b v="1"/>
    <x v="2"/>
    <n v="108"/>
    <n v="88.87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2"/>
    <n v="120"/>
    <n v="108.24"/>
    <x v="0"/>
    <x v="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2"/>
    <n v="113"/>
    <n v="162.91"/>
    <x v="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2"/>
    <n v="101"/>
    <n v="178.53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2"/>
    <n v="109"/>
    <n v="73.03"/>
    <x v="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2"/>
    <n v="319"/>
    <n v="131.38"/>
    <x v="0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2"/>
    <n v="100"/>
    <n v="62.5"/>
    <x v="0"/>
    <x v="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2"/>
    <n v="119"/>
    <n v="80.25"/>
    <x v="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2"/>
    <n v="103"/>
    <n v="118.97"/>
    <x v="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2"/>
    <n v="104"/>
    <n v="90.2"/>
    <x v="0"/>
    <x v="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2"/>
    <n v="172"/>
    <n v="153.52000000000001"/>
    <x v="0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2"/>
    <n v="105"/>
    <n v="63.23"/>
    <x v="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2"/>
    <s v="GBP"/>
    <n v="1412335772"/>
    <n v="1409743772"/>
    <b v="0"/>
    <n v="59"/>
    <b v="1"/>
    <x v="2"/>
    <n v="458"/>
    <n v="23.28"/>
    <x v="0"/>
    <x v="2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2"/>
    <n v="100"/>
    <n v="45.59"/>
    <x v="0"/>
    <x v="2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2"/>
    <n v="105"/>
    <n v="48.98"/>
    <x v="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2"/>
    <n v="103"/>
    <n v="94.41"/>
    <x v="0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2"/>
    <n v="100"/>
    <n v="370.37"/>
    <x v="0"/>
    <x v="2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2"/>
    <n v="177"/>
    <n v="97"/>
    <x v="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2"/>
    <s v="GBP"/>
    <n v="1466412081"/>
    <n v="1463820081"/>
    <b v="0"/>
    <n v="28"/>
    <b v="1"/>
    <x v="2"/>
    <n v="100"/>
    <n v="35.71"/>
    <x v="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2"/>
    <n v="110"/>
    <n v="104.15"/>
    <x v="0"/>
    <x v="2"/>
  </r>
  <r>
    <n v="2986"/>
    <s v="Higher Education"/>
    <s v="Support the circus arts and help our aerial students work with more height. With your support, we will install beams at 19ft!"/>
    <n v="2400"/>
    <n v="2532"/>
    <x v="2"/>
    <x v="2"/>
    <s v="GBP"/>
    <n v="1462100406"/>
    <n v="1456920006"/>
    <b v="0"/>
    <n v="56"/>
    <b v="1"/>
    <x v="2"/>
    <n v="106"/>
    <n v="45.21"/>
    <x v="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9"/>
    <s v="NZD"/>
    <n v="1477886400"/>
    <n v="1476228128"/>
    <b v="0"/>
    <n v="111"/>
    <b v="1"/>
    <x v="2"/>
    <n v="122"/>
    <n v="109.59"/>
    <x v="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2"/>
    <n v="100"/>
    <n v="115.08"/>
    <x v="0"/>
    <x v="2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2"/>
    <n v="147"/>
    <n v="155.24"/>
    <x v="0"/>
    <x v="2"/>
  </r>
  <r>
    <n v="2982"/>
    <s v="Railway Playhouse: Setting up a community arts space"/>
    <s v="Renovating this historical landmark, into an arts venue and theatre space for the community."/>
    <n v="5000"/>
    <n v="5103"/>
    <x v="2"/>
    <x v="2"/>
    <s v="GBP"/>
    <n v="1455208143"/>
    <n v="1452616143"/>
    <b v="1"/>
    <n v="59"/>
    <b v="1"/>
    <x v="2"/>
    <n v="102"/>
    <n v="86.49"/>
    <x v="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"/>
    <s v="EUR"/>
    <n v="1443014756"/>
    <n v="1439126756"/>
    <b v="1"/>
    <n v="97"/>
    <b v="1"/>
    <x v="2"/>
    <n v="129"/>
    <n v="53.16"/>
    <x v="0"/>
    <x v="2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0"/>
    <n v="109"/>
    <n v="136.46"/>
    <x v="0"/>
    <x v="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0"/>
    <n v="101"/>
    <n v="110.22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0"/>
    <n v="129"/>
    <n v="60.69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0"/>
    <n v="114"/>
    <n v="113.57"/>
    <x v="0"/>
    <x v="0"/>
  </r>
  <r>
    <n v="2976"/>
    <s v="Pizza Delique"/>
    <s v="A play that addresses an important social issue, brought to light by members of the UoM Drama Society."/>
    <n v="70"/>
    <n v="120"/>
    <x v="2"/>
    <x v="2"/>
    <s v="GBP"/>
    <n v="1457870400"/>
    <n v="1456421530"/>
    <b v="0"/>
    <n v="14"/>
    <b v="1"/>
    <x v="0"/>
    <n v="171"/>
    <n v="8.57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0"/>
    <n v="100"/>
    <n v="70.88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0"/>
    <n v="102"/>
    <n v="58.62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0"/>
    <n v="175"/>
    <n v="264.85000000000002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0"/>
    <n v="105"/>
    <n v="123.94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0"/>
    <n v="100"/>
    <n v="74.53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0"/>
    <n v="106"/>
    <n v="69.89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6"/>
    <s v="CAD"/>
    <n v="1430693460"/>
    <n v="1428087153"/>
    <b v="0"/>
    <n v="17"/>
    <b v="1"/>
    <x v="0"/>
    <n v="163"/>
    <n v="95.59"/>
    <x v="0"/>
    <x v="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0"/>
    <n v="106"/>
    <n v="78.94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0"/>
    <n v="114"/>
    <n v="80.2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0"/>
    <n v="114"/>
    <n v="88.77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0"/>
    <n v="109"/>
    <n v="41.92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0"/>
    <n v="101"/>
    <n v="25.69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0"/>
    <n v="107"/>
    <n v="109.03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0"/>
    <n v="122"/>
    <n v="60.9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0"/>
    <n v="110"/>
    <n v="50.75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2"/>
    <n v="0"/>
    <n v="0"/>
    <x v="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2"/>
    <s v="GBP"/>
    <n v="1465258325"/>
    <n v="1462666325"/>
    <b v="0"/>
    <n v="0"/>
    <b v="0"/>
    <x v="2"/>
    <n v="0"/>
    <n v="0"/>
    <x v="0"/>
    <x v="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2"/>
    <n v="0"/>
    <n v="0"/>
    <x v="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2"/>
    <n v="2"/>
    <n v="93.33"/>
    <x v="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2"/>
    <n v="17"/>
    <n v="66.099999999999994"/>
    <x v="0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2"/>
    <n v="60"/>
    <n v="65"/>
    <x v="0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2"/>
    <n v="0"/>
    <n v="0"/>
    <x v="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2"/>
    <n v="0"/>
    <n v="201.67"/>
    <x v="0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2"/>
    <n v="8"/>
    <n v="200.63"/>
    <x v="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2"/>
    <n v="2"/>
    <n v="18.899999999999999"/>
    <x v="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x v="2"/>
    <n v="0"/>
    <n v="0"/>
    <x v="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x v="2"/>
    <n v="3"/>
    <n v="12.5"/>
    <x v="0"/>
    <x v="2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x v="2"/>
    <n v="0"/>
    <n v="2.67"/>
    <x v="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x v="2"/>
    <n v="4"/>
    <n v="82.46"/>
    <x v="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0"/>
    <x v="2"/>
    <s v="GBP"/>
    <n v="1471265092"/>
    <n v="1468673092"/>
    <b v="0"/>
    <n v="2"/>
    <b v="0"/>
    <x v="2"/>
    <n v="0"/>
    <n v="1"/>
    <x v="0"/>
    <x v="2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x v="2"/>
    <n v="0"/>
    <n v="0"/>
    <x v="0"/>
    <x v="2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x v="2"/>
    <n v="1"/>
    <n v="100"/>
    <x v="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x v="2"/>
    <n v="0"/>
    <n v="0"/>
    <x v="0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6"/>
    <s v="CAD"/>
    <n v="1450297080"/>
    <n v="1448565459"/>
    <b v="0"/>
    <n v="202"/>
    <b v="0"/>
    <x v="2"/>
    <n v="20"/>
    <n v="202.23"/>
    <x v="0"/>
    <x v="2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x v="2"/>
    <n v="0"/>
    <n v="1"/>
    <x v="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1"/>
    <n v="107"/>
    <n v="81.239999999999995"/>
    <x v="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1"/>
    <n v="103"/>
    <n v="329.2"/>
    <x v="0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1"/>
    <n v="101"/>
    <n v="126.72"/>
    <x v="0"/>
    <x v="1"/>
  </r>
  <r>
    <n v="2937"/>
    <s v="UCAS"/>
    <s v="UCAS is a new British musical premiering at the Edinburgh Fringe Festival 2014."/>
    <n v="1500"/>
    <n v="2000"/>
    <x v="2"/>
    <x v="2"/>
    <s v="GBP"/>
    <n v="1405249113"/>
    <n v="1402657113"/>
    <b v="0"/>
    <n v="55"/>
    <b v="1"/>
    <x v="1"/>
    <n v="133"/>
    <n v="36.36"/>
    <x v="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1"/>
    <n v="128"/>
    <n v="37.65"/>
    <x v="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1"/>
    <n v="101"/>
    <n v="90.54"/>
    <x v="0"/>
    <x v="1"/>
  </r>
  <r>
    <n v="2934"/>
    <s v="Songs for a New World"/>
    <s v="Powerful community theatre production of Jason Robert Brown's &quot;Songs for a New World&quot; in London, Ontario."/>
    <n v="2500"/>
    <n v="2700"/>
    <x v="2"/>
    <x v="6"/>
    <s v="CAD"/>
    <n v="1402845364"/>
    <n v="1400253364"/>
    <b v="0"/>
    <n v="37"/>
    <b v="1"/>
    <x v="1"/>
    <n v="108"/>
    <n v="72.97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1"/>
    <n v="103"/>
    <n v="47.57"/>
    <x v="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4"/>
    <s v="AUD"/>
    <n v="1424516400"/>
    <n v="1421812637"/>
    <b v="0"/>
    <n v="38"/>
    <b v="1"/>
    <x v="1"/>
    <n v="105"/>
    <n v="85.74"/>
    <x v="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6"/>
    <s v="CAD"/>
    <n v="1410761280"/>
    <n v="1408604363"/>
    <b v="0"/>
    <n v="9"/>
    <b v="1"/>
    <x v="1"/>
    <n v="106"/>
    <n v="88.33"/>
    <x v="0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2"/>
    <s v="GBP"/>
    <n v="1431007264"/>
    <n v="1428415264"/>
    <b v="0"/>
    <n v="62"/>
    <b v="1"/>
    <x v="1"/>
    <n v="101"/>
    <n v="162.77000000000001"/>
    <x v="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1"/>
    <n v="102"/>
    <n v="255.17"/>
    <x v="0"/>
    <x v="1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1"/>
    <n v="100"/>
    <n v="41.67"/>
    <x v="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1"/>
    <n v="131"/>
    <n v="112.14"/>
    <x v="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1"/>
    <n v="125"/>
    <n v="75"/>
    <x v="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1"/>
    <n v="102"/>
    <n v="231.66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1"/>
    <n v="103"/>
    <n v="175.51"/>
    <x v="0"/>
    <x v="1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1"/>
    <n v="100"/>
    <n v="30"/>
    <x v="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2"/>
    <s v="GBP"/>
    <n v="1431982727"/>
    <n v="1428094727"/>
    <b v="0"/>
    <n v="6"/>
    <b v="1"/>
    <x v="1"/>
    <n v="100"/>
    <n v="83.33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1"/>
    <n v="129"/>
    <n v="43"/>
    <x v="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6"/>
    <s v="CAD"/>
    <n v="1427306470"/>
    <n v="1424718070"/>
    <b v="0"/>
    <n v="13"/>
    <b v="0"/>
    <x v="0"/>
    <n v="27"/>
    <n v="51.62"/>
    <x v="0"/>
    <x v="0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x v="0"/>
    <n v="9"/>
    <n v="8.5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x v="0"/>
    <n v="27"/>
    <n v="68.099999999999994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x v="0"/>
    <n v="22"/>
    <n v="48.56"/>
    <x v="0"/>
    <x v="0"/>
  </r>
  <r>
    <n v="2916"/>
    <s v="An Interview With Gaddafi - The Stage Play"/>
    <s v="The moving dramatisation of one man's journey to find the truth behind the Libyan regime change."/>
    <n v="1850"/>
    <n v="145"/>
    <x v="0"/>
    <x v="2"/>
    <s v="GBP"/>
    <n v="1400498789"/>
    <n v="1398511589"/>
    <b v="0"/>
    <n v="7"/>
    <b v="0"/>
    <x v="0"/>
    <n v="8"/>
    <n v="20.71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x v="2"/>
    <s v="GBP"/>
    <n v="1458117190"/>
    <n v="1455528790"/>
    <b v="0"/>
    <n v="3"/>
    <b v="0"/>
    <x v="0"/>
    <n v="61"/>
    <n v="203.67"/>
    <x v="0"/>
    <x v="0"/>
  </r>
  <r>
    <n v="2914"/>
    <s v="Hercules the Panto"/>
    <s v="Hercules must complete four challenges in order to meet the father he never knew"/>
    <n v="25000"/>
    <n v="1"/>
    <x v="0"/>
    <x v="2"/>
    <s v="GBP"/>
    <n v="1426365994"/>
    <n v="1421185594"/>
    <b v="0"/>
    <n v="1"/>
    <b v="0"/>
    <x v="0"/>
    <n v="0"/>
    <n v="1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x v="0"/>
    <n v="0"/>
    <n v="1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x v="0"/>
    <n v="14"/>
    <n v="78.08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x v="0"/>
    <n v="37"/>
    <n v="46.93"/>
    <x v="0"/>
    <x v="0"/>
  </r>
  <r>
    <n v="2910"/>
    <s v="Strive"/>
    <s v="Free drama, dance and singing workshops for disadvantaged young people to inspire, create and help them follow their dreams."/>
    <n v="30000"/>
    <n v="1"/>
    <x v="0"/>
    <x v="2"/>
    <s v="GBP"/>
    <n v="1434139887"/>
    <n v="1428955887"/>
    <b v="0"/>
    <n v="1"/>
    <b v="0"/>
    <x v="0"/>
    <n v="0"/>
    <n v="1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x v="0"/>
    <n v="0"/>
    <n v="20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x v="0"/>
    <n v="3"/>
    <n v="52.8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x v="0"/>
    <n v="0"/>
    <n v="1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x v="0"/>
    <n v="9"/>
    <n v="80.709999999999994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x v="0"/>
    <n v="18"/>
    <n v="36.590000000000003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0"/>
    <x v="2"/>
    <s v="GBP"/>
    <n v="1415534400"/>
    <n v="1414538031"/>
    <b v="0"/>
    <n v="4"/>
    <b v="0"/>
    <x v="0"/>
    <n v="5"/>
    <n v="18.75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x v="0"/>
    <n v="1"/>
    <n v="9.75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x v="0"/>
    <n v="0"/>
    <n v="25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x v="0"/>
    <n v="1"/>
    <n v="3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x v="0"/>
    <n v="62"/>
    <n v="486.43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x v="0"/>
    <n v="0"/>
    <n v="0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x v="0"/>
    <n v="4"/>
    <n v="26.33"/>
    <x v="0"/>
    <x v="0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x v="0"/>
    <n v="5"/>
    <n v="183.33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x v="0"/>
    <n v="21"/>
    <n v="52.08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x v="0"/>
    <n v="5"/>
    <n v="5.75"/>
    <x v="0"/>
    <x v="0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x v="0"/>
    <n v="0"/>
    <n v="0"/>
    <x v="0"/>
    <x v="0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x v="0"/>
    <n v="1"/>
    <n v="12.5"/>
    <x v="0"/>
    <x v="0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x v="0"/>
    <n v="9"/>
    <n v="29.41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x v="0"/>
    <n v="3"/>
    <n v="27.3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x v="0"/>
    <n v="1"/>
    <n v="7"/>
    <x v="0"/>
    <x v="0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x v="0"/>
    <n v="38"/>
    <n v="81.569999999999993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x v="0"/>
    <n v="0"/>
    <n v="0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x v="0"/>
    <n v="0"/>
    <n v="5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x v="0"/>
    <n v="5"/>
    <n v="10"/>
    <x v="0"/>
    <x v="0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x v="0"/>
    <n v="33"/>
    <n v="26"/>
    <x v="0"/>
    <x v="0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x v="0"/>
    <n v="0"/>
    <n v="46.25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x v="0"/>
    <n v="19"/>
    <n v="381.6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x v="0"/>
    <n v="34"/>
    <n v="63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x v="0"/>
    <n v="0"/>
    <n v="0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x v="0"/>
    <n v="23"/>
    <n v="96.55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x v="0"/>
    <n v="0"/>
    <n v="29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s v="GBP"/>
    <n v="1435934795"/>
    <n v="1430750795"/>
    <b v="0"/>
    <n v="4"/>
    <b v="0"/>
    <x v="0"/>
    <n v="2"/>
    <n v="15.75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x v="0"/>
    <n v="11"/>
    <n v="108.33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x v="0"/>
    <n v="0"/>
    <n v="0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x v="0"/>
    <n v="0"/>
    <n v="2.33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x v="0"/>
    <n v="5"/>
    <n v="90.33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x v="0"/>
    <n v="38"/>
    <n v="119.13"/>
    <x v="0"/>
    <x v="0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x v="0"/>
    <n v="0"/>
    <n v="0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x v="0"/>
    <n v="5"/>
    <n v="35.92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x v="0"/>
    <n v="15"/>
    <n v="83.33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x v="0"/>
    <n v="1"/>
    <n v="35.4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x v="0"/>
    <n v="42"/>
    <n v="105.03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x v="0"/>
    <n v="20"/>
    <n v="50.4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x v="0"/>
    <n v="1"/>
    <n v="22.5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x v="0"/>
    <n v="0"/>
    <n v="0"/>
    <x v="0"/>
    <x v="0"/>
  </r>
  <r>
    <n v="2864"/>
    <s v="'Haunting Julia' by Alan Ayckbourn"/>
    <s v="Accessible, original theatre for all!"/>
    <n v="2500"/>
    <n v="40"/>
    <x v="0"/>
    <x v="2"/>
    <s v="GBP"/>
    <n v="1437139080"/>
    <n v="1434552207"/>
    <b v="0"/>
    <n v="3"/>
    <b v="0"/>
    <x v="0"/>
    <n v="2"/>
    <n v="13.33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x v="0"/>
    <n v="0"/>
    <n v="20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x v="0"/>
    <n v="0"/>
    <n v="18.329999999999998"/>
    <x v="0"/>
    <x v="0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x v="0"/>
    <n v="32"/>
    <n v="26.67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x v="0"/>
    <n v="7"/>
    <n v="29.56"/>
    <x v="0"/>
    <x v="0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x v="0"/>
    <n v="2"/>
    <n v="35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0"/>
    <x v="12"/>
    <s v="EUR"/>
    <n v="1417778880"/>
    <n v="1415711095"/>
    <b v="0"/>
    <n v="0"/>
    <b v="0"/>
    <x v="0"/>
    <n v="0"/>
    <n v="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x v="3"/>
    <s v="MXN"/>
    <n v="1487613600"/>
    <n v="1482444295"/>
    <b v="0"/>
    <n v="15"/>
    <b v="0"/>
    <x v="0"/>
    <n v="20"/>
    <n v="500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x v="0"/>
    <n v="5"/>
    <n v="24.33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x v="0"/>
    <n v="50"/>
    <n v="60"/>
    <x v="0"/>
    <x v="0"/>
  </r>
  <r>
    <n v="2854"/>
    <s v="Ultimate Political Selfie!"/>
    <s v="Almost Random Theatre's play about a candidate - with no policies - who is seeking election in May 2015"/>
    <n v="1000"/>
    <n v="417"/>
    <x v="0"/>
    <x v="2"/>
    <s v="GBP"/>
    <n v="1431018719"/>
    <n v="1429290719"/>
    <b v="0"/>
    <n v="14"/>
    <b v="0"/>
    <x v="0"/>
    <n v="42"/>
    <n v="29.79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6"/>
    <s v="CAD"/>
    <n v="1410669297"/>
    <n v="1405485297"/>
    <b v="0"/>
    <n v="0"/>
    <b v="0"/>
    <x v="0"/>
    <n v="0"/>
    <n v="0"/>
    <x v="0"/>
    <x v="0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x v="0"/>
    <n v="2"/>
    <n v="15.83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"/>
    <s v="EUR"/>
    <n v="1454109420"/>
    <n v="1453334629"/>
    <b v="0"/>
    <n v="0"/>
    <b v="0"/>
    <x v="0"/>
    <n v="0"/>
    <n v="0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x v="0"/>
    <n v="4"/>
    <n v="23.92"/>
    <x v="0"/>
    <x v="0"/>
  </r>
  <r>
    <n v="2849"/>
    <s v="100, Acre Wood"/>
    <s v="NonSens!cal tackles the struggles of four people with mental health issues/disorders inspired by A.A Milne's Winnie the Pooh"/>
    <n v="500"/>
    <n v="5"/>
    <x v="0"/>
    <x v="2"/>
    <s v="GBP"/>
    <n v="1461406600"/>
    <n v="1458814600"/>
    <b v="0"/>
    <n v="1"/>
    <b v="0"/>
    <x v="0"/>
    <n v="1"/>
    <n v="5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x v="0"/>
    <n v="0"/>
    <n v="23.33"/>
    <x v="0"/>
    <x v="0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x v="0"/>
    <n v="0"/>
    <n v="0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x v="0"/>
    <n v="0"/>
    <n v="0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x v="0"/>
    <n v="32"/>
    <n v="60.67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x v="0"/>
    <n v="5"/>
    <n v="30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x v="0"/>
    <n v="0"/>
    <n v="0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s v="GBP"/>
    <n v="1403348400"/>
    <n v="1401058295"/>
    <b v="0"/>
    <n v="0"/>
    <b v="0"/>
    <x v="0"/>
    <n v="0"/>
    <n v="0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0"/>
    <x v="2"/>
    <s v="GBP"/>
    <n v="1450032297"/>
    <n v="1444844697"/>
    <b v="0"/>
    <n v="1"/>
    <b v="0"/>
    <x v="0"/>
    <n v="1"/>
    <n v="10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2"/>
    <s v="GBP"/>
    <n v="1426698000"/>
    <n v="1424825479"/>
    <b v="0"/>
    <n v="132"/>
    <b v="1"/>
    <x v="0"/>
    <n v="104"/>
    <n v="19.7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0"/>
    <n v="111"/>
    <n v="125.81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0"/>
    <n v="120"/>
    <n v="44.54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6"/>
    <s v="CAD"/>
    <n v="1449701284"/>
    <n v="1446241684"/>
    <b v="0"/>
    <n v="21"/>
    <b v="1"/>
    <x v="0"/>
    <n v="100"/>
    <n v="40.479999999999997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0"/>
    <n v="108"/>
    <n v="44.09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2"/>
    <x v="2"/>
    <s v="GBP"/>
    <n v="1449273600"/>
    <n v="1446742417"/>
    <b v="0"/>
    <n v="93"/>
    <b v="1"/>
    <x v="0"/>
    <n v="187"/>
    <n v="20.1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x v="2"/>
    <s v="GBP"/>
    <n v="1422658930"/>
    <n v="1421362930"/>
    <b v="0"/>
    <n v="21"/>
    <b v="1"/>
    <x v="0"/>
    <n v="170"/>
    <n v="64.760000000000005"/>
    <x v="0"/>
    <x v="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0"/>
    <n v="108"/>
    <n v="83.51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x v="2"/>
    <s v="GBP"/>
    <n v="1416780000"/>
    <n v="1414342894"/>
    <b v="0"/>
    <n v="95"/>
    <b v="1"/>
    <x v="0"/>
    <n v="115"/>
    <n v="30.19"/>
    <x v="0"/>
    <x v="0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0"/>
    <n v="111"/>
    <n v="63.85"/>
    <x v="0"/>
    <x v="0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0"/>
    <n v="100"/>
    <n v="272.73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2"/>
    <s v="GBP"/>
    <n v="1464863118"/>
    <n v="1462443918"/>
    <b v="0"/>
    <n v="76"/>
    <b v="1"/>
    <x v="0"/>
    <n v="107"/>
    <n v="35.04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x v="2"/>
    <s v="GBP"/>
    <n v="1443826800"/>
    <n v="1441606869"/>
    <b v="0"/>
    <n v="97"/>
    <b v="1"/>
    <x v="0"/>
    <n v="100"/>
    <n v="98.31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0"/>
    <n v="120"/>
    <n v="104.57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0"/>
    <n v="108"/>
    <n v="113.42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2"/>
    <s v="GBP"/>
    <n v="1449255686"/>
    <n v="1446663686"/>
    <b v="0"/>
    <n v="51"/>
    <b v="1"/>
    <x v="0"/>
    <n v="103"/>
    <n v="60.78"/>
    <x v="0"/>
    <x v="0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0"/>
    <n v="117"/>
    <n v="50.67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2"/>
    <s v="GBP"/>
    <n v="1427842740"/>
    <n v="1425428206"/>
    <b v="0"/>
    <n v="14"/>
    <b v="1"/>
    <x v="0"/>
    <n v="124"/>
    <n v="8.86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0"/>
    <n v="100"/>
    <n v="63.83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2"/>
    <s v="GBP"/>
    <n v="1411510135"/>
    <n v="1408918135"/>
    <b v="0"/>
    <n v="35"/>
    <b v="1"/>
    <x v="0"/>
    <n v="100"/>
    <n v="28.57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2"/>
    <s v="GBP"/>
    <n v="1456444800"/>
    <n v="1454337589"/>
    <b v="0"/>
    <n v="20"/>
    <b v="1"/>
    <x v="0"/>
    <n v="136"/>
    <n v="13.6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2"/>
    <s v="GBP"/>
    <n v="1434285409"/>
    <n v="1431693409"/>
    <b v="0"/>
    <n v="104"/>
    <b v="1"/>
    <x v="0"/>
    <n v="105"/>
    <n v="50.38"/>
    <x v="0"/>
    <x v="0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0"/>
    <n v="106"/>
    <n v="103.95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2"/>
    <x v="2"/>
    <s v="GBP"/>
    <n v="1425136462"/>
    <n v="1421680462"/>
    <b v="0"/>
    <n v="33"/>
    <b v="1"/>
    <x v="0"/>
    <n v="130"/>
    <n v="23.64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2"/>
    <s v="GBP"/>
    <n v="1438531200"/>
    <n v="1435921992"/>
    <b v="0"/>
    <n v="169"/>
    <b v="1"/>
    <x v="0"/>
    <n v="142"/>
    <n v="25.13"/>
    <x v="0"/>
    <x v="0"/>
  </r>
  <r>
    <n v="2815"/>
    <s v="Widow's Wedding Dress"/>
    <s v="Set in 1950s Northern Ireland, this play tells the story of two sisters in a community of Travellers, or Irish Gypsies."/>
    <n v="250"/>
    <n v="605"/>
    <x v="2"/>
    <x v="6"/>
    <s v="CAD"/>
    <n v="1470595109"/>
    <n v="1468003109"/>
    <b v="0"/>
    <n v="14"/>
    <b v="1"/>
    <x v="0"/>
    <n v="242"/>
    <n v="43.21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2"/>
    <s v="GBP"/>
    <n v="1431164115"/>
    <n v="1428572115"/>
    <b v="0"/>
    <n v="64"/>
    <b v="1"/>
    <x v="0"/>
    <n v="108"/>
    <n v="25.25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0"/>
    <n v="128"/>
    <n v="37.21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6"/>
    <s v="CAD"/>
    <n v="1428292800"/>
    <n v="1424368298"/>
    <b v="0"/>
    <n v="83"/>
    <b v="1"/>
    <x v="0"/>
    <n v="113"/>
    <n v="68.25"/>
    <x v="0"/>
    <x v="0"/>
  </r>
  <r>
    <n v="2811"/>
    <s v="Ray Gunn and Starburst"/>
    <s v="Ray Gunn and Starburst is an audio sci-fi/comedy sending up the tropes of classic and pulp science-fiction."/>
    <n v="10000"/>
    <n v="10027"/>
    <x v="2"/>
    <x v="2"/>
    <s v="GBP"/>
    <n v="1424692503"/>
    <n v="1422100503"/>
    <b v="0"/>
    <n v="108"/>
    <b v="1"/>
    <x v="0"/>
    <n v="100"/>
    <n v="92.84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0"/>
    <n v="108"/>
    <n v="47.46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0"/>
    <n v="102"/>
    <n v="121.9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0"/>
    <n v="100"/>
    <n v="65.38"/>
    <x v="0"/>
    <x v="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0"/>
    <n v="126"/>
    <n v="67.739999999999995"/>
    <x v="0"/>
    <x v="0"/>
  </r>
  <r>
    <n v="2806"/>
    <s v="And Now: The World!"/>
    <s v="A one woman show about the challenges of being a feminist in a digital age. Touring 6 UK cities. Now with Stretch Goals!"/>
    <n v="3000"/>
    <n v="3363"/>
    <x v="2"/>
    <x v="2"/>
    <s v="GBP"/>
    <n v="1438772400"/>
    <n v="1435645490"/>
    <b v="0"/>
    <n v="76"/>
    <b v="1"/>
    <x v="0"/>
    <n v="112"/>
    <n v="44.25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2"/>
    <s v="GBP"/>
    <n v="1440245273"/>
    <n v="1438085273"/>
    <b v="0"/>
    <n v="18"/>
    <b v="1"/>
    <x v="0"/>
    <n v="110"/>
    <n v="24.44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2"/>
    <x v="2"/>
    <s v="GBP"/>
    <n v="1411987990"/>
    <n v="1409395990"/>
    <b v="0"/>
    <n v="23"/>
    <b v="1"/>
    <x v="0"/>
    <n v="115"/>
    <n v="50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0"/>
    <n v="128"/>
    <n v="90.74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2"/>
    <s v="GBP"/>
    <n v="1438875107"/>
    <n v="1436283107"/>
    <b v="0"/>
    <n v="90"/>
    <b v="1"/>
    <x v="0"/>
    <n v="102"/>
    <n v="33.94"/>
    <x v="0"/>
    <x v="0"/>
  </r>
  <r>
    <n v="2801"/>
    <s v="A Dream Play"/>
    <s v="Arise Theatre Company's production of August Strindberg's expressionist masterpiece 'A Dream Play'."/>
    <n v="500"/>
    <n v="666"/>
    <x v="2"/>
    <x v="4"/>
    <s v="AUD"/>
    <n v="1412938800"/>
    <n v="1411019409"/>
    <b v="0"/>
    <n v="13"/>
    <b v="1"/>
    <x v="0"/>
    <n v="133"/>
    <n v="51.23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2"/>
    <s v="GBP"/>
    <n v="1420377366"/>
    <n v="1415193366"/>
    <b v="0"/>
    <n v="31"/>
    <b v="1"/>
    <x v="0"/>
    <n v="133"/>
    <n v="42.9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x v="2"/>
    <s v="GBP"/>
    <n v="1466179200"/>
    <n v="1463466070"/>
    <b v="0"/>
    <n v="130"/>
    <b v="1"/>
    <x v="0"/>
    <n v="117"/>
    <n v="44.8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2"/>
    <s v="GBP"/>
    <n v="1438358400"/>
    <n v="1437063121"/>
    <b v="0"/>
    <n v="139"/>
    <b v="1"/>
    <x v="0"/>
    <n v="101"/>
    <n v="36.47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2"/>
    <s v="GBP"/>
    <n v="1404858840"/>
    <n v="1402266840"/>
    <b v="0"/>
    <n v="94"/>
    <b v="1"/>
    <x v="0"/>
    <n v="103"/>
    <n v="87.36"/>
    <x v="0"/>
    <x v="0"/>
  </r>
  <r>
    <n v="2796"/>
    <s v="Fishcakes"/>
    <s v="Fishcakes is a piece of new writing for the Camden Fringe that explores a story of love, loss, and all the â€˜little things'."/>
    <n v="800"/>
    <n v="924"/>
    <x v="2"/>
    <x v="2"/>
    <s v="GBP"/>
    <n v="1404564028"/>
    <n v="1401972028"/>
    <b v="0"/>
    <n v="21"/>
    <b v="1"/>
    <x v="0"/>
    <n v="116"/>
    <n v="44"/>
    <x v="0"/>
    <x v="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0"/>
    <n v="104"/>
    <n v="36.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2"/>
    <s v="GBP"/>
    <n v="1457031600"/>
    <n v="1455640559"/>
    <b v="0"/>
    <n v="3"/>
    <b v="1"/>
    <x v="0"/>
    <n v="150"/>
    <n v="25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4"/>
    <s v="AUD"/>
    <n v="1437473005"/>
    <n v="1434881005"/>
    <b v="0"/>
    <n v="73"/>
    <b v="1"/>
    <x v="0"/>
    <n v="111"/>
    <n v="151.46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0"/>
    <n v="108"/>
    <n v="89.67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0"/>
    <n v="103"/>
    <n v="73.209999999999994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0"/>
    <n v="105"/>
    <n v="47.88"/>
    <x v="0"/>
    <x v="0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0"/>
    <n v="101"/>
    <n v="126.46"/>
    <x v="0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0"/>
    <n v="103"/>
    <n v="102.5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0"/>
    <n v="120"/>
    <n v="31.5"/>
    <x v="0"/>
    <x v="0"/>
  </r>
  <r>
    <n v="2786"/>
    <s v="Fierce"/>
    <s v="A heart-melting farce about sex, art and the lovelorn lay-abouts of London-town."/>
    <n v="2500"/>
    <n v="2946"/>
    <x v="2"/>
    <x v="2"/>
    <s v="GBP"/>
    <n v="1404913180"/>
    <n v="1403703580"/>
    <b v="0"/>
    <n v="74"/>
    <b v="1"/>
    <x v="0"/>
    <n v="118"/>
    <n v="39.81"/>
    <x v="0"/>
    <x v="0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0"/>
    <n v="105"/>
    <n v="36.86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0"/>
    <n v="119"/>
    <n v="66.11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2"/>
    <s v="GBP"/>
    <n v="1429793446"/>
    <n v="1428583846"/>
    <b v="0"/>
    <n v="61"/>
    <b v="1"/>
    <x v="0"/>
    <n v="115"/>
    <n v="18.77"/>
    <x v="0"/>
    <x v="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0"/>
    <n v="120"/>
    <n v="66.67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0"/>
    <n v="105"/>
    <n v="47"/>
    <x v="0"/>
    <x v="0"/>
  </r>
  <r>
    <n v="2780"/>
    <s v="Travel with baby"/>
    <s v="Turn the World with my kids, and then write a book with the advice for traveling with baby"/>
    <n v="100000"/>
    <n v="0"/>
    <x v="0"/>
    <x v="5"/>
    <s v="EUR"/>
    <n v="1489142688"/>
    <n v="1486550688"/>
    <b v="0"/>
    <n v="0"/>
    <b v="0"/>
    <x v="3"/>
    <n v="0"/>
    <n v="0"/>
    <x v="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x v="3"/>
    <n v="2"/>
    <n v="53"/>
    <x v="1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x v="3"/>
    <n v="26"/>
    <n v="93.67"/>
    <x v="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x v="3"/>
    <n v="0"/>
    <n v="10"/>
    <x v="1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x v="3"/>
    <n v="8"/>
    <n v="45.97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x v="3"/>
    <n v="3"/>
    <n v="75"/>
    <x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x v="3"/>
    <n v="14"/>
    <n v="43.85"/>
    <x v="1"/>
    <x v="3"/>
  </r>
  <r>
    <n v="2773"/>
    <s v="The Boat That Couldn't Float"/>
    <s v="Parents know the pain of rereading bad bedtime stories. I want to write stories that all ages will enjoy"/>
    <n v="530"/>
    <n v="1"/>
    <x v="0"/>
    <x v="6"/>
    <s v="CAD"/>
    <n v="1461530721"/>
    <n v="1460666721"/>
    <b v="0"/>
    <n v="1"/>
    <b v="0"/>
    <x v="3"/>
    <n v="0"/>
    <n v="1"/>
    <x v="1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x v="3"/>
    <n v="0"/>
    <n v="0"/>
    <x v="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x v="3"/>
    <n v="0"/>
    <n v="0"/>
    <x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x v="3"/>
    <n v="10"/>
    <n v="63.1"/>
    <x v="1"/>
    <x v="3"/>
  </r>
  <r>
    <n v="2769"/>
    <s v="Raph the Ninja Giraffe"/>
    <s v="Raph the Ninja Giraffe is a project that is my 5 year old sons idea, &amp; I am working with him to bring his idea to life."/>
    <n v="800"/>
    <n v="2"/>
    <x v="0"/>
    <x v="2"/>
    <s v="GBP"/>
    <n v="1401997790"/>
    <n v="1397677790"/>
    <b v="0"/>
    <n v="2"/>
    <b v="0"/>
    <x v="3"/>
    <n v="0"/>
    <n v="1"/>
    <x v="1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x v="3"/>
    <n v="14"/>
    <n v="29.47"/>
    <x v="1"/>
    <x v="3"/>
  </r>
  <r>
    <n v="2767"/>
    <s v="the Giant Turnip"/>
    <s v="An animated bedtime story with Dedka, Babka and the rest of the family working together on a BIG problem"/>
    <n v="4000"/>
    <n v="34"/>
    <x v="0"/>
    <x v="6"/>
    <s v="CAD"/>
    <n v="1439766050"/>
    <n v="1434582050"/>
    <b v="0"/>
    <n v="3"/>
    <b v="0"/>
    <x v="3"/>
    <n v="1"/>
    <n v="11.33"/>
    <x v="1"/>
    <x v="3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x v="3"/>
    <n v="2"/>
    <n v="25"/>
    <x v="1"/>
    <x v="3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x v="3"/>
    <n v="0"/>
    <n v="0"/>
    <x v="1"/>
    <x v="3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x v="3"/>
    <n v="1"/>
    <n v="11.25"/>
    <x v="1"/>
    <x v="3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x v="3"/>
    <n v="0"/>
    <n v="30"/>
    <x v="1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x v="3"/>
    <n v="1"/>
    <n v="25"/>
    <x v="1"/>
    <x v="3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x v="3"/>
    <n v="1"/>
    <n v="9"/>
    <x v="1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s v="GBP"/>
    <n v="1371726258"/>
    <n v="1369134258"/>
    <b v="0"/>
    <n v="0"/>
    <b v="0"/>
    <x v="3"/>
    <n v="0"/>
    <n v="0"/>
    <x v="1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x v="3"/>
    <n v="11"/>
    <n v="52.5"/>
    <x v="1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x v="3"/>
    <n v="12"/>
    <n v="39"/>
    <x v="1"/>
    <x v="3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x v="3"/>
    <n v="1"/>
    <n v="5"/>
    <x v="1"/>
    <x v="3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x v="3"/>
    <n v="10"/>
    <n v="31.76"/>
    <x v="1"/>
    <x v="3"/>
  </r>
  <r>
    <n v="2755"/>
    <s v="Children's book app: &quot;The story of Setanta&quot;"/>
    <s v="Colourful and imaginative book app for children, will be relished especially by those with Irish roots."/>
    <n v="500"/>
    <n v="260"/>
    <x v="0"/>
    <x v="1"/>
    <s v="EUR"/>
    <n v="1428519527"/>
    <n v="1425927527"/>
    <b v="0"/>
    <n v="15"/>
    <b v="0"/>
    <x v="3"/>
    <n v="52"/>
    <n v="17.329999999999998"/>
    <x v="1"/>
    <x v="3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x v="3"/>
    <n v="0"/>
    <n v="0"/>
    <x v="1"/>
    <x v="3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x v="3"/>
    <n v="19"/>
    <n v="47.5"/>
    <x v="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x v="3"/>
    <n v="11"/>
    <n v="39.29"/>
    <x v="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x v="3"/>
    <n v="0"/>
    <n v="0"/>
    <x v="1"/>
    <x v="3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x v="3"/>
    <n v="0"/>
    <n v="0"/>
    <x v="1"/>
    <x v="3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x v="3"/>
    <n v="1"/>
    <n v="55"/>
    <x v="1"/>
    <x v="3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x v="3"/>
    <n v="1"/>
    <n v="13.25"/>
    <x v="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x v="3"/>
    <n v="28"/>
    <n v="35"/>
    <x v="1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x v="3"/>
    <n v="27"/>
    <n v="42.16"/>
    <x v="1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x v="3"/>
    <n v="22"/>
    <n v="35.729999999999997"/>
    <x v="1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x v="3"/>
    <n v="5"/>
    <n v="37.950000000000003"/>
    <x v="1"/>
    <x v="3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x v="3"/>
    <n v="0"/>
    <n v="0"/>
    <x v="1"/>
    <x v="3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x v="3"/>
    <n v="29"/>
    <n v="40.61"/>
    <x v="1"/>
    <x v="3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x v="3"/>
    <n v="0"/>
    <n v="8.75"/>
    <x v="1"/>
    <x v="3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4"/>
    <n v="103"/>
    <n v="18.239999999999998"/>
    <x v="2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2"/>
    <s v="GBP"/>
    <n v="1399324717"/>
    <n v="1395436717"/>
    <b v="0"/>
    <n v="191"/>
    <b v="1"/>
    <x v="4"/>
    <n v="384"/>
    <n v="22.12"/>
    <x v="2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4"/>
    <n v="148"/>
    <n v="493.13"/>
    <x v="2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4"/>
    <n v="246"/>
    <n v="161.88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6"/>
    <s v="CAD"/>
    <n v="1398268773"/>
    <n v="1395676773"/>
    <b v="0"/>
    <n v="58"/>
    <b v="1"/>
    <x v="4"/>
    <n v="123"/>
    <n v="169.52"/>
    <x v="2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2"/>
    <s v="GBP"/>
    <n v="1363204800"/>
    <n v="1360551250"/>
    <b v="0"/>
    <n v="339"/>
    <b v="1"/>
    <x v="4"/>
    <n v="978"/>
    <n v="21.64"/>
    <x v="2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4"/>
    <n v="2260300"/>
    <n v="138.66999999999999"/>
    <x v="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4"/>
    <n v="108"/>
    <n v="451.84"/>
    <x v="2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4"/>
    <n v="118"/>
    <n v="97.19"/>
    <x v="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4"/>
    <n v="104"/>
    <n v="845.7"/>
    <x v="2"/>
    <x v="4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4"/>
    <n v="170"/>
    <n v="67.42"/>
    <x v="2"/>
    <x v="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4"/>
    <n v="104"/>
    <n v="340.57"/>
    <x v="2"/>
    <x v="4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4"/>
    <n v="202"/>
    <n v="77.23"/>
    <x v="2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4"/>
    <n v="493"/>
    <n v="69.760000000000005"/>
    <x v="2"/>
    <x v="4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4"/>
    <n v="106"/>
    <n v="261.75"/>
    <x v="2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6"/>
    <s v="CAD"/>
    <n v="1488390735"/>
    <n v="1484070735"/>
    <b v="0"/>
    <n v="113"/>
    <b v="1"/>
    <x v="4"/>
    <n v="145"/>
    <n v="511.65"/>
    <x v="2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2"/>
    <s v="GBP"/>
    <n v="1439625059"/>
    <n v="1436860259"/>
    <b v="0"/>
    <n v="1019"/>
    <b v="1"/>
    <x v="4"/>
    <n v="297"/>
    <n v="7.19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4"/>
    <n v="140"/>
    <n v="95.49"/>
    <x v="2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4"/>
    <n v="253"/>
    <n v="68.25"/>
    <x v="2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2"/>
    <s v="GBP"/>
    <n v="1378494000"/>
    <n v="1375880598"/>
    <b v="0"/>
    <n v="269"/>
    <b v="1"/>
    <x v="4"/>
    <n v="1462"/>
    <n v="40.76"/>
    <x v="2"/>
    <x v="4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2"/>
    <n v="118"/>
    <n v="170.7"/>
    <x v="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2"/>
    <n v="109"/>
    <n v="94.64"/>
    <x v="0"/>
    <x v="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2"/>
    <n v="104"/>
    <n v="125.98"/>
    <x v="0"/>
    <x v="2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2"/>
    <n v="120"/>
    <n v="92.39"/>
    <x v="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0"/>
    <s v="EUR"/>
    <n v="1444291193"/>
    <n v="1441699193"/>
    <b v="1"/>
    <n v="187"/>
    <b v="1"/>
    <x v="2"/>
    <n v="120"/>
    <n v="64.16"/>
    <x v="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2"/>
    <n v="265"/>
    <n v="57.63"/>
    <x v="0"/>
    <x v="2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2"/>
    <n v="116"/>
    <n v="95.37"/>
    <x v="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2"/>
    <n v="102"/>
    <n v="108"/>
    <x v="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2"/>
    <n v="131"/>
    <n v="50.53"/>
    <x v="0"/>
    <x v="2"/>
  </r>
  <r>
    <n v="2711"/>
    <s v="The Red Shoes"/>
    <s v="We're aiming to launch a production involving circus performers, musicians and artists in a new space, creating a night of live art."/>
    <n v="3910"/>
    <n v="3938"/>
    <x v="2"/>
    <x v="2"/>
    <s v="GBP"/>
    <n v="1403301660"/>
    <n v="1400694790"/>
    <b v="1"/>
    <n v="73"/>
    <b v="1"/>
    <x v="2"/>
    <n v="101"/>
    <n v="53.95"/>
    <x v="0"/>
    <x v="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2"/>
    <n v="154"/>
    <n v="84.87"/>
    <x v="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2"/>
    <n v="102"/>
    <n v="164.94"/>
    <x v="0"/>
    <x v="2"/>
  </r>
  <r>
    <n v="2708"/>
    <s v="Angel Comedy Club"/>
    <s v="Angel Comedy Club: A permanent home for Londonâ€™s loveliest comedy night - a community comedy club"/>
    <n v="20000"/>
    <n v="46643.07"/>
    <x v="2"/>
    <x v="2"/>
    <s v="GBP"/>
    <n v="1469119526"/>
    <n v="1463935526"/>
    <b v="1"/>
    <n v="1049"/>
    <b v="1"/>
    <x v="2"/>
    <n v="233"/>
    <n v="44.46"/>
    <x v="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2"/>
    <n v="351"/>
    <n v="71.239999999999995"/>
    <x v="0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2"/>
    <n v="112"/>
    <n v="149.44"/>
    <x v="0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2"/>
    <n v="11"/>
    <n v="217.38"/>
    <x v="0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2"/>
    <n v="6"/>
    <n v="163.57"/>
    <x v="0"/>
    <x v="2"/>
  </r>
  <r>
    <n v="2703"/>
    <s v="Bisagra Teatro: Foro Multidisciplinario"/>
    <s v="Â¡Tu nuevo espacio cultural multidisciplinario en el centro de Pachuca, Hidalgo"/>
    <n v="40000"/>
    <n v="41500"/>
    <x v="3"/>
    <x v="3"/>
    <s v="MXN"/>
    <n v="1490196830"/>
    <n v="1485016430"/>
    <b v="0"/>
    <n v="45"/>
    <b v="0"/>
    <x v="2"/>
    <n v="104"/>
    <n v="922.22"/>
    <x v="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2"/>
    <n v="34"/>
    <n v="132.35"/>
    <x v="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"/>
    <s v="EUR"/>
    <n v="1491586534"/>
    <n v="1488911734"/>
    <b v="0"/>
    <n v="46"/>
    <b v="0"/>
    <x v="2"/>
    <n v="46"/>
    <n v="34.130000000000003"/>
    <x v="0"/>
    <x v="2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x v="5"/>
    <n v="1"/>
    <n v="17.5"/>
    <x v="3"/>
    <x v="5"/>
  </r>
  <r>
    <n v="2699"/>
    <s v="my bakery truck"/>
    <s v="Hi, I want make my first bakery. Food truck was great, but I not have a car licence. So, help me to be my dream!"/>
    <n v="2"/>
    <n v="0"/>
    <x v="0"/>
    <x v="6"/>
    <s v="CAD"/>
    <n v="1407533463"/>
    <n v="1404941463"/>
    <b v="0"/>
    <n v="0"/>
    <b v="0"/>
    <x v="5"/>
    <n v="0"/>
    <n v="0"/>
    <x v="3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x v="5"/>
    <n v="0"/>
    <n v="13.01"/>
    <x v="3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x v="5"/>
    <n v="26"/>
    <n v="116.56"/>
    <x v="3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x v="5"/>
    <n v="6"/>
    <n v="89.21"/>
    <x v="3"/>
    <x v="5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x v="5"/>
    <n v="0"/>
    <n v="23.67"/>
    <x v="3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x v="5"/>
    <n v="0"/>
    <n v="1"/>
    <x v="3"/>
    <x v="5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x v="5"/>
    <n v="1"/>
    <n v="13.33"/>
    <x v="3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x v="5"/>
    <n v="1"/>
    <n v="25"/>
    <x v="3"/>
    <x v="5"/>
  </r>
  <r>
    <n v="2691"/>
    <s v="Cook"/>
    <s v="A Great New local Food Truck serving up ethnic fusion inspired eats in Ottawa."/>
    <n v="65000"/>
    <n v="35"/>
    <x v="0"/>
    <x v="6"/>
    <s v="CAD"/>
    <n v="1431278557"/>
    <n v="1427390557"/>
    <b v="0"/>
    <n v="2"/>
    <b v="0"/>
    <x v="5"/>
    <n v="0"/>
    <n v="17.5"/>
    <x v="3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x v="5"/>
    <n v="11"/>
    <n v="72.760000000000005"/>
    <x v="3"/>
    <x v="5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x v="5"/>
    <n v="0"/>
    <n v="1"/>
    <x v="3"/>
    <x v="5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x v="5"/>
    <n v="0"/>
    <n v="5.29"/>
    <x v="3"/>
    <x v="5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x v="5"/>
    <n v="0"/>
    <n v="0"/>
    <x v="3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x v="5"/>
    <n v="0"/>
    <n v="0"/>
    <x v="3"/>
    <x v="5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x v="5"/>
    <n v="0"/>
    <n v="10"/>
    <x v="3"/>
    <x v="5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x v="5"/>
    <n v="1"/>
    <n v="200"/>
    <x v="3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x v="5"/>
    <n v="0"/>
    <n v="12"/>
    <x v="3"/>
    <x v="5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x v="5"/>
    <n v="28"/>
    <n v="84.9"/>
    <x v="3"/>
    <x v="5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x v="5"/>
    <n v="1"/>
    <n v="27.5"/>
    <x v="3"/>
    <x v="5"/>
  </r>
  <r>
    <n v="2680"/>
    <s v="iHeart Pillow"/>
    <s v="iHeartPillow, Connecting loved ones"/>
    <n v="32000"/>
    <n v="276"/>
    <x v="0"/>
    <x v="16"/>
    <s v="EUR"/>
    <n v="1459915491"/>
    <n v="1457327091"/>
    <b v="0"/>
    <n v="4"/>
    <b v="0"/>
    <x v="6"/>
    <n v="1"/>
    <n v="69"/>
    <x v="2"/>
    <x v="6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x v="6"/>
    <n v="0"/>
    <n v="44"/>
    <x v="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16"/>
    <s v="EUR"/>
    <n v="1443121765"/>
    <n v="1440529765"/>
    <b v="0"/>
    <n v="2"/>
    <b v="0"/>
    <x v="6"/>
    <n v="0"/>
    <n v="550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x v="6"/>
    <n v="18"/>
    <n v="126.48"/>
    <x v="2"/>
    <x v="6"/>
  </r>
  <r>
    <n v="2676"/>
    <s v="Toronto VR Co-Op"/>
    <s v="Our aim is to provide high-end equipment and space for Toronto coders, filmmakers, and artists to develop cutting-edge VR content."/>
    <n v="2100"/>
    <n v="1058"/>
    <x v="0"/>
    <x v="6"/>
    <s v="CAD"/>
    <n v="1463929174"/>
    <n v="1461337174"/>
    <b v="0"/>
    <n v="9"/>
    <b v="0"/>
    <x v="6"/>
    <n v="50"/>
    <n v="117.56"/>
    <x v="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x v="6"/>
    <n v="8"/>
    <n v="65.41"/>
    <x v="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x v="6"/>
    <n v="63"/>
    <n v="128.62"/>
    <x v="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x v="6"/>
    <n v="28"/>
    <n v="167.15"/>
    <x v="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x v="6"/>
    <n v="33"/>
    <n v="70.62"/>
    <x v="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x v="6"/>
    <n v="11"/>
    <n v="33.76"/>
    <x v="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x v="6"/>
    <n v="6"/>
    <n v="41.58"/>
    <x v="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6"/>
    <n v="125"/>
    <n v="91"/>
    <x v="2"/>
    <x v="6"/>
  </r>
  <r>
    <n v="2668"/>
    <s v="UOttawa Makermobile"/>
    <s v="Creativity on the go! |_x000a_CrÃ©ativitÃ© en mouvement !"/>
    <n v="1000"/>
    <n v="1707"/>
    <x v="2"/>
    <x v="6"/>
    <s v="CAD"/>
    <n v="1447079520"/>
    <n v="1443449265"/>
    <b v="0"/>
    <n v="28"/>
    <b v="1"/>
    <x v="6"/>
    <n v="171"/>
    <n v="60.96"/>
    <x v="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6"/>
    <n v="111"/>
    <n v="92.22"/>
    <x v="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6"/>
    <n v="159"/>
    <n v="77.33"/>
    <x v="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6"/>
    <n v="123"/>
    <n v="93.7"/>
    <x v="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6"/>
    <n v="103"/>
    <n v="174.04"/>
    <x v="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6"/>
    <s v="CAD"/>
    <n v="1441378800"/>
    <n v="1438873007"/>
    <b v="0"/>
    <n v="56"/>
    <b v="1"/>
    <x v="6"/>
    <n v="105"/>
    <n v="373.56"/>
    <x v="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6"/>
    <n v="107"/>
    <n v="267"/>
    <x v="2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6"/>
    <n v="103"/>
    <n v="85.75"/>
    <x v="2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7"/>
    <n v="0"/>
    <n v="3.8"/>
    <x v="2"/>
    <x v="7"/>
  </r>
  <r>
    <n v="2659"/>
    <s v="test (Canceled)"/>
    <s v="test"/>
    <n v="49000"/>
    <n v="1333"/>
    <x v="1"/>
    <x v="0"/>
    <s v="USD"/>
    <n v="1429321210"/>
    <n v="1426729210"/>
    <b v="0"/>
    <n v="10"/>
    <b v="0"/>
    <x v="7"/>
    <n v="3"/>
    <n v="133.30000000000001"/>
    <x v="2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7"/>
    <n v="0"/>
    <n v="22.75"/>
    <x v="2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7"/>
    <n v="19"/>
    <n v="95.28"/>
    <x v="2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7"/>
    <n v="11"/>
    <n v="112.86"/>
    <x v="2"/>
    <x v="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7"/>
    <n v="21"/>
    <n v="73.37"/>
    <x v="2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7"/>
    <n v="0"/>
    <n v="8.5"/>
    <x v="2"/>
    <x v="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7"/>
    <n v="12"/>
    <n v="83.94"/>
    <x v="2"/>
    <x v="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x v="7"/>
    <n v="1"/>
    <n v="80.45"/>
    <x v="2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7"/>
    <n v="2"/>
    <n v="307.82"/>
    <x v="2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7"/>
    <n v="1"/>
    <n v="71.599999999999994"/>
    <x v="2"/>
    <x v="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7"/>
    <n v="0"/>
    <n v="41.33"/>
    <x v="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7"/>
    <n v="1"/>
    <n v="17.670000000000002"/>
    <x v="2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6"/>
    <s v="CAD"/>
    <n v="1439533019"/>
    <n v="1436941019"/>
    <b v="0"/>
    <n v="3"/>
    <b v="0"/>
    <x v="7"/>
    <n v="1"/>
    <n v="12"/>
    <x v="2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7"/>
    <n v="8"/>
    <n v="78.67"/>
    <x v="2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x v="7"/>
    <n v="11"/>
    <n v="91.3"/>
    <x v="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7"/>
    <n v="2"/>
    <n v="39.479999999999997"/>
    <x v="2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7"/>
    <n v="34"/>
    <n v="223.58"/>
    <x v="2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10"/>
    <s v="EUR"/>
    <n v="1468565820"/>
    <n v="1465970108"/>
    <b v="0"/>
    <n v="0"/>
    <b v="0"/>
    <x v="7"/>
    <n v="0"/>
    <n v="0"/>
    <x v="2"/>
    <x v="7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x v="7"/>
    <n v="1"/>
    <n v="15"/>
    <x v="2"/>
    <x v="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7"/>
    <n v="106"/>
    <n v="45.94"/>
    <x v="2"/>
    <x v="7"/>
  </r>
  <r>
    <n v="2639"/>
    <s v="Mission Space"/>
    <s v="Mission Space is run by me, a teenager who has a passion for space! I will fly a weather balloon to the edge of space with your help."/>
    <n v="300"/>
    <n v="492"/>
    <x v="2"/>
    <x v="2"/>
    <s v="GBP"/>
    <n v="1424378748"/>
    <n v="1421786748"/>
    <b v="0"/>
    <n v="49"/>
    <b v="1"/>
    <x v="7"/>
    <n v="164"/>
    <n v="10.039999999999999"/>
    <x v="2"/>
    <x v="7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7"/>
    <n v="102"/>
    <n v="25.21"/>
    <x v="2"/>
    <x v="7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7"/>
    <n v="166"/>
    <n v="31.96"/>
    <x v="2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7"/>
    <n v="187"/>
    <n v="37.46"/>
    <x v="2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6"/>
    <s v="CAD"/>
    <n v="1425937761"/>
    <n v="1422917361"/>
    <b v="0"/>
    <n v="84"/>
    <b v="1"/>
    <x v="7"/>
    <n v="100"/>
    <n v="136.9"/>
    <x v="2"/>
    <x v="7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7"/>
    <n v="106"/>
    <n v="39.44"/>
    <x v="2"/>
    <x v="7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7"/>
    <n v="355"/>
    <n v="89.1"/>
    <x v="2"/>
    <x v="7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7"/>
    <n v="137"/>
    <n v="34.9"/>
    <x v="2"/>
    <x v="7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7"/>
    <n v="115"/>
    <n v="80.19"/>
    <x v="2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4"/>
    <s v="AUD"/>
    <n v="1467280800"/>
    <n v="1464921112"/>
    <b v="0"/>
    <n v="81"/>
    <b v="1"/>
    <x v="7"/>
    <n v="158"/>
    <n v="38.99"/>
    <x v="2"/>
    <x v="7"/>
  </r>
  <r>
    <n v="2629"/>
    <s v="Project Dragonfly - Sail to the Stars"/>
    <s v="The first international contest to let students shape the future of interstellar travel."/>
    <n v="5000"/>
    <n v="6387"/>
    <x v="2"/>
    <x v="2"/>
    <s v="GBP"/>
    <n v="1431608122"/>
    <n v="1429016122"/>
    <b v="0"/>
    <n v="100"/>
    <b v="1"/>
    <x v="7"/>
    <n v="128"/>
    <n v="63.87"/>
    <x v="2"/>
    <x v="7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7"/>
    <n v="110"/>
    <n v="44.1"/>
    <x v="2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7"/>
    <n v="647"/>
    <n v="21.56"/>
    <x v="2"/>
    <x v="7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7"/>
    <n v="112"/>
    <n v="56"/>
    <x v="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0"/>
    <s v="EUR"/>
    <n v="1478723208"/>
    <n v="1476559608"/>
    <b v="0"/>
    <n v="52"/>
    <b v="1"/>
    <x v="7"/>
    <n v="956"/>
    <n v="27.58"/>
    <x v="2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7"/>
    <n v="1379"/>
    <n v="31.82"/>
    <x v="2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7"/>
    <n v="114"/>
    <n v="36.770000000000003"/>
    <x v="2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7"/>
    <n v="131"/>
    <n v="26.59"/>
    <x v="2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7"/>
    <n v="146"/>
    <n v="47.06"/>
    <x v="2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4"/>
    <s v="AUD"/>
    <n v="1444525200"/>
    <n v="1441339242"/>
    <b v="1"/>
    <n v="1251"/>
    <b v="1"/>
    <x v="7"/>
    <n v="144"/>
    <n v="74.64"/>
    <x v="2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7"/>
    <n v="188"/>
    <n v="35.549999999999997"/>
    <x v="2"/>
    <x v="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7"/>
    <n v="105"/>
    <n v="205.3"/>
    <x v="2"/>
    <x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7"/>
    <n v="878"/>
    <n v="27.6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7"/>
    <n v="115"/>
    <n v="120.31"/>
    <x v="2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2"/>
    <s v="GBP"/>
    <n v="1462017600"/>
    <n v="1458820564"/>
    <b v="0"/>
    <n v="72"/>
    <b v="1"/>
    <x v="7"/>
    <n v="170"/>
    <n v="47.18"/>
    <x v="2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7"/>
    <n v="102"/>
    <n v="107.1"/>
    <x v="2"/>
    <x v="7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7"/>
    <n v="101"/>
    <n v="270.57"/>
    <x v="2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7"/>
    <n v="172"/>
    <n v="58.42"/>
    <x v="2"/>
    <x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0"/>
    <s v="EUR"/>
    <n v="1483397940"/>
    <n v="1480493014"/>
    <b v="1"/>
    <n v="3663"/>
    <b v="1"/>
    <x v="7"/>
    <n v="2791"/>
    <n v="83.8"/>
    <x v="2"/>
    <x v="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7"/>
    <n v="141"/>
    <n v="55.76"/>
    <x v="2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7"/>
    <n v="304"/>
    <n v="157.29"/>
    <x v="2"/>
    <x v="7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7"/>
    <n v="224"/>
    <n v="58.93"/>
    <x v="2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7"/>
    <n v="408"/>
    <n v="81.95"/>
    <x v="2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7"/>
    <n v="110"/>
    <n v="31.44"/>
    <x v="2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7"/>
    <n v="107"/>
    <n v="60.97"/>
    <x v="2"/>
    <x v="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7"/>
    <n v="104"/>
    <n v="64.930000000000007"/>
    <x v="2"/>
    <x v="7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7"/>
    <n v="101"/>
    <n v="35.520000000000003"/>
    <x v="2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7"/>
    <n v="326"/>
    <n v="80.02"/>
    <x v="2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7"/>
    <n v="661"/>
    <n v="21.9"/>
    <x v="2"/>
    <x v="7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x v="5"/>
    <n v="7"/>
    <n v="115.53"/>
    <x v="3"/>
    <x v="5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x v="5"/>
    <n v="1"/>
    <n v="18"/>
    <x v="3"/>
    <x v="5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x v="5"/>
    <n v="39"/>
    <n v="83.57"/>
    <x v="3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s v="GBP"/>
    <n v="1466323917"/>
    <n v="1463731917"/>
    <b v="0"/>
    <n v="7"/>
    <b v="0"/>
    <x v="5"/>
    <n v="6"/>
    <n v="12.14"/>
    <x v="3"/>
    <x v="5"/>
  </r>
  <r>
    <n v="2596"/>
    <s v="The Chef Express Food Truck"/>
    <s v="I'm bringing passion, talent, and most importantly some amazing gourmet food to the streets of Lethbridge and southern Alberta."/>
    <n v="35000"/>
    <n v="8256"/>
    <x v="0"/>
    <x v="6"/>
    <s v="CAD"/>
    <n v="1407427009"/>
    <n v="1404835009"/>
    <b v="0"/>
    <n v="27"/>
    <b v="0"/>
    <x v="5"/>
    <n v="24"/>
    <n v="305.77999999999997"/>
    <x v="3"/>
    <x v="5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x v="5"/>
    <n v="12"/>
    <n v="96.05"/>
    <x v="3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x v="5"/>
    <n v="0"/>
    <n v="1"/>
    <x v="3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x v="5"/>
    <n v="0"/>
    <n v="0"/>
    <x v="3"/>
    <x v="5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x v="5"/>
    <n v="0"/>
    <n v="50"/>
    <x v="3"/>
    <x v="5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x v="5"/>
    <n v="2"/>
    <n v="13"/>
    <x v="3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x v="5"/>
    <n v="0"/>
    <n v="0"/>
    <x v="3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8"/>
    <s v="DKK"/>
    <n v="1458733927"/>
    <n v="1456145527"/>
    <b v="0"/>
    <n v="1"/>
    <b v="0"/>
    <x v="5"/>
    <n v="0"/>
    <n v="5"/>
    <x v="3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x v="5"/>
    <n v="4"/>
    <n v="29.13"/>
    <x v="3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x v="5"/>
    <n v="2"/>
    <n v="202.83"/>
    <x v="3"/>
    <x v="5"/>
  </r>
  <r>
    <n v="2586"/>
    <s v="Inspire Healthy Eating"/>
    <s v="I would like to bring fresh salad and food to the streets of London at a reasonable price."/>
    <n v="3000"/>
    <n v="5"/>
    <x v="0"/>
    <x v="2"/>
    <s v="GBP"/>
    <n v="1451030136"/>
    <n v="1448438136"/>
    <b v="0"/>
    <n v="1"/>
    <b v="0"/>
    <x v="5"/>
    <n v="0"/>
    <n v="5"/>
    <x v="3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x v="5"/>
    <n v="0"/>
    <n v="50"/>
    <x v="3"/>
    <x v="5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x v="5"/>
    <n v="0"/>
    <n v="0"/>
    <x v="3"/>
    <x v="5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x v="5"/>
    <n v="1"/>
    <n v="1"/>
    <x v="3"/>
    <x v="5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x v="5"/>
    <n v="0"/>
    <n v="1"/>
    <x v="3"/>
    <x v="5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x v="5"/>
    <n v="11"/>
    <n v="48.18"/>
    <x v="3"/>
    <x v="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5"/>
    <n v="1"/>
    <n v="25.5"/>
    <x v="3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5"/>
    <n v="0"/>
    <n v="23.08"/>
    <x v="3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5"/>
    <n v="0"/>
    <n v="0"/>
    <x v="3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5"/>
    <n v="0"/>
    <n v="0"/>
    <x v="3"/>
    <x v="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5"/>
    <n v="0"/>
    <n v="0"/>
    <x v="3"/>
    <x v="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5"/>
    <n v="0"/>
    <n v="0"/>
    <x v="3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5"/>
    <n v="0"/>
    <n v="0"/>
    <x v="3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5"/>
    <n v="0"/>
    <n v="0"/>
    <x v="3"/>
    <x v="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5"/>
    <n v="0"/>
    <n v="0"/>
    <x v="3"/>
    <x v="5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x v="5"/>
    <n v="0"/>
    <n v="62.5"/>
    <x v="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5"/>
    <n v="1"/>
    <n v="29.5"/>
    <x v="3"/>
    <x v="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5"/>
    <n v="2"/>
    <n v="72.5"/>
    <x v="3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s v="GBP"/>
    <n v="1472745594"/>
    <n v="1470153594"/>
    <b v="0"/>
    <n v="1"/>
    <b v="0"/>
    <x v="5"/>
    <n v="1"/>
    <n v="50"/>
    <x v="3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5"/>
    <n v="0"/>
    <n v="60"/>
    <x v="3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5"/>
    <n v="0"/>
    <n v="0"/>
    <x v="3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5"/>
    <n v="1"/>
    <n v="100"/>
    <x v="3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6"/>
    <s v="CAD"/>
    <n v="1406854699"/>
    <n v="1404262699"/>
    <b v="0"/>
    <n v="0"/>
    <b v="0"/>
    <x v="5"/>
    <n v="0"/>
    <n v="0"/>
    <x v="3"/>
    <x v="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5"/>
    <n v="0"/>
    <n v="0"/>
    <x v="3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0"/>
    <s v="EUR"/>
    <n v="1476189339"/>
    <n v="1471005339"/>
    <b v="0"/>
    <n v="3"/>
    <b v="0"/>
    <x v="5"/>
    <n v="1"/>
    <n v="25"/>
    <x v="3"/>
    <x v="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6"/>
    <s v="CAD"/>
    <n v="1444740089"/>
    <n v="1442148089"/>
    <b v="0"/>
    <n v="0"/>
    <b v="0"/>
    <x v="5"/>
    <n v="0"/>
    <n v="0"/>
    <x v="3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2"/>
    <s v="GBP"/>
    <n v="1425682174"/>
    <n v="1423090174"/>
    <b v="0"/>
    <n v="21"/>
    <b v="1"/>
    <x v="8"/>
    <n v="100"/>
    <n v="143"/>
    <x v="4"/>
    <x v="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8"/>
    <n v="111"/>
    <n v="35.6"/>
    <x v="4"/>
    <x v="8"/>
  </r>
  <r>
    <n v="2558"/>
    <s v="Hopkins Sinfonia 2015 Season"/>
    <s v="The Hopkins Sinfonia is looking for your support to run our 2015 Season made up of five concerts."/>
    <n v="1250"/>
    <n v="1361"/>
    <x v="2"/>
    <x v="4"/>
    <s v="AUD"/>
    <n v="1430488740"/>
    <n v="1427747906"/>
    <b v="0"/>
    <n v="18"/>
    <b v="1"/>
    <x v="8"/>
    <n v="109"/>
    <n v="75.61"/>
    <x v="4"/>
    <x v="8"/>
  </r>
  <r>
    <n v="2557"/>
    <s v="European Tour"/>
    <s v="Raising money for our concert tour of Switzerland and Germany in June/July 2014"/>
    <n v="900"/>
    <n v="1066"/>
    <x v="2"/>
    <x v="2"/>
    <s v="GBP"/>
    <n v="1400176386"/>
    <n v="1397584386"/>
    <b v="0"/>
    <n v="36"/>
    <b v="1"/>
    <x v="8"/>
    <n v="118"/>
    <n v="29.61"/>
    <x v="4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8"/>
    <n v="106"/>
    <n v="23.12"/>
    <x v="4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8"/>
    <n v="107"/>
    <n v="61.34"/>
    <x v="4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8"/>
    <n v="123"/>
    <n v="54.99"/>
    <x v="4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8"/>
    <n v="156"/>
    <n v="38.880000000000003"/>
    <x v="4"/>
    <x v="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8"/>
    <n v="107"/>
    <n v="177.5"/>
    <x v="4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8"/>
    <n v="103"/>
    <n v="67.42"/>
    <x v="4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8"/>
    <n v="101"/>
    <n v="43.7"/>
    <x v="4"/>
    <x v="8"/>
  </r>
  <r>
    <n v="2549"/>
    <s v="The Miller's Wife, a new opera"/>
    <s v="A new opera in English by Mike Christie to be premiÃ¨red at the Arcola Theatre, London UK from 14th-17th August 2013."/>
    <n v="1570"/>
    <n v="1614"/>
    <x v="2"/>
    <x v="2"/>
    <s v="GBP"/>
    <n v="1370019600"/>
    <n v="1366999870"/>
    <b v="0"/>
    <n v="37"/>
    <b v="1"/>
    <x v="8"/>
    <n v="103"/>
    <n v="43.62"/>
    <x v="4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7"/>
    <s v="EUR"/>
    <n v="1475209620"/>
    <n v="1473087637"/>
    <b v="0"/>
    <n v="37"/>
    <b v="1"/>
    <x v="8"/>
    <n v="102"/>
    <n v="165.16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8"/>
    <n v="120"/>
    <n v="49.19"/>
    <x v="4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8"/>
    <n v="112"/>
    <n v="60.15"/>
    <x v="4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8"/>
    <n v="195"/>
    <n v="64.03"/>
    <x v="4"/>
    <x v="8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8"/>
    <n v="101"/>
    <n v="88.44"/>
    <x v="4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8"/>
    <n v="156"/>
    <n v="30.08"/>
    <x v="4"/>
    <x v="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8"/>
    <n v="104"/>
    <n v="55.77"/>
    <x v="4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2"/>
    <s v="GBP"/>
    <n v="1380192418"/>
    <n v="1375008418"/>
    <b v="0"/>
    <n v="63"/>
    <b v="1"/>
    <x v="8"/>
    <n v="107"/>
    <n v="59.46"/>
    <x v="4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8"/>
    <n v="103"/>
    <n v="95.74"/>
    <x v="4"/>
    <x v="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8"/>
    <n v="100"/>
    <n v="169.92"/>
    <x v="4"/>
    <x v="8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8"/>
    <n v="113"/>
    <n v="109.96"/>
    <x v="4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8"/>
    <n v="110"/>
    <n v="100"/>
    <x v="4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8"/>
    <n v="116"/>
    <n v="7.25"/>
    <x v="4"/>
    <x v="8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8"/>
    <n v="104"/>
    <n v="266.08999999999997"/>
    <x v="4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8"/>
    <n v="105"/>
    <n v="150"/>
    <x v="4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8"/>
    <n v="111"/>
    <n v="61.03"/>
    <x v="4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8"/>
    <n v="126"/>
    <n v="84.08"/>
    <x v="4"/>
    <x v="8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8"/>
    <n v="100"/>
    <n v="74.069999999999993"/>
    <x v="4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8"/>
    <n v="100"/>
    <n v="135.41999999999999"/>
    <x v="4"/>
    <x v="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8"/>
    <n v="104"/>
    <n v="82.33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2"/>
    <x v="2"/>
    <s v="GBP"/>
    <n v="1440068400"/>
    <n v="1438459303"/>
    <b v="0"/>
    <n v="81"/>
    <b v="1"/>
    <x v="8"/>
    <n v="107"/>
    <n v="52.96"/>
    <x v="4"/>
    <x v="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8"/>
    <n v="102"/>
    <n v="57.54"/>
    <x v="4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8"/>
    <n v="113"/>
    <n v="136.91"/>
    <x v="4"/>
    <x v="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8"/>
    <n v="100"/>
    <n v="100.33"/>
    <x v="4"/>
    <x v="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8"/>
    <n v="102"/>
    <n v="177.21"/>
    <x v="4"/>
    <x v="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8"/>
    <n v="156"/>
    <n v="54.15"/>
    <x v="4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8"/>
    <n v="100"/>
    <n v="185.19"/>
    <x v="4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8"/>
    <n v="109"/>
    <n v="103.68"/>
    <x v="4"/>
    <x v="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x v="9"/>
    <n v="0"/>
    <n v="0"/>
    <x v="3"/>
    <x v="9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x v="9"/>
    <n v="0"/>
    <n v="16.25"/>
    <x v="3"/>
    <x v="9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x v="9"/>
    <n v="0"/>
    <n v="0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0"/>
    <x v="6"/>
    <s v="CAD"/>
    <n v="1426788930"/>
    <n v="1424200530"/>
    <b v="0"/>
    <n v="33"/>
    <b v="0"/>
    <x v="9"/>
    <n v="10"/>
    <n v="53.55"/>
    <x v="3"/>
    <x v="9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x v="9"/>
    <n v="0"/>
    <n v="0"/>
    <x v="3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x v="9"/>
    <n v="19"/>
    <n v="77.5"/>
    <x v="3"/>
    <x v="9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x v="9"/>
    <n v="2"/>
    <n v="52.5"/>
    <x v="3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10"/>
    <s v="EUR"/>
    <n v="1488067789"/>
    <n v="1482883789"/>
    <b v="0"/>
    <n v="0"/>
    <b v="0"/>
    <x v="9"/>
    <n v="0"/>
    <n v="0"/>
    <x v="3"/>
    <x v="9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x v="9"/>
    <n v="0"/>
    <n v="0"/>
    <x v="3"/>
    <x v="9"/>
  </r>
  <r>
    <n v="2511"/>
    <s v="loluli's"/>
    <s v="Fresh Fast Food. A bbq ramen bar thats healthy, tasty and made to order right in front of your eyes....... From flame to bowl"/>
    <n v="100000"/>
    <n v="0"/>
    <x v="0"/>
    <x v="2"/>
    <s v="GBP"/>
    <n v="1454323413"/>
    <n v="1451731413"/>
    <b v="0"/>
    <n v="0"/>
    <b v="0"/>
    <x v="9"/>
    <n v="0"/>
    <n v="0"/>
    <x v="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x v="9"/>
    <n v="0"/>
    <n v="37.5"/>
    <x v="3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2"/>
    <s v="GBP"/>
    <n v="1429554349"/>
    <n v="1424719549"/>
    <b v="0"/>
    <n v="28"/>
    <b v="0"/>
    <x v="9"/>
    <n v="1"/>
    <n v="35.71"/>
    <x v="3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x v="9"/>
    <n v="0"/>
    <n v="0"/>
    <x v="3"/>
    <x v="9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x v="9"/>
    <n v="0"/>
    <n v="0"/>
    <x v="3"/>
    <x v="9"/>
  </r>
  <r>
    <n v="2506"/>
    <s v="Bowlz Cafe, Hull"/>
    <s v="Love cereal as much as we do? Then we need your help! We are opening a worldwide cereal cafe, serving the best in imported cereals!"/>
    <n v="5000"/>
    <n v="30"/>
    <x v="0"/>
    <x v="2"/>
    <s v="GBP"/>
    <n v="1443906000"/>
    <n v="1441955269"/>
    <b v="0"/>
    <n v="2"/>
    <b v="0"/>
    <x v="9"/>
    <n v="1"/>
    <n v="15"/>
    <x v="3"/>
    <x v="9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x v="9"/>
    <n v="0"/>
    <n v="0"/>
    <x v="3"/>
    <x v="9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x v="9"/>
    <n v="0"/>
    <n v="0"/>
    <x v="3"/>
    <x v="9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x v="9"/>
    <n v="0"/>
    <n v="0"/>
    <x v="3"/>
    <x v="9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x v="9"/>
    <n v="0"/>
    <n v="17.2"/>
    <x v="3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6"/>
    <s v="CAD"/>
    <n v="1443379104"/>
    <n v="1440787104"/>
    <b v="0"/>
    <n v="7"/>
    <b v="0"/>
    <x v="9"/>
    <n v="3"/>
    <n v="40.14"/>
    <x v="3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10"/>
    <n v="113"/>
    <n v="23.45"/>
    <x v="4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10"/>
    <n v="203"/>
    <n v="47.68"/>
    <x v="4"/>
    <x v="10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10"/>
    <n v="106"/>
    <n v="52.8"/>
    <x v="4"/>
    <x v="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10"/>
    <n v="113"/>
    <n v="80.55"/>
    <x v="4"/>
    <x v="1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10"/>
    <n v="100"/>
    <n v="600"/>
    <x v="4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10"/>
    <n v="128"/>
    <n v="45.55"/>
    <x v="4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10"/>
    <n v="101"/>
    <n v="38.85"/>
    <x v="4"/>
    <x v="1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10"/>
    <n v="129"/>
    <n v="99.38"/>
    <x v="4"/>
    <x v="1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10"/>
    <n v="125"/>
    <n v="27.78"/>
    <x v="4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10"/>
    <n v="103"/>
    <n v="51.6"/>
    <x v="4"/>
    <x v="10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10"/>
    <n v="121"/>
    <n v="37.94"/>
    <x v="4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10"/>
    <n v="134"/>
    <n v="62.38"/>
    <x v="4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10"/>
    <n v="107"/>
    <n v="49.25"/>
    <x v="4"/>
    <x v="10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10"/>
    <n v="100"/>
    <n v="39.49"/>
    <x v="4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10"/>
    <n v="266"/>
    <n v="26.57"/>
    <x v="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10"/>
    <n v="103"/>
    <n v="50.37"/>
    <x v="4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10"/>
    <n v="119"/>
    <n v="46.4"/>
    <x v="4"/>
    <x v="1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10"/>
    <n v="114"/>
    <n v="65.84"/>
    <x v="4"/>
    <x v="1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10"/>
    <n v="100"/>
    <n v="40.04"/>
    <x v="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10"/>
    <n v="113"/>
    <n v="47.54"/>
    <x v="4"/>
    <x v="10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10"/>
    <n v="100"/>
    <n v="250"/>
    <x v="4"/>
    <x v="1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10"/>
    <n v="133"/>
    <n v="25.02"/>
    <x v="4"/>
    <x v="1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10"/>
    <n v="128"/>
    <n v="129.11000000000001"/>
    <x v="4"/>
    <x v="10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10"/>
    <n v="171"/>
    <n v="31.34"/>
    <x v="4"/>
    <x v="1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10"/>
    <n v="105"/>
    <n v="61.1"/>
    <x v="4"/>
    <x v="10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10"/>
    <n v="105"/>
    <n v="32.32"/>
    <x v="4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10"/>
    <n v="100"/>
    <n v="131.58000000000001"/>
    <x v="4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10"/>
    <n v="100"/>
    <n v="42.55"/>
    <x v="4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10"/>
    <n v="136"/>
    <n v="97.9"/>
    <x v="4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10"/>
    <n v="128"/>
    <n v="37.65"/>
    <x v="4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10"/>
    <n v="103"/>
    <n v="28.66"/>
    <x v="4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10"/>
    <n v="114"/>
    <n v="29.02"/>
    <x v="4"/>
    <x v="10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10"/>
    <n v="107"/>
    <n v="36.97"/>
    <x v="4"/>
    <x v="10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10"/>
    <n v="119"/>
    <n v="27.56"/>
    <x v="4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10"/>
    <n v="100"/>
    <n v="48.08"/>
    <x v="4"/>
    <x v="10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10"/>
    <n v="180"/>
    <n v="26.27"/>
    <x v="4"/>
    <x v="10"/>
  </r>
  <r>
    <n v="2464"/>
    <s v="The Enemy Feathers NEW EP"/>
    <s v="The Enemy Feathers are passing the proverbial hat to see if we can raise enough money to complete Our NEW EP"/>
    <n v="2000"/>
    <n v="2222"/>
    <x v="2"/>
    <x v="6"/>
    <s v="CAD"/>
    <n v="1443641340"/>
    <n v="1441143397"/>
    <b v="0"/>
    <n v="43"/>
    <b v="1"/>
    <x v="10"/>
    <n v="111"/>
    <n v="51.67"/>
    <x v="4"/>
    <x v="1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10"/>
    <n v="116"/>
    <n v="31"/>
    <x v="4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10"/>
    <n v="111"/>
    <n v="28.88"/>
    <x v="4"/>
    <x v="1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10"/>
    <n v="104"/>
    <n v="90.52"/>
    <x v="4"/>
    <x v="1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11"/>
    <n v="101"/>
    <n v="125.99"/>
    <x v="3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11"/>
    <n v="102"/>
    <n v="108.78"/>
    <x v="3"/>
    <x v="1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11"/>
    <n v="110"/>
    <n v="68.86"/>
    <x v="3"/>
    <x v="11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11"/>
    <n v="102"/>
    <n v="189.76"/>
    <x v="3"/>
    <x v="1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11"/>
    <n v="181"/>
    <n v="40.49"/>
    <x v="3"/>
    <x v="1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11"/>
    <n v="182"/>
    <n v="34.130000000000003"/>
    <x v="3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11"/>
    <n v="101"/>
    <n v="271.51"/>
    <x v="3"/>
    <x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11"/>
    <n v="155"/>
    <n v="69.27"/>
    <x v="3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11"/>
    <n v="134"/>
    <n v="53.4"/>
    <x v="3"/>
    <x v="1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11"/>
    <n v="115"/>
    <n v="62.07"/>
    <x v="3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11"/>
    <n v="102"/>
    <n v="149.31"/>
    <x v="3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11"/>
    <n v="108"/>
    <n v="90"/>
    <x v="3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11"/>
    <n v="108"/>
    <n v="47.78"/>
    <x v="3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11"/>
    <n v="427"/>
    <n v="31.69"/>
    <x v="3"/>
    <x v="1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11"/>
    <n v="168"/>
    <n v="75.67"/>
    <x v="3"/>
    <x v="1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11"/>
    <n v="173"/>
    <n v="75.13"/>
    <x v="3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11"/>
    <n v="109"/>
    <n v="53.41"/>
    <x v="3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11"/>
    <n v="203"/>
    <n v="130.22999999999999"/>
    <x v="3"/>
    <x v="1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11"/>
    <n v="126"/>
    <n v="81.25"/>
    <x v="3"/>
    <x v="11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11"/>
    <n v="108"/>
    <n v="74.23"/>
    <x v="3"/>
    <x v="11"/>
  </r>
  <r>
    <n v="2440"/>
    <s v="The first green Food Truck in Phnom Penh"/>
    <s v="Starting a entire clean energy food truck and set a new standard for Cambodia"/>
    <n v="5000"/>
    <n v="10"/>
    <x v="0"/>
    <x v="19"/>
    <s v="EUR"/>
    <n v="1455399313"/>
    <n v="1452807313"/>
    <b v="0"/>
    <n v="2"/>
    <b v="0"/>
    <x v="5"/>
    <n v="0"/>
    <n v="5"/>
    <x v="3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x v="5"/>
    <n v="0"/>
    <n v="0"/>
    <x v="3"/>
    <x v="5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x v="5"/>
    <n v="0"/>
    <n v="50"/>
    <x v="3"/>
    <x v="5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x v="5"/>
    <n v="0"/>
    <n v="0"/>
    <x v="3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6"/>
    <s v="CAD"/>
    <n v="1454078770"/>
    <n v="1448894770"/>
    <b v="0"/>
    <n v="2"/>
    <b v="0"/>
    <x v="5"/>
    <n v="0"/>
    <n v="22.5"/>
    <x v="3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1"/>
    <s v="SEK"/>
    <n v="1444027186"/>
    <n v="1441435186"/>
    <b v="0"/>
    <n v="4"/>
    <b v="0"/>
    <x v="5"/>
    <n v="0"/>
    <n v="306"/>
    <x v="3"/>
    <x v="5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x v="5"/>
    <n v="0"/>
    <n v="13"/>
    <x v="3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x v="5"/>
    <n v="0"/>
    <n v="0"/>
    <x v="3"/>
    <x v="5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x v="5"/>
    <n v="0"/>
    <n v="1"/>
    <x v="3"/>
    <x v="5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x v="5"/>
    <n v="0"/>
    <n v="1"/>
    <x v="3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x v="5"/>
    <n v="1"/>
    <n v="10.5"/>
    <x v="3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7"/>
    <s v="NOK"/>
    <n v="1486313040"/>
    <n v="1483131966"/>
    <b v="0"/>
    <n v="4"/>
    <b v="0"/>
    <x v="5"/>
    <n v="1"/>
    <n v="501.25"/>
    <x v="3"/>
    <x v="5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x v="5"/>
    <n v="0"/>
    <n v="1"/>
    <x v="3"/>
    <x v="5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x v="5"/>
    <n v="0"/>
    <n v="1"/>
    <x v="3"/>
    <x v="5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x v="5"/>
    <n v="0"/>
    <n v="0"/>
    <x v="3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x v="5"/>
    <n v="0"/>
    <n v="1"/>
    <x v="3"/>
    <x v="5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x v="5"/>
    <n v="1"/>
    <n v="34.44"/>
    <x v="3"/>
    <x v="5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x v="5"/>
    <n v="0"/>
    <n v="8"/>
    <x v="3"/>
    <x v="5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x v="5"/>
    <n v="0"/>
    <n v="1"/>
    <x v="3"/>
    <x v="5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x v="5"/>
    <n v="0"/>
    <n v="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x v="5"/>
    <n v="15"/>
    <n v="69.47"/>
    <x v="3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x v="5"/>
    <n v="0"/>
    <n v="0"/>
    <x v="3"/>
    <x v="5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x v="5"/>
    <n v="0"/>
    <n v="1"/>
    <x v="3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x v="5"/>
    <n v="0"/>
    <n v="0"/>
    <x v="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x v="5"/>
    <n v="0"/>
    <n v="5"/>
    <x v="3"/>
    <x v="5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x v="5"/>
    <n v="1"/>
    <n v="55.83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x v="5"/>
    <n v="3"/>
    <n v="35.380000000000003"/>
    <x v="3"/>
    <x v="5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x v="5"/>
    <n v="1"/>
    <n v="8.33"/>
    <x v="3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7"/>
    <s v="EUR"/>
    <n v="1480185673"/>
    <n v="1476294073"/>
    <b v="0"/>
    <n v="0"/>
    <b v="0"/>
    <x v="5"/>
    <n v="0"/>
    <n v="0"/>
    <x v="3"/>
    <x v="5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x v="5"/>
    <n v="1"/>
    <n v="50.33"/>
    <x v="3"/>
    <x v="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x v="5"/>
    <n v="0"/>
    <n v="0"/>
    <x v="3"/>
    <x v="5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x v="5"/>
    <n v="2"/>
    <n v="76.67"/>
    <x v="3"/>
    <x v="5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x v="5"/>
    <n v="0"/>
    <n v="15"/>
    <x v="3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x v="5"/>
    <n v="25"/>
    <n v="168.39"/>
    <x v="3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x v="5"/>
    <n v="41"/>
    <n v="84.06"/>
    <x v="3"/>
    <x v="5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x v="5"/>
    <n v="23"/>
    <n v="56.3"/>
    <x v="3"/>
    <x v="5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x v="5"/>
    <n v="0"/>
    <n v="0"/>
    <x v="3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s v="GBP"/>
    <n v="1459368658"/>
    <n v="1454188258"/>
    <b v="0"/>
    <n v="12"/>
    <b v="0"/>
    <x v="5"/>
    <n v="17"/>
    <n v="16.829999999999998"/>
    <x v="3"/>
    <x v="5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x v="5"/>
    <n v="0"/>
    <n v="52"/>
    <x v="3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x v="5"/>
    <n v="1"/>
    <n v="22.33"/>
    <x v="3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x v="12"/>
    <n v="0"/>
    <n v="0"/>
    <x v="2"/>
    <x v="1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12"/>
    <n v="0"/>
    <n v="0"/>
    <x v="2"/>
    <x v="1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12"/>
    <n v="0"/>
    <n v="0"/>
    <x v="2"/>
    <x v="1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12"/>
    <n v="0"/>
    <n v="0"/>
    <x v="2"/>
    <x v="1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3"/>
    <s v="CHF"/>
    <n v="1444940558"/>
    <n v="1442348558"/>
    <b v="0"/>
    <n v="1"/>
    <b v="0"/>
    <x v="12"/>
    <n v="0"/>
    <n v="10"/>
    <x v="2"/>
    <x v="1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12"/>
    <n v="0"/>
    <n v="0"/>
    <x v="2"/>
    <x v="1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"/>
    <s v="EUR"/>
    <n v="1424940093"/>
    <n v="1422348093"/>
    <b v="0"/>
    <n v="2"/>
    <b v="0"/>
    <x v="12"/>
    <n v="0"/>
    <n v="1.5"/>
    <x v="2"/>
    <x v="1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12"/>
    <n v="0"/>
    <n v="50"/>
    <x v="2"/>
    <x v="1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12"/>
    <n v="0"/>
    <n v="0"/>
    <x v="2"/>
    <x v="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12"/>
    <n v="0"/>
    <n v="25"/>
    <x v="2"/>
    <x v="1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x v="12"/>
    <n v="0"/>
    <n v="0"/>
    <x v="2"/>
    <x v="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7"/>
    <s v="EUR"/>
    <n v="1437861540"/>
    <n v="1435160452"/>
    <b v="0"/>
    <n v="1"/>
    <b v="0"/>
    <x v="12"/>
    <n v="0"/>
    <n v="30"/>
    <x v="2"/>
    <x v="1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12"/>
    <n v="1"/>
    <n v="57.88"/>
    <x v="2"/>
    <x v="1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12"/>
    <n v="1"/>
    <n v="342"/>
    <x v="2"/>
    <x v="12"/>
  </r>
  <r>
    <n v="2386"/>
    <s v="Realjobmatch.com (Canceled)"/>
    <s v="Realjobmatch is not just a job search site but a matching site , matching the right jobseekers with the best jobs."/>
    <n v="30000"/>
    <n v="0"/>
    <x v="1"/>
    <x v="6"/>
    <s v="CAD"/>
    <n v="1420920424"/>
    <n v="1415736424"/>
    <b v="0"/>
    <n v="0"/>
    <b v="0"/>
    <x v="12"/>
    <n v="0"/>
    <n v="0"/>
    <x v="2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12"/>
    <n v="1"/>
    <n v="112.57"/>
    <x v="2"/>
    <x v="1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12"/>
    <n v="1"/>
    <n v="1"/>
    <x v="2"/>
    <x v="1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9"/>
    <s v="NZD"/>
    <n v="1424568107"/>
    <n v="1421976107"/>
    <b v="0"/>
    <n v="3"/>
    <b v="0"/>
    <x v="12"/>
    <n v="4"/>
    <n v="145"/>
    <x v="2"/>
    <x v="1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12"/>
    <n v="3"/>
    <n v="37.5"/>
    <x v="2"/>
    <x v="1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12"/>
    <n v="2"/>
    <n v="224.43"/>
    <x v="2"/>
    <x v="1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12"/>
    <n v="0"/>
    <n v="18.329999999999998"/>
    <x v="2"/>
    <x v="1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12"/>
    <n v="0"/>
    <n v="0"/>
    <x v="2"/>
    <x v="1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12"/>
    <n v="0"/>
    <n v="0"/>
    <x v="2"/>
    <x v="1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6"/>
    <s v="CAD"/>
    <n v="1480110783"/>
    <n v="1477515183"/>
    <b v="0"/>
    <n v="0"/>
    <b v="0"/>
    <x v="12"/>
    <n v="0"/>
    <n v="0"/>
    <x v="2"/>
    <x v="1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12"/>
    <n v="11"/>
    <n v="81.58"/>
    <x v="2"/>
    <x v="1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12"/>
    <n v="0"/>
    <n v="0"/>
    <x v="2"/>
    <x v="1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12"/>
    <n v="0"/>
    <n v="10"/>
    <x v="2"/>
    <x v="1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12"/>
    <n v="0"/>
    <n v="50"/>
    <x v="2"/>
    <x v="1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x v="12"/>
    <n v="3"/>
    <n v="30"/>
    <x v="2"/>
    <x v="1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12"/>
    <n v="0"/>
    <n v="0"/>
    <x v="2"/>
    <x v="1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12"/>
    <n v="0"/>
    <n v="20.5"/>
    <x v="2"/>
    <x v="1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12"/>
    <n v="0"/>
    <n v="0"/>
    <x v="2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12"/>
    <n v="0"/>
    <n v="50"/>
    <x v="2"/>
    <x v="1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12"/>
    <n v="1"/>
    <n v="47.86"/>
    <x v="2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2"/>
    <s v="GBP"/>
    <n v="1445431533"/>
    <n v="1442839533"/>
    <b v="0"/>
    <n v="27"/>
    <b v="0"/>
    <x v="12"/>
    <n v="11"/>
    <n v="97.41"/>
    <x v="2"/>
    <x v="1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5"/>
    <s v="EUR"/>
    <n v="1453071600"/>
    <n v="1449596425"/>
    <b v="0"/>
    <n v="0"/>
    <b v="0"/>
    <x v="12"/>
    <n v="0"/>
    <n v="0"/>
    <x v="2"/>
    <x v="1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12"/>
    <n v="0"/>
    <n v="0"/>
    <x v="2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12"/>
    <n v="0"/>
    <n v="0"/>
    <x v="2"/>
    <x v="1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12"/>
    <n v="29"/>
    <n v="60"/>
    <x v="2"/>
    <x v="12"/>
  </r>
  <r>
    <n v="2361"/>
    <s v="Lemme Grab it (Canceled)"/>
    <s v="A website for email/sms alerts of your personal selection, comparison of prices,consolidated database, best deals around for clothing."/>
    <n v="200"/>
    <n v="0"/>
    <x v="1"/>
    <x v="6"/>
    <s v="CAD"/>
    <n v="1462053600"/>
    <n v="1459975008"/>
    <b v="0"/>
    <n v="0"/>
    <b v="0"/>
    <x v="12"/>
    <n v="0"/>
    <n v="0"/>
    <x v="2"/>
    <x v="12"/>
  </r>
  <r>
    <n v="2360"/>
    <s v="Bee Bay Microjobs (Canceled)"/>
    <s v="Welcome to Bee Bay Canada, your commission free microjobs website.  Sell at any price and keep 100% of what you earn!"/>
    <n v="5000"/>
    <n v="2"/>
    <x v="1"/>
    <x v="6"/>
    <s v="CAD"/>
    <n v="1454864280"/>
    <n v="1452272280"/>
    <b v="0"/>
    <n v="1"/>
    <b v="0"/>
    <x v="12"/>
    <n v="0"/>
    <n v="2"/>
    <x v="2"/>
    <x v="1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12"/>
    <n v="15"/>
    <n v="367"/>
    <x v="2"/>
    <x v="1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2"/>
    <s v="GBP"/>
    <n v="1422664740"/>
    <n v="1417818036"/>
    <b v="0"/>
    <n v="0"/>
    <b v="0"/>
    <x v="12"/>
    <n v="0"/>
    <n v="0"/>
    <x v="2"/>
    <x v="12"/>
  </r>
  <r>
    <n v="2357"/>
    <s v="Online therapist directory - Click For Therapy (Canceled)"/>
    <s v="Click For Therapy is a website that was created to connect consumers and therapists across the UK."/>
    <n v="27000"/>
    <n v="0"/>
    <x v="1"/>
    <x v="2"/>
    <s v="GBP"/>
    <n v="1445093578"/>
    <n v="1442501578"/>
    <b v="0"/>
    <n v="0"/>
    <b v="0"/>
    <x v="12"/>
    <n v="0"/>
    <n v="0"/>
    <x v="2"/>
    <x v="12"/>
  </r>
  <r>
    <n v="2356"/>
    <s v="HardstyleUnited.com (Canceled)"/>
    <s v="HardstyleUnited.com The Global Hardstyle community. Your Hardstyle community."/>
    <n v="10000"/>
    <n v="0"/>
    <x v="1"/>
    <x v="12"/>
    <s v="EUR"/>
    <n v="1433530104"/>
    <n v="1430938104"/>
    <b v="0"/>
    <n v="0"/>
    <b v="0"/>
    <x v="12"/>
    <n v="0"/>
    <n v="0"/>
    <x v="2"/>
    <x v="12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x v="12"/>
    <n v="1"/>
    <n v="27.5"/>
    <x v="2"/>
    <x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12"/>
    <n v="0"/>
    <n v="25"/>
    <x v="2"/>
    <x v="1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12"/>
    <n v="0"/>
    <n v="0"/>
    <x v="2"/>
    <x v="1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12"/>
    <n v="0"/>
    <n v="0"/>
    <x v="2"/>
    <x v="12"/>
  </r>
  <r>
    <n v="2351"/>
    <s v="NZ Auction site.  No listing or success fees. Only $2 p/m"/>
    <s v="Donate $30 or more and receive a free selfie stick."/>
    <n v="18900"/>
    <n v="108"/>
    <x v="1"/>
    <x v="9"/>
    <s v="NZD"/>
    <n v="1430360739"/>
    <n v="1427768739"/>
    <b v="0"/>
    <n v="7"/>
    <b v="0"/>
    <x v="12"/>
    <n v="1"/>
    <n v="15.43"/>
    <x v="2"/>
    <x v="1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"/>
    <s v="EUR"/>
    <n v="1483474370"/>
    <n v="1480882370"/>
    <b v="0"/>
    <n v="0"/>
    <b v="0"/>
    <x v="12"/>
    <n v="0"/>
    <n v="0"/>
    <x v="2"/>
    <x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12"/>
    <n v="0"/>
    <n v="0"/>
    <x v="2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12"/>
    <n v="0"/>
    <n v="54"/>
    <x v="2"/>
    <x v="1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12"/>
    <n v="2"/>
    <n v="15"/>
    <x v="2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12"/>
    <n v="0"/>
    <n v="13"/>
    <x v="2"/>
    <x v="1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12"/>
    <n v="0"/>
    <n v="0"/>
    <x v="2"/>
    <x v="1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6"/>
    <s v="CAD"/>
    <n v="1466789269"/>
    <n v="1464197269"/>
    <b v="0"/>
    <n v="1"/>
    <b v="0"/>
    <x v="12"/>
    <n v="0"/>
    <n v="1"/>
    <x v="2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12"/>
    <n v="3"/>
    <n v="300"/>
    <x v="2"/>
    <x v="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12"/>
    <n v="0"/>
    <n v="0"/>
    <x v="2"/>
    <x v="1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12"/>
    <n v="0"/>
    <n v="0"/>
    <x v="2"/>
    <x v="1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11"/>
    <n v="106"/>
    <n v="104.99"/>
    <x v="3"/>
    <x v="1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11"/>
    <n v="294"/>
    <n v="66.62"/>
    <x v="3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11"/>
    <n v="101"/>
    <n v="123.35"/>
    <x v="3"/>
    <x v="1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11"/>
    <n v="111"/>
    <n v="74.180000000000007"/>
    <x v="3"/>
    <x v="1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11"/>
    <n v="521"/>
    <n v="48.1"/>
    <x v="3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11"/>
    <n v="102"/>
    <n v="115.69"/>
    <x v="3"/>
    <x v="11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11"/>
    <n v="102"/>
    <n v="60.87"/>
    <x v="3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11"/>
    <n v="212"/>
    <n v="13.54"/>
    <x v="3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11"/>
    <n v="106"/>
    <n v="75.5"/>
    <x v="3"/>
    <x v="11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11"/>
    <n v="144"/>
    <n v="40.799999999999997"/>
    <x v="3"/>
    <x v="1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11"/>
    <n v="102"/>
    <n v="219.93"/>
    <x v="3"/>
    <x v="1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11"/>
    <n v="106"/>
    <n v="211.84"/>
    <x v="3"/>
    <x v="1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11"/>
    <n v="254"/>
    <n v="47.38"/>
    <x v="3"/>
    <x v="11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11"/>
    <n v="526"/>
    <n v="54.88"/>
    <x v="3"/>
    <x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11"/>
    <n v="1"/>
    <n v="108"/>
    <x v="3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11"/>
    <n v="8"/>
    <n v="11.43"/>
    <x v="3"/>
    <x v="11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x v="11"/>
    <n v="21"/>
    <n v="25.49"/>
    <x v="3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11"/>
    <n v="48"/>
    <n v="30"/>
    <x v="3"/>
    <x v="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11"/>
    <n v="3"/>
    <n v="21.25"/>
    <x v="3"/>
    <x v="11"/>
  </r>
  <r>
    <n v="2321"/>
    <s v="WienerWÃ¼rze"/>
    <s v="Universal organic liquid seasoning brewed all natural from lupine, oat, salt and water for soups, salads, stews and more"/>
    <n v="10557"/>
    <n v="4130"/>
    <x v="3"/>
    <x v="18"/>
    <s v="EUR"/>
    <n v="1491282901"/>
    <n v="1488694501"/>
    <b v="0"/>
    <n v="64"/>
    <b v="0"/>
    <x v="11"/>
    <n v="39"/>
    <n v="64.53"/>
    <x v="3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10"/>
    <n v="109"/>
    <n v="61.04"/>
    <x v="4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10"/>
    <n v="108"/>
    <n v="41.96"/>
    <x v="4"/>
    <x v="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10"/>
    <n v="121"/>
    <n v="37.130000000000003"/>
    <x v="4"/>
    <x v="1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10"/>
    <n v="104"/>
    <n v="18.91"/>
    <x v="4"/>
    <x v="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10"/>
    <n v="104"/>
    <n v="78.03"/>
    <x v="4"/>
    <x v="10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10"/>
    <n v="103"/>
    <n v="40.08"/>
    <x v="4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10"/>
    <n v="157"/>
    <n v="37.67"/>
    <x v="4"/>
    <x v="10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10"/>
    <n v="176"/>
    <n v="56"/>
    <x v="4"/>
    <x v="10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10"/>
    <n v="108"/>
    <n v="40.96"/>
    <x v="4"/>
    <x v="10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10"/>
    <n v="104"/>
    <n v="90.1"/>
    <x v="4"/>
    <x v="1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10"/>
    <n v="429"/>
    <n v="64.819999999999993"/>
    <x v="4"/>
    <x v="1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10"/>
    <n v="107"/>
    <n v="59.82"/>
    <x v="4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10"/>
    <n v="101"/>
    <n v="82.5"/>
    <x v="4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10"/>
    <n v="107"/>
    <n v="27.94"/>
    <x v="4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10"/>
    <n v="107"/>
    <n v="51.19"/>
    <x v="4"/>
    <x v="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10"/>
    <n v="101"/>
    <n v="109.11"/>
    <x v="4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10"/>
    <n v="101"/>
    <n v="53.47"/>
    <x v="4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10"/>
    <n v="109"/>
    <n v="68.48"/>
    <x v="4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10"/>
    <n v="171"/>
    <n v="46.18"/>
    <x v="4"/>
    <x v="1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10"/>
    <n v="134"/>
    <n v="31.66"/>
    <x v="4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13"/>
    <n v="101"/>
    <n v="115.71"/>
    <x v="4"/>
    <x v="13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13"/>
    <n v="350"/>
    <n v="75.040000000000006"/>
    <x v="4"/>
    <x v="13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13"/>
    <n v="105"/>
    <n v="109.45"/>
    <x v="4"/>
    <x v="13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13"/>
    <n v="101"/>
    <n v="52.95"/>
    <x v="4"/>
    <x v="13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13"/>
    <n v="149"/>
    <n v="71.97"/>
    <x v="4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13"/>
    <n v="125"/>
    <n v="44.21"/>
    <x v="4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13"/>
    <n v="146"/>
    <n v="65.209999999999994"/>
    <x v="4"/>
    <x v="13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13"/>
    <n v="108"/>
    <n v="34.07"/>
    <x v="4"/>
    <x v="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13"/>
    <n v="107"/>
    <n v="46.63"/>
    <x v="4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13"/>
    <n v="173"/>
    <n v="100.47"/>
    <x v="4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13"/>
    <n v="104"/>
    <n v="53.83"/>
    <x v="4"/>
    <x v="13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13"/>
    <n v="107"/>
    <n v="64.44"/>
    <x v="4"/>
    <x v="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13"/>
    <n v="100"/>
    <n v="40.04"/>
    <x v="4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13"/>
    <n v="120"/>
    <n v="50.93"/>
    <x v="4"/>
    <x v="13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13"/>
    <n v="100"/>
    <n v="107.21"/>
    <x v="4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13"/>
    <n v="121"/>
    <n v="46.09"/>
    <x v="4"/>
    <x v="1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13"/>
    <n v="106"/>
    <n v="108.02"/>
    <x v="4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13"/>
    <n v="101"/>
    <n v="63.03"/>
    <x v="4"/>
    <x v="13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13"/>
    <n v="185"/>
    <n v="115.83"/>
    <x v="4"/>
    <x v="13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13"/>
    <n v="185"/>
    <n v="50.45"/>
    <x v="4"/>
    <x v="1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14"/>
    <n v="404"/>
    <n v="82.4"/>
    <x v="5"/>
    <x v="14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14"/>
    <n v="154"/>
    <n v="48.06"/>
    <x v="5"/>
    <x v="14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14"/>
    <n v="271"/>
    <n v="53.08"/>
    <x v="5"/>
    <x v="14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14"/>
    <n v="141"/>
    <n v="57.93"/>
    <x v="5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14"/>
    <n v="106"/>
    <n v="64.75"/>
    <x v="5"/>
    <x v="14"/>
  </r>
  <r>
    <n v="2275"/>
    <s v="Samurai Dwarves (Korobokuru)"/>
    <s v="The aim of this project is to extend our existing Samurai Dwarf range from 6 to 9. The new sculpts will be done by Bob Olley."/>
    <n v="650"/>
    <n v="2650.5"/>
    <x v="2"/>
    <x v="2"/>
    <s v="GBP"/>
    <n v="1419259679"/>
    <n v="1416667679"/>
    <b v="0"/>
    <n v="79"/>
    <b v="1"/>
    <x v="14"/>
    <n v="408"/>
    <n v="33.549999999999997"/>
    <x v="5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14"/>
    <n v="120"/>
    <n v="30.2"/>
    <x v="5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6"/>
    <s v="CAD"/>
    <n v="1489320642"/>
    <n v="1487164242"/>
    <b v="0"/>
    <n v="147"/>
    <b v="1"/>
    <x v="14"/>
    <n v="220"/>
    <n v="37.479999999999997"/>
    <x v="5"/>
    <x v="1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14"/>
    <n v="1357"/>
    <n v="14.37"/>
    <x v="5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14"/>
    <n v="283"/>
    <n v="42.63"/>
    <x v="5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14"/>
    <n v="720"/>
    <n v="107.82"/>
    <x v="5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14"/>
    <n v="1802"/>
    <n v="49.93"/>
    <x v="5"/>
    <x v="14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14"/>
    <n v="103"/>
    <n v="148.08000000000001"/>
    <x v="5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14"/>
    <n v="381"/>
    <n v="188.38"/>
    <x v="5"/>
    <x v="1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14"/>
    <n v="320"/>
    <n v="24.76"/>
    <x v="5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2"/>
    <s v="GBP"/>
    <n v="1479846507"/>
    <n v="1479241707"/>
    <b v="0"/>
    <n v="17"/>
    <b v="1"/>
    <x v="14"/>
    <n v="299"/>
    <n v="35.119999999999997"/>
    <x v="5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14"/>
    <n v="180"/>
    <n v="24.27"/>
    <x v="5"/>
    <x v="14"/>
  </r>
  <r>
    <n v="2263"/>
    <s v="Corvus Corax Miniatures - Outcasts"/>
    <s v="These are degenerated men who have, since birth, suffered the effect of mutation and turned into something wicked!"/>
    <n v="7500"/>
    <n v="8666"/>
    <x v="2"/>
    <x v="11"/>
    <s v="SEK"/>
    <n v="1422734313"/>
    <n v="1420919913"/>
    <b v="0"/>
    <n v="60"/>
    <b v="1"/>
    <x v="14"/>
    <n v="116"/>
    <n v="144.43"/>
    <x v="5"/>
    <x v="14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14"/>
    <n v="154"/>
    <n v="28.1"/>
    <x v="5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4"/>
    <s v="AUD"/>
    <n v="1487093020"/>
    <n v="1485278620"/>
    <b v="0"/>
    <n v="210"/>
    <b v="1"/>
    <x v="14"/>
    <n v="780"/>
    <n v="37.119999999999997"/>
    <x v="5"/>
    <x v="14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14"/>
    <n v="327"/>
    <n v="97.3"/>
    <x v="5"/>
    <x v="14"/>
  </r>
  <r>
    <n v="2259"/>
    <s v="The Second Breakfast"/>
    <s v="More Halfmen, more goats, more guns, and most of all some neat buildings and structures for the little fellas to hang out in!"/>
    <n v="1000"/>
    <n v="18671"/>
    <x v="2"/>
    <x v="2"/>
    <s v="GBP"/>
    <n v="1481224736"/>
    <n v="1480360736"/>
    <b v="0"/>
    <n v="206"/>
    <b v="1"/>
    <x v="14"/>
    <n v="1867"/>
    <n v="90.64"/>
    <x v="5"/>
    <x v="14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14"/>
    <n v="147"/>
    <n v="15.72"/>
    <x v="5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2"/>
    <s v="GBP"/>
    <n v="1466377200"/>
    <n v="1463351329"/>
    <b v="0"/>
    <n v="169"/>
    <b v="1"/>
    <x v="14"/>
    <n v="636"/>
    <n v="94.1"/>
    <x v="5"/>
    <x v="14"/>
  </r>
  <r>
    <n v="2256"/>
    <s v="Bitcoin Empire"/>
    <s v="Build your crypto-currency empire and sabotage your opponents. A deck building, card game. 2-4 players. 15 minutes."/>
    <n v="480"/>
    <n v="1069"/>
    <x v="2"/>
    <x v="2"/>
    <s v="GBP"/>
    <n v="1479811846"/>
    <n v="1478602246"/>
    <b v="0"/>
    <n v="50"/>
    <b v="1"/>
    <x v="14"/>
    <n v="223"/>
    <n v="21.38"/>
    <x v="5"/>
    <x v="14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14"/>
    <n v="287"/>
    <n v="41.78"/>
    <x v="5"/>
    <x v="14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14"/>
    <n v="460"/>
    <n v="11.67"/>
    <x v="5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14"/>
    <n v="113"/>
    <n v="107.32"/>
    <x v="5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16"/>
    <s v="EUR"/>
    <n v="1470469938"/>
    <n v="1469173938"/>
    <b v="0"/>
    <n v="249"/>
    <b v="1"/>
    <x v="14"/>
    <n v="272"/>
    <n v="98.41"/>
    <x v="5"/>
    <x v="14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14"/>
    <n v="134"/>
    <n v="23.81"/>
    <x v="5"/>
    <x v="14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14"/>
    <n v="975"/>
    <n v="426.93"/>
    <x v="5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14"/>
    <n v="169"/>
    <n v="32.82"/>
    <x v="5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2"/>
    <s v="GBP"/>
    <n v="1481749278"/>
    <n v="1479157278"/>
    <b v="0"/>
    <n v="128"/>
    <b v="1"/>
    <x v="14"/>
    <n v="107"/>
    <n v="58.63"/>
    <x v="5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14"/>
    <n v="104"/>
    <n v="50.85"/>
    <x v="5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2"/>
    <s v="GBP"/>
    <n v="1441393210"/>
    <n v="1438801210"/>
    <b v="0"/>
    <n v="57"/>
    <b v="1"/>
    <x v="14"/>
    <n v="100"/>
    <n v="43.91"/>
    <x v="5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14"/>
    <n v="2647"/>
    <n v="53.48"/>
    <x v="5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14"/>
    <n v="377"/>
    <n v="65"/>
    <x v="5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14"/>
    <n v="930250"/>
    <n v="4.57"/>
    <x v="5"/>
    <x v="14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14"/>
    <n v="1360"/>
    <n v="53.87"/>
    <x v="5"/>
    <x v="14"/>
  </r>
  <r>
    <n v="2241"/>
    <s v="Savage Worlds Zombie Squad"/>
    <s v="You are Ex- Military criminals sent on suicide missions on the edge of space. Science Fiction Tabletop RPG using Savage Worlds"/>
    <n v="1000"/>
    <n v="8064"/>
    <x v="2"/>
    <x v="2"/>
    <s v="GBP"/>
    <n v="1488484300"/>
    <n v="1485892300"/>
    <b v="0"/>
    <n v="163"/>
    <b v="1"/>
    <x v="14"/>
    <n v="806"/>
    <n v="49.47"/>
    <x v="5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14"/>
    <n v="271"/>
    <n v="140.97999999999999"/>
    <x v="5"/>
    <x v="14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14"/>
    <n v="128"/>
    <n v="75.13"/>
    <x v="5"/>
    <x v="14"/>
  </r>
  <r>
    <n v="2238"/>
    <s v="28mm Fantasy Miniature range Feral Orcs!"/>
    <s v="28mm Fantasy Miniature Range in leadfree white metal: Orcs, wolves and more."/>
    <n v="4000"/>
    <n v="5496"/>
    <x v="2"/>
    <x v="10"/>
    <s v="EUR"/>
    <n v="1489157716"/>
    <n v="1486565716"/>
    <b v="0"/>
    <n v="79"/>
    <b v="1"/>
    <x v="14"/>
    <n v="137"/>
    <n v="69.569999999999993"/>
    <x v="5"/>
    <x v="14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14"/>
    <n v="353"/>
    <n v="64.63"/>
    <x v="5"/>
    <x v="14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14"/>
    <n v="537"/>
    <n v="22.12"/>
    <x v="5"/>
    <x v="14"/>
  </r>
  <r>
    <n v="2235"/>
    <s v="Miniature Scenery Terrain for Tabletop gaming and Wargames"/>
    <s v="An amazing set of sceneries to create unique atmospheres for your tabletop gaming."/>
    <n v="13000"/>
    <n v="19931"/>
    <x v="2"/>
    <x v="6"/>
    <s v="CAD"/>
    <n v="1427585511"/>
    <n v="1424997111"/>
    <b v="0"/>
    <n v="147"/>
    <b v="1"/>
    <x v="14"/>
    <n v="153"/>
    <n v="135.59"/>
    <x v="5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14"/>
    <n v="1165"/>
    <n v="41.61"/>
    <x v="5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2"/>
    <s v="GBP"/>
    <n v="1450051200"/>
    <n v="1448269539"/>
    <b v="0"/>
    <n v="391"/>
    <b v="1"/>
    <x v="14"/>
    <n v="332"/>
    <n v="21.23"/>
    <x v="5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14"/>
    <n v="496"/>
    <n v="25.09"/>
    <x v="5"/>
    <x v="14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14"/>
    <n v="1212"/>
    <n v="27.23"/>
    <x v="5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14"/>
    <n v="126"/>
    <n v="21.5"/>
    <x v="5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14"/>
    <n v="171"/>
    <n v="25.43"/>
    <x v="5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0"/>
    <s v="EUR"/>
    <n v="1439707236"/>
    <n v="1437115236"/>
    <b v="0"/>
    <n v="144"/>
    <b v="1"/>
    <x v="14"/>
    <n v="1174"/>
    <n v="81.56"/>
    <x v="5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2"/>
    <s v="GBP"/>
    <n v="1384374155"/>
    <n v="1381778555"/>
    <b v="0"/>
    <n v="301"/>
    <b v="1"/>
    <x v="14"/>
    <n v="157"/>
    <n v="67.97"/>
    <x v="5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14"/>
    <n v="108"/>
    <n v="60.82"/>
    <x v="5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2"/>
    <s v="GBP"/>
    <n v="1411326015"/>
    <n v="1408734015"/>
    <b v="0"/>
    <n v="1204"/>
    <b v="1"/>
    <x v="14"/>
    <n v="945"/>
    <n v="164.8"/>
    <x v="5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14"/>
    <n v="243"/>
    <n v="82.15"/>
    <x v="5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6"/>
    <s v="CAD"/>
    <n v="1435418568"/>
    <n v="1432826568"/>
    <b v="0"/>
    <n v="100"/>
    <b v="1"/>
    <x v="14"/>
    <n v="106"/>
    <n v="206.31"/>
    <x v="5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14"/>
    <n v="163"/>
    <n v="27.1"/>
    <x v="5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14"/>
    <n v="108"/>
    <n v="37.200000000000003"/>
    <x v="5"/>
    <x v="1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15"/>
    <n v="101"/>
    <n v="51.3"/>
    <x v="4"/>
    <x v="1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15"/>
    <n v="102"/>
    <n v="53.4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15"/>
    <n v="123"/>
    <n v="32.3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15"/>
    <n v="101"/>
    <n v="47.2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15"/>
    <n v="106"/>
    <n v="22.64"/>
    <x v="4"/>
    <x v="15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15"/>
    <n v="156"/>
    <n v="26.06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15"/>
    <n v="293"/>
    <n v="73.1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15"/>
    <n v="200"/>
    <n v="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15"/>
    <n v="114"/>
    <n v="55.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15"/>
    <n v="196"/>
    <n v="40.7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15"/>
    <n v="111"/>
    <n v="61.9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2"/>
    <x v="2"/>
    <s v="GBP"/>
    <n v="1397516400"/>
    <n v="1396524644"/>
    <b v="0"/>
    <n v="15"/>
    <b v="1"/>
    <x v="15"/>
    <n v="151"/>
    <n v="50.2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15"/>
    <n v="102"/>
    <n v="42.33"/>
    <x v="4"/>
    <x v="1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15"/>
    <n v="100"/>
    <n v="285.7099999999999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15"/>
    <n v="103"/>
    <n v="33.2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15"/>
    <n v="152"/>
    <n v="42.2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15"/>
    <n v="133"/>
    <n v="27.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6"/>
    <s v="CAD"/>
    <n v="1443127082"/>
    <n v="1440535082"/>
    <b v="0"/>
    <n v="50"/>
    <b v="1"/>
    <x v="15"/>
    <n v="110"/>
    <n v="43.8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15"/>
    <n v="704"/>
    <n v="39.07"/>
    <x v="4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2"/>
    <s v="GBP"/>
    <n v="1358367565"/>
    <n v="1357157965"/>
    <b v="0"/>
    <n v="28"/>
    <b v="1"/>
    <x v="15"/>
    <n v="383"/>
    <n v="15.04"/>
    <x v="4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2"/>
    <s v="GBP"/>
    <n v="1436151600"/>
    <n v="1433775668"/>
    <b v="0"/>
    <n v="263"/>
    <b v="1"/>
    <x v="14"/>
    <n v="542"/>
    <n v="41.23"/>
    <x v="5"/>
    <x v="14"/>
  </r>
  <r>
    <n v="2199"/>
    <s v="Decadolo. Flip it!"/>
    <s v="A new strategic board game designed to flip out your opponent."/>
    <n v="9000"/>
    <n v="13228"/>
    <x v="2"/>
    <x v="1"/>
    <s v="EUR"/>
    <n v="1444903198"/>
    <n v="1442311198"/>
    <b v="1"/>
    <n v="251"/>
    <b v="1"/>
    <x v="14"/>
    <n v="147"/>
    <n v="52.7"/>
    <x v="5"/>
    <x v="14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14"/>
    <n v="133"/>
    <n v="81.650000000000006"/>
    <x v="5"/>
    <x v="14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14"/>
    <n v="951"/>
    <n v="65.89"/>
    <x v="5"/>
    <x v="1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14"/>
    <n v="114"/>
    <n v="68.11"/>
    <x v="5"/>
    <x v="14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14"/>
    <n v="120"/>
    <n v="48.13"/>
    <x v="5"/>
    <x v="14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14"/>
    <n v="537"/>
    <n v="61.2"/>
    <x v="5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14"/>
    <n v="452"/>
    <n v="75.650000000000006"/>
    <x v="5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2"/>
    <s v="GBP"/>
    <n v="1481842800"/>
    <n v="1479414344"/>
    <b v="0"/>
    <n v="3238"/>
    <b v="1"/>
    <x v="14"/>
    <n v="1081"/>
    <n v="40.07"/>
    <x v="5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2"/>
    <s v="GBP"/>
    <n v="1487102427"/>
    <n v="1486065627"/>
    <b v="0"/>
    <n v="25"/>
    <b v="1"/>
    <x v="14"/>
    <n v="120"/>
    <n v="35.92"/>
    <x v="5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14"/>
    <n v="185"/>
    <n v="65.319999999999993"/>
    <x v="5"/>
    <x v="14"/>
  </r>
  <r>
    <n v="2189"/>
    <s v="Odyssey: ARGONAUTS"/>
    <s v="Help me fund the Argonauts! Sculpted by Dave Kidd, based on concept art from Roberto Cirillo, created by Fet Milner and myself!"/>
    <n v="1200"/>
    <n v="6039"/>
    <x v="2"/>
    <x v="2"/>
    <s v="GBP"/>
    <n v="1461276000"/>
    <n v="1460055300"/>
    <b v="0"/>
    <n v="88"/>
    <b v="1"/>
    <x v="14"/>
    <n v="503"/>
    <n v="68.63"/>
    <x v="5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4"/>
    <s v="AUD"/>
    <n v="1477414800"/>
    <n v="1474380241"/>
    <b v="0"/>
    <n v="514"/>
    <b v="1"/>
    <x v="14"/>
    <n v="412"/>
    <n v="44.06"/>
    <x v="5"/>
    <x v="14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14"/>
    <n v="1015"/>
    <n v="56.97"/>
    <x v="5"/>
    <x v="14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14"/>
    <n v="110"/>
    <n v="55.96"/>
    <x v="5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2"/>
    <s v="GBP"/>
    <n v="1364286239"/>
    <n v="1360830239"/>
    <b v="0"/>
    <n v="623"/>
    <b v="1"/>
    <x v="14"/>
    <n v="1857"/>
    <n v="149.03"/>
    <x v="5"/>
    <x v="14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14"/>
    <n v="285"/>
    <n v="107.05"/>
    <x v="5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14"/>
    <n v="489"/>
    <n v="31.57"/>
    <x v="5"/>
    <x v="14"/>
  </r>
  <r>
    <n v="2182"/>
    <s v="Broken World - A Post-Apocalypse Tabletop RPG"/>
    <s v="An incredibly comprehensive tabletop rpg book for the post apocalypse, inspired by Dungeon World."/>
    <n v="3000"/>
    <n v="15725"/>
    <x v="2"/>
    <x v="6"/>
    <s v="CAD"/>
    <n v="1412285825"/>
    <n v="1409261825"/>
    <b v="0"/>
    <n v="356"/>
    <b v="1"/>
    <x v="14"/>
    <n v="524"/>
    <n v="44.17"/>
    <x v="5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14"/>
    <n v="153"/>
    <n v="57.77"/>
    <x v="5"/>
    <x v="14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13"/>
    <n v="107"/>
    <n v="68.709999999999994"/>
    <x v="4"/>
    <x v="13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13"/>
    <n v="161"/>
    <n v="76.86"/>
    <x v="4"/>
    <x v="13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13"/>
    <n v="139"/>
    <n v="40.35"/>
    <x v="4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13"/>
    <n v="100"/>
    <n v="65.87"/>
    <x v="4"/>
    <x v="13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13"/>
    <n v="126"/>
    <n v="88.75"/>
    <x v="4"/>
    <x v="13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13"/>
    <n v="250"/>
    <n v="67.31"/>
    <x v="4"/>
    <x v="13"/>
  </r>
  <r>
    <n v="2174"/>
    <s v="Chivo Funge and the Extensions"/>
    <s v="Chivo and his band of miscreants present their debut album _x000a_'Blind Energy' ...we think you are going to like it."/>
    <n v="4000"/>
    <n v="4119"/>
    <x v="2"/>
    <x v="2"/>
    <s v="GBP"/>
    <n v="1462453307"/>
    <n v="1459861307"/>
    <b v="0"/>
    <n v="63"/>
    <b v="1"/>
    <x v="13"/>
    <n v="103"/>
    <n v="65.38"/>
    <x v="4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13"/>
    <n v="127"/>
    <n v="59.23"/>
    <x v="4"/>
    <x v="13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13"/>
    <n v="100"/>
    <n v="76.92"/>
    <x v="4"/>
    <x v="13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13"/>
    <n v="106"/>
    <n v="90.28"/>
    <x v="4"/>
    <x v="13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13"/>
    <n v="181"/>
    <n v="33.32"/>
    <x v="4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13"/>
    <n v="100"/>
    <n v="21.86"/>
    <x v="4"/>
    <x v="13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13"/>
    <n v="122"/>
    <n v="64.37"/>
    <x v="4"/>
    <x v="13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13"/>
    <n v="120"/>
    <n v="22.5"/>
    <x v="4"/>
    <x v="1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13"/>
    <n v="147"/>
    <n v="91.63"/>
    <x v="4"/>
    <x v="1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7"/>
    <s v="EUR"/>
    <n v="1460127635"/>
    <n v="1457539235"/>
    <b v="0"/>
    <n v="117"/>
    <b v="1"/>
    <x v="13"/>
    <n v="139"/>
    <n v="29.62"/>
    <x v="4"/>
    <x v="13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13"/>
    <n v="103"/>
    <n v="68.010000000000005"/>
    <x v="4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13"/>
    <n v="132"/>
    <n v="75.11"/>
    <x v="4"/>
    <x v="13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13"/>
    <n v="112"/>
    <n v="87.1"/>
    <x v="4"/>
    <x v="13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13"/>
    <n v="116"/>
    <n v="35.619999999999997"/>
    <x v="4"/>
    <x v="13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x v="16"/>
    <n v="1"/>
    <n v="5.31"/>
    <x v="5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x v="16"/>
    <n v="1"/>
    <n v="13"/>
    <x v="5"/>
    <x v="16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x v="16"/>
    <n v="7"/>
    <n v="63.57"/>
    <x v="5"/>
    <x v="16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x v="16"/>
    <n v="28"/>
    <n v="370.95"/>
    <x v="5"/>
    <x v="16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x v="16"/>
    <n v="3"/>
    <n v="17.989999999999998"/>
    <x v="5"/>
    <x v="16"/>
  </r>
  <r>
    <n v="2155"/>
    <s v="VoxelMaze"/>
    <s v="A Level Editor, Turned up to eleven. Infinite creativity in one package, solo or with up to 16 of your friends."/>
    <n v="5000"/>
    <n v="115"/>
    <x v="0"/>
    <x v="2"/>
    <s v="GBP"/>
    <n v="1459443385"/>
    <n v="1456854985"/>
    <b v="0"/>
    <n v="5"/>
    <b v="0"/>
    <x v="16"/>
    <n v="2"/>
    <n v="23"/>
    <x v="5"/>
    <x v="16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x v="16"/>
    <n v="1"/>
    <n v="1"/>
    <x v="5"/>
    <x v="16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x v="16"/>
    <n v="0"/>
    <n v="8.5"/>
    <x v="5"/>
    <x v="16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x v="16"/>
    <n v="0"/>
    <n v="12.5"/>
    <x v="5"/>
    <x v="16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x v="16"/>
    <n v="0"/>
    <n v="19.670000000000002"/>
    <x v="5"/>
    <x v="16"/>
  </r>
  <r>
    <n v="2150"/>
    <s v="The Unknown Door"/>
    <s v="A pixel styled open world detective game."/>
    <n v="50000"/>
    <n v="405"/>
    <x v="0"/>
    <x v="17"/>
    <s v="NOK"/>
    <n v="1468392599"/>
    <n v="1465800599"/>
    <b v="0"/>
    <n v="4"/>
    <b v="0"/>
    <x v="16"/>
    <n v="1"/>
    <n v="101.25"/>
    <x v="5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x v="16"/>
    <n v="0"/>
    <n v="0"/>
    <x v="5"/>
    <x v="16"/>
  </r>
  <r>
    <n v="2148"/>
    <s v="ZomBlock's"/>
    <s v="zomblock's is a online zombie survival game where you can craft new weapons,find food and water to keep yourself alive."/>
    <n v="100"/>
    <n v="2"/>
    <x v="0"/>
    <x v="2"/>
    <s v="GBP"/>
    <n v="1427992582"/>
    <n v="1425404182"/>
    <b v="0"/>
    <n v="2"/>
    <b v="0"/>
    <x v="16"/>
    <n v="2"/>
    <n v="1"/>
    <x v="5"/>
    <x v="16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x v="16"/>
    <n v="1"/>
    <n v="49.38"/>
    <x v="5"/>
    <x v="16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x v="16"/>
    <n v="0"/>
    <n v="1"/>
    <x v="5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x v="16"/>
    <n v="30"/>
    <n v="51.29"/>
    <x v="5"/>
    <x v="16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x v="16"/>
    <n v="2"/>
    <n v="25.29"/>
    <x v="5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x v="16"/>
    <n v="11"/>
    <n v="45"/>
    <x v="5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10"/>
    <s v="EUR"/>
    <n v="1451494210"/>
    <n v="1449075010"/>
    <b v="0"/>
    <n v="12"/>
    <b v="0"/>
    <x v="16"/>
    <n v="6"/>
    <n v="50.08"/>
    <x v="5"/>
    <x v="16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x v="16"/>
    <n v="0"/>
    <n v="0"/>
    <x v="5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x v="16"/>
    <n v="0"/>
    <n v="50.91"/>
    <x v="5"/>
    <x v="16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x v="16"/>
    <n v="5"/>
    <n v="29.04"/>
    <x v="5"/>
    <x v="16"/>
  </r>
  <r>
    <n v="2138"/>
    <s v="Tales Of Tameria - Dawning Light"/>
    <s v="A game with a mixture of a few genres from RPG, Simulation and to adventure elements."/>
    <n v="1000"/>
    <n v="128"/>
    <x v="0"/>
    <x v="2"/>
    <s v="GBP"/>
    <n v="1383959939"/>
    <n v="1381364339"/>
    <b v="0"/>
    <n v="12"/>
    <b v="0"/>
    <x v="16"/>
    <n v="13"/>
    <n v="10.67"/>
    <x v="5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6"/>
    <s v="CAD"/>
    <n v="1417804229"/>
    <n v="1415212229"/>
    <b v="0"/>
    <n v="534"/>
    <b v="0"/>
    <x v="16"/>
    <n v="28"/>
    <n v="26.6"/>
    <x v="5"/>
    <x v="16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x v="16"/>
    <n v="0"/>
    <n v="11.92"/>
    <x v="5"/>
    <x v="16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x v="16"/>
    <n v="10"/>
    <n v="21.73"/>
    <x v="5"/>
    <x v="16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x v="16"/>
    <n v="2"/>
    <n v="34.67"/>
    <x v="5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x v="16"/>
    <n v="2"/>
    <n v="5.33"/>
    <x v="5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x v="16"/>
    <n v="2"/>
    <n v="21.34"/>
    <x v="5"/>
    <x v="16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x v="16"/>
    <n v="5"/>
    <n v="8.33"/>
    <x v="5"/>
    <x v="16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x v="16"/>
    <n v="0"/>
    <n v="21.25"/>
    <x v="5"/>
    <x v="16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x v="16"/>
    <n v="12"/>
    <n v="19.670000000000002"/>
    <x v="5"/>
    <x v="16"/>
  </r>
  <r>
    <n v="2128"/>
    <s v="Makayla's Quest"/>
    <s v="The Royal Snail has misdelivered all the invitations to the Royal Ball.  It's up to Makayla to set things right in the Fairy Forest"/>
    <n v="15000"/>
    <n v="25"/>
    <x v="0"/>
    <x v="6"/>
    <s v="CAD"/>
    <n v="1411324369"/>
    <n v="1406140369"/>
    <b v="0"/>
    <n v="1"/>
    <b v="0"/>
    <x v="16"/>
    <n v="0"/>
    <n v="25"/>
    <x v="5"/>
    <x v="16"/>
  </r>
  <r>
    <n v="2127"/>
    <s v="Three Monkeys - Part 1: Into the Abyss"/>
    <s v="Three Monkeys is an audio adventure game for PC."/>
    <n v="28000"/>
    <n v="8076"/>
    <x v="0"/>
    <x v="2"/>
    <s v="GBP"/>
    <n v="1426158463"/>
    <n v="1423570063"/>
    <b v="0"/>
    <n v="236"/>
    <b v="0"/>
    <x v="16"/>
    <n v="29"/>
    <n v="34.22"/>
    <x v="5"/>
    <x v="16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x v="16"/>
    <n v="0"/>
    <n v="5"/>
    <x v="5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x v="16"/>
    <n v="1"/>
    <n v="31.56"/>
    <x v="5"/>
    <x v="16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x v="16"/>
    <n v="10"/>
    <n v="23"/>
    <x v="5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x v="16"/>
    <n v="10"/>
    <n v="10"/>
    <x v="5"/>
    <x v="16"/>
  </r>
  <r>
    <n v="2122"/>
    <s v="CapitÃ¡n Kalani y el sindicato robÃ³tico"/>
    <s v="Captain Kalani it's a retro game full of nostalgia for the old gamers but interesting for the new ones"/>
    <n v="80000"/>
    <n v="310"/>
    <x v="0"/>
    <x v="3"/>
    <s v="MXN"/>
    <n v="1483773169"/>
    <n v="1481181169"/>
    <b v="0"/>
    <n v="3"/>
    <b v="0"/>
    <x v="16"/>
    <n v="0"/>
    <n v="103.33"/>
    <x v="5"/>
    <x v="16"/>
  </r>
  <r>
    <n v="2121"/>
    <s v="Legend of Decay"/>
    <s v="Join us on an epic journey to discover a millennia old secret which will change the world forever."/>
    <n v="50000"/>
    <n v="284"/>
    <x v="0"/>
    <x v="13"/>
    <s v="CHF"/>
    <n v="1484156948"/>
    <n v="1481564948"/>
    <b v="0"/>
    <n v="10"/>
    <b v="0"/>
    <x v="16"/>
    <n v="1"/>
    <n v="28.4"/>
    <x v="5"/>
    <x v="16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10"/>
    <n v="101"/>
    <n v="116.96"/>
    <x v="4"/>
    <x v="10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10"/>
    <n v="101"/>
    <n v="91.59"/>
    <x v="4"/>
    <x v="10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10"/>
    <n v="135"/>
    <n v="79.180000000000007"/>
    <x v="4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10"/>
    <n v="148"/>
    <n v="50.66"/>
    <x v="4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10"/>
    <n v="101"/>
    <n v="526.46"/>
    <x v="4"/>
    <x v="10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10"/>
    <n v="226"/>
    <n v="94.03"/>
    <x v="4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10"/>
    <n v="105"/>
    <n v="35.61"/>
    <x v="4"/>
    <x v="10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10"/>
    <n v="105"/>
    <n v="68.599999999999994"/>
    <x v="4"/>
    <x v="10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10"/>
    <n v="100"/>
    <n v="27.27"/>
    <x v="4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10"/>
    <n v="107"/>
    <n v="54.62"/>
    <x v="4"/>
    <x v="10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10"/>
    <n v="100"/>
    <n v="52.82"/>
    <x v="4"/>
    <x v="10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10"/>
    <n v="107"/>
    <n v="106.53"/>
    <x v="4"/>
    <x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10"/>
    <n v="107"/>
    <n v="89.9"/>
    <x v="4"/>
    <x v="1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10"/>
    <n v="108"/>
    <n v="37.15"/>
    <x v="4"/>
    <x v="1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10"/>
    <n v="107"/>
    <n v="53.52"/>
    <x v="4"/>
    <x v="1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10"/>
    <n v="254"/>
    <n v="51.31"/>
    <x v="4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10"/>
    <n v="130"/>
    <n v="28"/>
    <x v="4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10"/>
    <n v="146"/>
    <n v="98.82"/>
    <x v="4"/>
    <x v="1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10"/>
    <n v="136"/>
    <n v="35.79"/>
    <x v="4"/>
    <x v="1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10"/>
    <n v="113"/>
    <n v="51.48"/>
    <x v="4"/>
    <x v="1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10"/>
    <n v="137"/>
    <n v="30.37"/>
    <x v="4"/>
    <x v="10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10"/>
    <n v="132"/>
    <n v="63.03"/>
    <x v="4"/>
    <x v="10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10"/>
    <n v="100"/>
    <n v="188.13"/>
    <x v="4"/>
    <x v="10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10"/>
    <n v="100"/>
    <n v="78.95"/>
    <x v="4"/>
    <x v="1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10"/>
    <n v="102"/>
    <n v="43.57"/>
    <x v="4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10"/>
    <n v="100"/>
    <n v="113.64"/>
    <x v="4"/>
    <x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10"/>
    <n v="121"/>
    <n v="58.6"/>
    <x v="4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10"/>
    <n v="102"/>
    <n v="66.83"/>
    <x v="4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10"/>
    <n v="101"/>
    <n v="110.49"/>
    <x v="4"/>
    <x v="1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10"/>
    <n v="120"/>
    <n v="88.15"/>
    <x v="4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10"/>
    <n v="115"/>
    <n v="57.52"/>
    <x v="4"/>
    <x v="10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10"/>
    <n v="120"/>
    <n v="48.55"/>
    <x v="4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10"/>
    <n v="116"/>
    <n v="46.2"/>
    <x v="4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10"/>
    <n v="104"/>
    <n v="62.12"/>
    <x v="4"/>
    <x v="10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10"/>
    <n v="101"/>
    <n v="115.09"/>
    <x v="4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10"/>
    <n v="124"/>
    <n v="89.3"/>
    <x v="4"/>
    <x v="10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10"/>
    <n v="108"/>
    <n v="70.650000000000006"/>
    <x v="4"/>
    <x v="1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10"/>
    <n v="113"/>
    <n v="34"/>
    <x v="4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10"/>
    <n v="111"/>
    <n v="43.71"/>
    <x v="4"/>
    <x v="1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10"/>
    <n v="115"/>
    <n v="72.91"/>
    <x v="4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4"/>
    <n v="508"/>
    <n v="101.56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2"/>
    <s v="GBP"/>
    <n v="1435258800"/>
    <n v="1432659793"/>
    <b v="0"/>
    <n v="607"/>
    <b v="1"/>
    <x v="4"/>
    <n v="288"/>
    <n v="47.47"/>
    <x v="2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16"/>
    <s v="EUR"/>
    <n v="1482085857"/>
    <n v="1479493857"/>
    <b v="0"/>
    <n v="48"/>
    <b v="1"/>
    <x v="4"/>
    <n v="131"/>
    <n v="546.69000000000005"/>
    <x v="2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4"/>
    <n v="116"/>
    <n v="307.2"/>
    <x v="2"/>
    <x v="4"/>
  </r>
  <r>
    <n v="2076"/>
    <s v="Earin - The Worlds Smallest Wireless Earbuds"/>
    <s v="Wireless earbuds filled with sound, yet so small they are almost invisible!"/>
    <n v="179000"/>
    <n v="972594.99"/>
    <x v="2"/>
    <x v="2"/>
    <s v="GBP"/>
    <n v="1406149689"/>
    <n v="1402693689"/>
    <b v="0"/>
    <n v="8359"/>
    <b v="1"/>
    <x v="4"/>
    <n v="543"/>
    <n v="116.35"/>
    <x v="2"/>
    <x v="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4"/>
    <n v="1678"/>
    <n v="20.47"/>
    <x v="2"/>
    <x v="4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4"/>
    <n v="103"/>
    <n v="205"/>
    <x v="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4"/>
    <n v="153"/>
    <n v="324.69"/>
    <x v="2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4"/>
    <n v="111"/>
    <n v="226.21"/>
    <x v="2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4"/>
    <n v="281"/>
    <n v="201.96"/>
    <x v="2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0"/>
    <s v="EUR"/>
    <n v="1467128723"/>
    <n v="1464536723"/>
    <b v="0"/>
    <n v="1530"/>
    <b v="1"/>
    <x v="4"/>
    <n v="317"/>
    <n v="259.25"/>
    <x v="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4"/>
    <n v="128"/>
    <n v="244.12"/>
    <x v="2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4"/>
    <n v="105"/>
    <n v="346.13"/>
    <x v="2"/>
    <x v="4"/>
  </r>
  <r>
    <n v="2067"/>
    <s v="Luminite (LED lighting)"/>
    <s v="The next generation of premium quality LED lighting. Extreme power efficiency in a small package."/>
    <n v="495"/>
    <n v="628"/>
    <x v="2"/>
    <x v="2"/>
    <s v="GBP"/>
    <n v="1432499376"/>
    <n v="1429648176"/>
    <b v="0"/>
    <n v="10"/>
    <b v="1"/>
    <x v="4"/>
    <n v="127"/>
    <n v="62.8"/>
    <x v="2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4"/>
    <n v="219"/>
    <n v="67.260000000000005"/>
    <x v="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2"/>
    <s v="GBP"/>
    <n v="1387958429"/>
    <n v="1385366429"/>
    <b v="0"/>
    <n v="1556"/>
    <b v="1"/>
    <x v="4"/>
    <n v="199"/>
    <n v="51.21"/>
    <x v="2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4"/>
    <n v="191"/>
    <n v="86.16"/>
    <x v="2"/>
    <x v="4"/>
  </r>
  <r>
    <n v="2063"/>
    <s v="Up to 4 axis Beaglebone black based CNC control"/>
    <s v="Build a professional grade Linux CNC control with Beaglebone black and our CNC cape."/>
    <n v="4000"/>
    <n v="5922"/>
    <x v="2"/>
    <x v="10"/>
    <s v="EUR"/>
    <n v="1463333701"/>
    <n v="1460482501"/>
    <b v="0"/>
    <n v="49"/>
    <b v="1"/>
    <x v="4"/>
    <n v="148"/>
    <n v="120.86"/>
    <x v="2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8"/>
    <s v="DKK"/>
    <n v="1458807098"/>
    <n v="1456218698"/>
    <b v="0"/>
    <n v="203"/>
    <b v="1"/>
    <x v="4"/>
    <n v="115"/>
    <n v="566.39"/>
    <x v="2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4"/>
    <n v="108"/>
    <n v="154.16999999999999"/>
    <x v="2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4"/>
    <n v="196"/>
    <n v="36"/>
    <x v="2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4"/>
    <n v="143"/>
    <n v="114.77"/>
    <x v="2"/>
    <x v="4"/>
  </r>
  <r>
    <n v="2058"/>
    <s v="Raspberry Pi Debug Clip"/>
    <s v="Making using the serial terminal on the Raspberry Pi as easy as Pi!"/>
    <n v="2560"/>
    <n v="4308"/>
    <x v="2"/>
    <x v="2"/>
    <s v="GBP"/>
    <n v="1425326400"/>
    <n v="1421916830"/>
    <b v="0"/>
    <n v="410"/>
    <b v="1"/>
    <x v="4"/>
    <n v="168"/>
    <n v="10.51"/>
    <x v="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2"/>
    <s v="GBP"/>
    <n v="1456487532"/>
    <n v="1453895532"/>
    <b v="0"/>
    <n v="666"/>
    <b v="1"/>
    <x v="4"/>
    <n v="202"/>
    <n v="45.55"/>
    <x v="2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4"/>
    <n v="153"/>
    <n v="138.49"/>
    <x v="2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4"/>
    <n v="167"/>
    <n v="99.46"/>
    <x v="2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2"/>
    <s v="GBP"/>
    <n v="1399033810"/>
    <n v="1396441810"/>
    <b v="0"/>
    <n v="621"/>
    <b v="1"/>
    <x v="4"/>
    <n v="114"/>
    <n v="64.02"/>
    <x v="2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4"/>
    <n v="101"/>
    <n v="41.74"/>
    <x v="2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4"/>
    <n v="353"/>
    <n v="326.29000000000002"/>
    <x v="2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4"/>
    <n v="130"/>
    <n v="43.1"/>
    <x v="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4"/>
    <n v="473"/>
    <n v="278.39"/>
    <x v="2"/>
    <x v="4"/>
  </r>
  <r>
    <n v="2049"/>
    <s v="LOCK8 - the World's First Smart Bike Lock"/>
    <s v="Keyless. Alarm secured. GPS tracking."/>
    <n v="50000"/>
    <n v="60095.35"/>
    <x v="2"/>
    <x v="2"/>
    <s v="GBP"/>
    <n v="1386025140"/>
    <n v="1382963963"/>
    <b v="0"/>
    <n v="742"/>
    <b v="1"/>
    <x v="4"/>
    <n v="120"/>
    <n v="80.989999999999995"/>
    <x v="2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4"/>
    <n v="148"/>
    <n v="91.83"/>
    <x v="2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4"/>
    <s v="AUD"/>
    <n v="1429228800"/>
    <n v="1426714870"/>
    <b v="0"/>
    <n v="443"/>
    <b v="1"/>
    <x v="4"/>
    <n v="103"/>
    <n v="227.85"/>
    <x v="2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4"/>
    <n v="121"/>
    <n v="55.81"/>
    <x v="2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4"/>
    <n v="819"/>
    <n v="152.62"/>
    <x v="2"/>
    <x v="4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4"/>
    <n v="108"/>
    <n v="90.18"/>
    <x v="2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4"/>
    <n v="506"/>
    <n v="36.33"/>
    <x v="2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4"/>
    <n v="124"/>
    <n v="88.24"/>
    <x v="2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4"/>
    <n v="182"/>
    <n v="143.97999999999999"/>
    <x v="2"/>
    <x v="4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4"/>
    <n v="248"/>
    <n v="27.47"/>
    <x v="2"/>
    <x v="4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4"/>
    <n v="136"/>
    <n v="449.26"/>
    <x v="2"/>
    <x v="4"/>
  </r>
  <r>
    <n v="2038"/>
    <s v="OWL Programmable Effects Pedal"/>
    <s v="The OWL is an open source, open hardware, reprogrammable effects pedal designed for musicians, coders, and hackers."/>
    <n v="8000"/>
    <n v="33641"/>
    <x v="2"/>
    <x v="2"/>
    <s v="GBP"/>
    <n v="1372701600"/>
    <n v="1369895421"/>
    <b v="1"/>
    <n v="204"/>
    <b v="1"/>
    <x v="4"/>
    <n v="421"/>
    <n v="164.91"/>
    <x v="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4"/>
    <n v="300"/>
    <n v="70.040000000000006"/>
    <x v="2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4"/>
    <n v="132"/>
    <n v="46.58"/>
    <x v="2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4"/>
    <n v="211"/>
    <n v="262.16000000000003"/>
    <x v="2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4"/>
    <n v="387"/>
    <n v="593.94000000000005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4"/>
    <n v="179"/>
    <n v="282.72000000000003"/>
    <x v="2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4"/>
    <n v="304"/>
    <n v="143.21"/>
    <x v="2"/>
    <x v="4"/>
  </r>
  <r>
    <n v="2031"/>
    <s v="Linkio: the $100 Smart Home Devices Solution"/>
    <s v="With Linkio you can use your smartphone to control every electronic you own- for only $100!"/>
    <n v="50000"/>
    <n v="60175"/>
    <x v="2"/>
    <x v="12"/>
    <s v="EUR"/>
    <n v="1420765200"/>
    <n v="1417506853"/>
    <b v="1"/>
    <n v="508"/>
    <b v="1"/>
    <x v="4"/>
    <n v="120"/>
    <n v="118.45"/>
    <x v="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2"/>
    <s v="GBP"/>
    <n v="1354233296"/>
    <n v="1351641296"/>
    <b v="1"/>
    <n v="625"/>
    <b v="1"/>
    <x v="4"/>
    <n v="226"/>
    <n v="118.61"/>
    <x v="2"/>
    <x v="4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4"/>
    <n v="361"/>
    <n v="96.06"/>
    <x v="2"/>
    <x v="4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4"/>
    <n v="126"/>
    <n v="47.91"/>
    <x v="2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4"/>
    <n v="120"/>
    <n v="223.1"/>
    <x v="2"/>
    <x v="4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4"/>
    <n v="133"/>
    <n v="73.5"/>
    <x v="2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0"/>
    <s v="EUR"/>
    <n v="1433996746"/>
    <n v="1431404746"/>
    <b v="1"/>
    <n v="729"/>
    <b v="1"/>
    <x v="4"/>
    <n v="201"/>
    <n v="220.74"/>
    <x v="2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4"/>
    <n v="585"/>
    <n v="222.99"/>
    <x v="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4"/>
    <n v="161"/>
    <n v="457.39"/>
    <x v="2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4"/>
    <n v="125"/>
    <n v="385.04"/>
    <x v="2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4"/>
    <n v="281"/>
    <n v="147.94999999999999"/>
    <x v="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4"/>
    <n v="192"/>
    <n v="23.65"/>
    <x v="2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4"/>
    <n v="485"/>
    <n v="108.97"/>
    <x v="2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"/>
    <s v="EUR"/>
    <n v="1439455609"/>
    <n v="1436863609"/>
    <b v="1"/>
    <n v="450"/>
    <b v="1"/>
    <x v="4"/>
    <n v="102"/>
    <n v="147.68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4"/>
    <n v="125"/>
    <n v="73.42"/>
    <x v="2"/>
    <x v="4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4"/>
    <n v="922"/>
    <n v="192.3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4"/>
    <n v="113"/>
    <n v="50.22"/>
    <x v="2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4"/>
    <n v="7814"/>
    <n v="88.6"/>
    <x v="2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4"/>
    <n v="495"/>
    <n v="173.58"/>
    <x v="2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4"/>
    <n v="235"/>
    <n v="64.180000000000007"/>
    <x v="2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8"/>
    <s v="EUR"/>
    <n v="1452553200"/>
    <n v="1449650173"/>
    <b v="1"/>
    <n v="971"/>
    <b v="1"/>
    <x v="4"/>
    <n v="820"/>
    <n v="422.02"/>
    <x v="2"/>
    <x v="4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4"/>
    <n v="320"/>
    <n v="55.28"/>
    <x v="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0"/>
    <s v="EUR"/>
    <n v="1479890743"/>
    <n v="1476776743"/>
    <b v="1"/>
    <n v="398"/>
    <b v="1"/>
    <x v="4"/>
    <n v="305"/>
    <n v="383.36"/>
    <x v="2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4"/>
    <n v="117"/>
    <n v="44.85"/>
    <x v="2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4"/>
    <n v="116"/>
    <n v="84.46"/>
    <x v="2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4"/>
    <n v="248"/>
    <n v="408.98"/>
    <x v="2"/>
    <x v="4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4"/>
    <n v="124"/>
    <n v="194.26"/>
    <x v="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4"/>
    <n v="234"/>
    <n v="331.1"/>
    <x v="2"/>
    <x v="4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4"/>
    <n v="312"/>
    <n v="91.76"/>
    <x v="2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4"/>
    <n v="217"/>
    <n v="78.83"/>
    <x v="2"/>
    <x v="4"/>
  </r>
  <r>
    <n v="2001"/>
    <s v="Nuimo: Seamless Smart Home Interface"/>
    <s v="Nuimo is a universal controller for the internet of things. Control your music, lights, locks and more."/>
    <n v="55000"/>
    <n v="210171"/>
    <x v="2"/>
    <x v="10"/>
    <s v="EUR"/>
    <n v="1434139200"/>
    <n v="1431406916"/>
    <b v="1"/>
    <n v="1637"/>
    <b v="1"/>
    <x v="4"/>
    <n v="382"/>
    <n v="128.38999999999999"/>
    <x v="2"/>
    <x v="4"/>
  </r>
  <r>
    <n v="2000"/>
    <s v="Jacs+Cam 2016 calendar"/>
    <s v="What do you get when you combine 2 of the hottest alt-models in North America with one Canadian photographer? Make a CALENDAR!!!"/>
    <n v="5000"/>
    <n v="625"/>
    <x v="0"/>
    <x v="6"/>
    <s v="CAD"/>
    <n v="1452120613"/>
    <n v="1449528613"/>
    <b v="0"/>
    <n v="25"/>
    <b v="0"/>
    <x v="17"/>
    <n v="13"/>
    <n v="25"/>
    <x v="6"/>
    <x v="17"/>
  </r>
  <r>
    <n v="1999"/>
    <s v="Planet Venus"/>
    <s v="This is a portrait photo project aiming to inspire women to explore themselves and live their passion"/>
    <n v="31000"/>
    <n v="236"/>
    <x v="0"/>
    <x v="2"/>
    <s v="GBP"/>
    <n v="1415882108"/>
    <n v="1413286508"/>
    <b v="0"/>
    <n v="7"/>
    <b v="0"/>
    <x v="17"/>
    <n v="1"/>
    <n v="33.71"/>
    <x v="6"/>
    <x v="17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x v="17"/>
    <n v="26"/>
    <n v="218.33"/>
    <x v="6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x v="17"/>
    <n v="0"/>
    <n v="0"/>
    <x v="6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x v="17"/>
    <n v="0"/>
    <n v="0"/>
    <x v="6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0"/>
    <x v="6"/>
    <s v="CAD"/>
    <n v="1437082736"/>
    <n v="1435354736"/>
    <b v="0"/>
    <n v="3"/>
    <b v="0"/>
    <x v="17"/>
    <n v="8"/>
    <n v="26"/>
    <x v="6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x v="17"/>
    <n v="0"/>
    <n v="0"/>
    <x v="6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s v="GBP"/>
    <n v="1450706837"/>
    <n v="1448114837"/>
    <b v="0"/>
    <n v="0"/>
    <b v="0"/>
    <x v="17"/>
    <n v="0"/>
    <n v="0"/>
    <x v="6"/>
    <x v="17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x v="17"/>
    <n v="0"/>
    <n v="1"/>
    <x v="6"/>
    <x v="17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x v="17"/>
    <n v="7"/>
    <n v="46.67"/>
    <x v="6"/>
    <x v="17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x v="17"/>
    <n v="17"/>
    <n v="101.8"/>
    <x v="6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x v="17"/>
    <n v="1"/>
    <n v="50"/>
    <x v="6"/>
    <x v="17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x v="17"/>
    <n v="0"/>
    <n v="25"/>
    <x v="6"/>
    <x v="17"/>
  </r>
  <r>
    <n v="1987"/>
    <s v="Ethiopia: Beheld"/>
    <s v="A collection of images that depicts the beauty and diversity within Ethiopia"/>
    <n v="5500"/>
    <n v="2336"/>
    <x v="0"/>
    <x v="2"/>
    <s v="GBP"/>
    <n v="1425223276"/>
    <n v="1422631276"/>
    <b v="0"/>
    <n v="28"/>
    <b v="0"/>
    <x v="17"/>
    <n v="42"/>
    <n v="83.43"/>
    <x v="6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s v="GBP"/>
    <n v="1457947483"/>
    <n v="1455359083"/>
    <b v="0"/>
    <n v="1"/>
    <b v="0"/>
    <x v="17"/>
    <n v="0"/>
    <n v="1"/>
    <x v="6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s v="GBP"/>
    <n v="1470178800"/>
    <n v="1467650771"/>
    <b v="0"/>
    <n v="4"/>
    <b v="0"/>
    <x v="17"/>
    <n v="3"/>
    <n v="12.75"/>
    <x v="6"/>
    <x v="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x v="17"/>
    <n v="21"/>
    <n v="453.14"/>
    <x v="6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x v="17"/>
    <n v="4"/>
    <n v="88.69"/>
    <x v="6"/>
    <x v="17"/>
  </r>
  <r>
    <n v="1982"/>
    <s v="Lonely Boy: 55 male models 200s sensual expression"/>
    <s v="Express a very dark place in my childhood. Release my emotions through photography in a form of Art."/>
    <n v="180000"/>
    <n v="0"/>
    <x v="0"/>
    <x v="20"/>
    <s v="HKD"/>
    <n v="1480863887"/>
    <n v="1478268287"/>
    <b v="0"/>
    <n v="0"/>
    <b v="0"/>
    <x v="17"/>
    <n v="0"/>
    <n v="0"/>
    <x v="6"/>
    <x v="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6"/>
    <s v="CAD"/>
    <n v="1404926665"/>
    <n v="1402334665"/>
    <b v="0"/>
    <n v="12"/>
    <b v="0"/>
    <x v="17"/>
    <n v="5"/>
    <n v="31.75"/>
    <x v="6"/>
    <x v="17"/>
  </r>
  <r>
    <n v="1980"/>
    <s v="YOUMO - Your Smart Modular Power Strip"/>
    <s v="Multi-power charging that is smarter, stylish and designed for you."/>
    <n v="50000"/>
    <n v="177412.01"/>
    <x v="2"/>
    <x v="10"/>
    <s v="EUR"/>
    <n v="1459684862"/>
    <n v="1456232462"/>
    <b v="1"/>
    <n v="1945"/>
    <b v="1"/>
    <x v="4"/>
    <n v="355"/>
    <n v="91.21"/>
    <x v="2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4"/>
    <n v="115"/>
    <n v="282.66000000000003"/>
    <x v="2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4"/>
    <n v="1027"/>
    <n v="1323.25"/>
    <x v="2"/>
    <x v="4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4"/>
    <n v="402"/>
    <n v="245.02"/>
    <x v="2"/>
    <x v="4"/>
  </r>
  <r>
    <n v="1976"/>
    <s v="Pi Lite white - Bright white LED display for Raspberry Pi"/>
    <s v="Can you help us make an ultra bright white one a reality?"/>
    <n v="4000"/>
    <n v="13864"/>
    <x v="2"/>
    <x v="2"/>
    <s v="GBP"/>
    <n v="1373751325"/>
    <n v="1371159325"/>
    <b v="1"/>
    <n v="473"/>
    <b v="1"/>
    <x v="4"/>
    <n v="347"/>
    <n v="29.31"/>
    <x v="2"/>
    <x v="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4"/>
    <n v="209"/>
    <n v="131.99"/>
    <x v="2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2"/>
    <s v="GBP"/>
    <n v="1376899269"/>
    <n v="1371715269"/>
    <b v="1"/>
    <n v="402"/>
    <b v="1"/>
    <x v="4"/>
    <n v="375"/>
    <n v="186.81"/>
    <x v="2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4"/>
    <n v="257"/>
    <n v="247.94"/>
    <x v="2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4"/>
    <n v="674"/>
    <n v="70.849999999999994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4"/>
    <n v="263"/>
    <n v="272.36"/>
    <x v="2"/>
    <x v="4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4"/>
    <n v="1132"/>
    <n v="80.73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2"/>
    <s v="GBP"/>
    <n v="1470423668"/>
    <n v="1467831668"/>
    <b v="1"/>
    <n v="1887"/>
    <b v="1"/>
    <x v="4"/>
    <n v="579"/>
    <n v="61.38"/>
    <x v="2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4"/>
    <n v="285"/>
    <n v="279.38"/>
    <x v="2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4"/>
    <n v="370"/>
    <n v="182.78"/>
    <x v="2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4"/>
    <n v="207"/>
    <n v="136.63999999999999"/>
    <x v="2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4"/>
    <n v="262"/>
    <n v="127.32"/>
    <x v="2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4"/>
    <n v="260"/>
    <n v="180.75"/>
    <x v="2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2"/>
    <s v="GBP"/>
    <n v="1410862734"/>
    <n v="1407838734"/>
    <b v="1"/>
    <n v="205"/>
    <b v="1"/>
    <x v="4"/>
    <n v="127"/>
    <n v="117.6"/>
    <x v="2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4"/>
    <n v="193"/>
    <n v="63.05"/>
    <x v="2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4"/>
    <n v="1105"/>
    <n v="67.69"/>
    <x v="2"/>
    <x v="4"/>
  </r>
  <r>
    <n v="1960"/>
    <s v="TREKKAYAK"/>
    <s v="Trekkayak is an ultralight, durable and inflatable boat to be carried in your backpack to cross a lake or paddle down a river."/>
    <n v="70000"/>
    <n v="82532"/>
    <x v="2"/>
    <x v="11"/>
    <s v="SEK"/>
    <n v="1419151341"/>
    <n v="1416559341"/>
    <b v="1"/>
    <n v="33"/>
    <b v="1"/>
    <x v="4"/>
    <n v="118"/>
    <n v="2500.9699999999998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4"/>
    <n v="157"/>
    <n v="36.97"/>
    <x v="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4"/>
    <n v="1436"/>
    <n v="74.11"/>
    <x v="2"/>
    <x v="4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4"/>
    <n v="168"/>
    <n v="76.14"/>
    <x v="2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4"/>
    <n v="294"/>
    <n v="483.34"/>
    <x v="2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4"/>
    <n v="399"/>
    <n v="577.28"/>
    <x v="2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4"/>
    <n v="699"/>
    <n v="842.11"/>
    <x v="2"/>
    <x v="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4"/>
    <n v="226"/>
    <n v="230.56"/>
    <x v="2"/>
    <x v="4"/>
  </r>
  <r>
    <n v="1952"/>
    <s v="Nix Color Sensor"/>
    <s v="Nix is a breakthrough smartphone accessory. Just scan an object and instantly view the color on your iPhone, Android, PC, or Mac."/>
    <n v="35000"/>
    <n v="69465.33"/>
    <x v="2"/>
    <x v="6"/>
    <s v="CAD"/>
    <n v="1381934015"/>
    <n v="1378737215"/>
    <b v="1"/>
    <n v="682"/>
    <b v="1"/>
    <x v="4"/>
    <n v="198"/>
    <n v="101.86"/>
    <x v="2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4"/>
    <n v="212"/>
    <n v="127.36"/>
    <x v="2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4"/>
    <n v="201"/>
    <n v="51.31"/>
    <x v="2"/>
    <x v="4"/>
  </r>
  <r>
    <n v="1949"/>
    <s v="Shake Your Power"/>
    <s v="#ShakeYourPower brings clean energy to places in the world without electricity through the power of music."/>
    <n v="50000"/>
    <n v="53001.3"/>
    <x v="2"/>
    <x v="2"/>
    <s v="GBP"/>
    <n v="1404986951"/>
    <n v="1402394951"/>
    <b v="1"/>
    <n v="943"/>
    <b v="1"/>
    <x v="4"/>
    <n v="106"/>
    <n v="56.2"/>
    <x v="2"/>
    <x v="4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4"/>
    <n v="800"/>
    <n v="188.51"/>
    <x v="2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4"/>
    <n v="101"/>
    <n v="35"/>
    <x v="2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4"/>
    <n v="150"/>
    <n v="160.44"/>
    <x v="2"/>
    <x v="4"/>
  </r>
  <r>
    <n v="1945"/>
    <s v="Oval - The First Digital HandPan"/>
    <s v="A new electronic musical instrument which allows you to play, learn and perform music using any sound you can imagine."/>
    <n v="100000"/>
    <n v="348018"/>
    <x v="2"/>
    <x v="16"/>
    <s v="EUR"/>
    <n v="1436680958"/>
    <n v="1433224958"/>
    <b v="1"/>
    <n v="680"/>
    <b v="1"/>
    <x v="4"/>
    <n v="348"/>
    <n v="511.79"/>
    <x v="2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4"/>
    <n v="788"/>
    <n v="176.2"/>
    <x v="2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4"/>
    <n v="1705"/>
    <n v="68.819999999999993"/>
    <x v="2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4"/>
    <n v="138"/>
    <n v="87.44"/>
    <x v="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4"/>
    <n v="126"/>
    <n v="64.569999999999993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10"/>
    <n v="171"/>
    <n v="35.840000000000003"/>
    <x v="4"/>
    <x v="1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10"/>
    <n v="111"/>
    <n v="115.31"/>
    <x v="4"/>
    <x v="1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10"/>
    <n v="116"/>
    <n v="152.54"/>
    <x v="4"/>
    <x v="10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10"/>
    <n v="187"/>
    <n v="38.74"/>
    <x v="4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10"/>
    <n v="117"/>
    <n v="60.27"/>
    <x v="4"/>
    <x v="10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10"/>
    <n v="108"/>
    <n v="54.2"/>
    <x v="4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10"/>
    <n v="124"/>
    <n v="80.27"/>
    <x v="4"/>
    <x v="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10"/>
    <n v="172"/>
    <n v="94.05"/>
    <x v="4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10"/>
    <n v="107"/>
    <n v="70.209999999999994"/>
    <x v="4"/>
    <x v="10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10"/>
    <n v="121"/>
    <n v="48.24"/>
    <x v="4"/>
    <x v="10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10"/>
    <n v="127"/>
    <n v="48.85"/>
    <x v="4"/>
    <x v="10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10"/>
    <n v="100"/>
    <n v="42.8"/>
    <x v="4"/>
    <x v="10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10"/>
    <n v="103"/>
    <n v="77.349999999999994"/>
    <x v="4"/>
    <x v="10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10"/>
    <n v="103"/>
    <n v="56.36"/>
    <x v="4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10"/>
    <n v="195"/>
    <n v="27.39"/>
    <x v="4"/>
    <x v="10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10"/>
    <n v="110"/>
    <n v="31.83"/>
    <x v="4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10"/>
    <n v="114"/>
    <n v="104"/>
    <x v="4"/>
    <x v="10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10"/>
    <n v="241"/>
    <n v="23.15"/>
    <x v="4"/>
    <x v="10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10"/>
    <n v="116"/>
    <n v="36.11"/>
    <x v="4"/>
    <x v="10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10"/>
    <n v="137"/>
    <n v="54"/>
    <x v="4"/>
    <x v="10"/>
  </r>
  <r>
    <n v="1920"/>
    <s v="Brightside - Side lighting for cyclists"/>
    <s v="A new concept in bike light safety, protecting cyclists from being hit in the side. Bright, amber sideways."/>
    <n v="10000"/>
    <n v="4303"/>
    <x v="0"/>
    <x v="2"/>
    <s v="GBP"/>
    <n v="1445468400"/>
    <n v="1443042061"/>
    <b v="0"/>
    <n v="105"/>
    <b v="0"/>
    <x v="18"/>
    <n v="43"/>
    <n v="40.98"/>
    <x v="2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x v="18"/>
    <n v="47"/>
    <n v="29.63"/>
    <x v="2"/>
    <x v="1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x v="18"/>
    <n v="1"/>
    <n v="28.89"/>
    <x v="2"/>
    <x v="18"/>
  </r>
  <r>
    <n v="1917"/>
    <s v="Chronovisor:The MOST innovative watch for night time reading"/>
    <s v="Let's build a legendary brand altogether"/>
    <n v="390000"/>
    <n v="205025"/>
    <x v="0"/>
    <x v="20"/>
    <s v="HKD"/>
    <n v="1486708133"/>
    <n v="1484116133"/>
    <b v="0"/>
    <n v="70"/>
    <b v="0"/>
    <x v="18"/>
    <n v="53"/>
    <n v="2928.93"/>
    <x v="2"/>
    <x v="18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x v="18"/>
    <n v="1"/>
    <n v="17"/>
    <x v="2"/>
    <x v="18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x v="18"/>
    <n v="2"/>
    <n v="2"/>
    <x v="2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x v="18"/>
    <n v="9"/>
    <n v="30"/>
    <x v="2"/>
    <x v="18"/>
  </r>
  <r>
    <n v="1913"/>
    <s v="Tibio - Spreading warmth in everyones home"/>
    <s v="Tibio is a revolutionary new product designed to solve an age old problem."/>
    <n v="48000"/>
    <n v="637"/>
    <x v="0"/>
    <x v="2"/>
    <s v="GBP"/>
    <n v="1412770578"/>
    <n v="1410178578"/>
    <b v="0"/>
    <n v="26"/>
    <b v="0"/>
    <x v="18"/>
    <n v="1"/>
    <n v="24.5"/>
    <x v="2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x v="18"/>
    <n v="59"/>
    <n v="70.599999999999994"/>
    <x v="2"/>
    <x v="18"/>
  </r>
  <r>
    <n v="1911"/>
    <s v="Charge Furniture"/>
    <s v="Charge furniture, making it simple and comfortable to charge your USB devices without leaving the comfort of your couch or armchair"/>
    <n v="42500"/>
    <n v="10"/>
    <x v="0"/>
    <x v="9"/>
    <s v="NZD"/>
    <n v="1407545334"/>
    <n v="1404953334"/>
    <b v="0"/>
    <n v="1"/>
    <b v="0"/>
    <x v="18"/>
    <n v="0"/>
    <n v="10"/>
    <x v="2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12"/>
    <s v="EUR"/>
    <n v="1446331500"/>
    <n v="1442531217"/>
    <b v="0"/>
    <n v="285"/>
    <b v="0"/>
    <x v="18"/>
    <n v="39"/>
    <n v="117.49"/>
    <x v="2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x v="18"/>
    <n v="14"/>
    <n v="129.97"/>
    <x v="2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x v="18"/>
    <n v="2"/>
    <n v="108.25"/>
    <x v="2"/>
    <x v="18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x v="18"/>
    <n v="0"/>
    <n v="21.25"/>
    <x v="2"/>
    <x v="1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x v="18"/>
    <n v="43"/>
    <n v="215.96"/>
    <x v="2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x v="18"/>
    <n v="0"/>
    <n v="10.5"/>
    <x v="2"/>
    <x v="18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x v="18"/>
    <n v="0"/>
    <n v="25"/>
    <x v="2"/>
    <x v="18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x v="18"/>
    <n v="47"/>
    <n v="34.1"/>
    <x v="2"/>
    <x v="18"/>
  </r>
  <r>
    <n v="1902"/>
    <s v="Cardboard reality"/>
    <s v="Virtual reality is expensive, here is the solution. I've created a VR device out of cardboard. I present: World's cheapest VR Device."/>
    <n v="1000"/>
    <n v="12"/>
    <x v="0"/>
    <x v="12"/>
    <s v="EUR"/>
    <n v="1425495447"/>
    <n v="1422903447"/>
    <b v="0"/>
    <n v="3"/>
    <b v="0"/>
    <x v="18"/>
    <n v="1"/>
    <n v="4"/>
    <x v="2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2"/>
    <s v="GBP"/>
    <n v="1432299600"/>
    <n v="1429707729"/>
    <b v="0"/>
    <n v="25"/>
    <b v="0"/>
    <x v="18"/>
    <n v="3"/>
    <n v="106.8"/>
    <x v="2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10"/>
    <n v="109"/>
    <n v="50.63"/>
    <x v="4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10"/>
    <n v="133"/>
    <n v="28.57"/>
    <x v="4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10"/>
    <n v="145"/>
    <n v="68.81"/>
    <x v="4"/>
    <x v="1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10"/>
    <n v="102"/>
    <n v="35.549999999999997"/>
    <x v="4"/>
    <x v="10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10"/>
    <n v="124"/>
    <n v="43"/>
    <x v="4"/>
    <x v="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10"/>
    <n v="102"/>
    <n v="196.34"/>
    <x v="4"/>
    <x v="10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10"/>
    <n v="115"/>
    <n v="57.25"/>
    <x v="4"/>
    <x v="1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10"/>
    <n v="104"/>
    <n v="57.78"/>
    <x v="4"/>
    <x v="10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10"/>
    <n v="137"/>
    <n v="26.27"/>
    <x v="4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10"/>
    <n v="106"/>
    <n v="87.96"/>
    <x v="4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10"/>
    <n v="145"/>
    <n v="70.53"/>
    <x v="4"/>
    <x v="1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10"/>
    <n v="107"/>
    <n v="48.45"/>
    <x v="4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10"/>
    <n v="166"/>
    <n v="46.65"/>
    <x v="4"/>
    <x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16"/>
    <s v="EUR"/>
    <n v="1449178200"/>
    <n v="1447614732"/>
    <b v="0"/>
    <n v="8"/>
    <b v="1"/>
    <x v="10"/>
    <n v="111"/>
    <n v="416.88"/>
    <x v="4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10"/>
    <n v="102"/>
    <n v="42.24"/>
    <x v="4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10"/>
    <n v="116"/>
    <n v="50.69"/>
    <x v="4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10"/>
    <n v="135"/>
    <n v="51.96"/>
    <x v="4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10"/>
    <n v="105"/>
    <n v="32.72"/>
    <x v="4"/>
    <x v="1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10"/>
    <n v="101"/>
    <n v="41.73"/>
    <x v="4"/>
    <x v="10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10"/>
    <n v="173"/>
    <n v="49.34"/>
    <x v="4"/>
    <x v="10"/>
  </r>
  <r>
    <n v="1880"/>
    <s v="Sim Betting Football"/>
    <s v="Sim Betting Football is the only football (soccer) betting simulation  game."/>
    <n v="5000"/>
    <n v="1004"/>
    <x v="0"/>
    <x v="2"/>
    <s v="GBP"/>
    <n v="1459341380"/>
    <n v="1456839380"/>
    <b v="0"/>
    <n v="24"/>
    <b v="0"/>
    <x v="19"/>
    <n v="20"/>
    <n v="41.83"/>
    <x v="5"/>
    <x v="19"/>
  </r>
  <r>
    <n v="1879"/>
    <s v="Alex and More"/>
    <s v="Juego de plataformas con 20 personajes. Cada personaje tiene cuatro habilidades distintas al resto de personajes y sus propias voces."/>
    <n v="5000"/>
    <n v="6"/>
    <x v="0"/>
    <x v="16"/>
    <s v="EUR"/>
    <n v="1457966129"/>
    <n v="1455377729"/>
    <b v="0"/>
    <n v="2"/>
    <b v="0"/>
    <x v="19"/>
    <n v="0"/>
    <n v="3"/>
    <x v="5"/>
    <x v="1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x v="19"/>
    <n v="0"/>
    <n v="0"/>
    <x v="5"/>
    <x v="1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x v="19"/>
    <n v="0"/>
    <n v="0"/>
    <x v="5"/>
    <x v="1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x v="19"/>
    <n v="0"/>
    <n v="0"/>
    <x v="5"/>
    <x v="1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x v="19"/>
    <n v="1"/>
    <n v="17"/>
    <x v="5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x v="19"/>
    <n v="0"/>
    <n v="13"/>
    <x v="5"/>
    <x v="19"/>
  </r>
  <r>
    <n v="1873"/>
    <s v="The Red Card Blue Card Game"/>
    <s v="It's time for The Red Card Blue Card Game to be available everywhere! Help save the sanity of ALL parent's! Help make it an App!!"/>
    <n v="8000"/>
    <n v="36"/>
    <x v="0"/>
    <x v="6"/>
    <s v="CAD"/>
    <n v="1436373900"/>
    <n v="1433861210"/>
    <b v="0"/>
    <n v="2"/>
    <b v="0"/>
    <x v="19"/>
    <n v="0"/>
    <n v="18"/>
    <x v="5"/>
    <x v="1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x v="19"/>
    <n v="1"/>
    <n v="16.309999999999999"/>
    <x v="5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x v="19"/>
    <n v="72"/>
    <n v="49.12"/>
    <x v="5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x v="19"/>
    <n v="10"/>
    <n v="32.82"/>
    <x v="5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x v="19"/>
    <n v="0"/>
    <n v="0"/>
    <x v="5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x v="19"/>
    <n v="5"/>
    <n v="71.59"/>
    <x v="5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x v="19"/>
    <n v="0"/>
    <n v="10"/>
    <x v="5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x v="19"/>
    <n v="1"/>
    <n v="62.5"/>
    <x v="5"/>
    <x v="19"/>
  </r>
  <r>
    <n v="1865"/>
    <s v="THE RUNNING GAME"/>
    <s v="This game is an alternative to the boring morning jogs This game will make you excited to workout Following elite footballer movements!"/>
    <n v="110000"/>
    <n v="4"/>
    <x v="0"/>
    <x v="2"/>
    <s v="GBP"/>
    <n v="1478425747"/>
    <n v="1475398147"/>
    <b v="0"/>
    <n v="2"/>
    <b v="0"/>
    <x v="19"/>
    <n v="0"/>
    <n v="2"/>
    <x v="5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x v="19"/>
    <n v="43"/>
    <n v="58.08"/>
    <x v="5"/>
    <x v="1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x v="19"/>
    <n v="0"/>
    <n v="5"/>
    <x v="5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x v="19"/>
    <n v="8"/>
    <n v="90.94"/>
    <x v="5"/>
    <x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2"/>
    <s v="GBP"/>
    <n v="1422256341"/>
    <n v="1419664341"/>
    <b v="0"/>
    <n v="0"/>
    <b v="0"/>
    <x v="19"/>
    <n v="0"/>
    <n v="0"/>
    <x v="5"/>
    <x v="19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13"/>
    <n v="133"/>
    <n v="52.68"/>
    <x v="4"/>
    <x v="13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13"/>
    <n v="132"/>
    <n v="70.63"/>
    <x v="4"/>
    <x v="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13"/>
    <n v="109"/>
    <n v="40.549999999999997"/>
    <x v="4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13"/>
    <n v="100"/>
    <n v="136.36000000000001"/>
    <x v="4"/>
    <x v="13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13"/>
    <n v="101"/>
    <n v="53.29"/>
    <x v="4"/>
    <x v="13"/>
  </r>
  <r>
    <n v="1855"/>
    <s v="Motion Device Debut EP"/>
    <s v="11 year old Sara &amp; Motion Device want rock &amp; metal fans all over the world to unite and join the ROCK REVOLUTION!!!"/>
    <n v="8750"/>
    <n v="13480.16"/>
    <x v="2"/>
    <x v="6"/>
    <s v="CAD"/>
    <n v="1389012940"/>
    <n v="1385124940"/>
    <b v="0"/>
    <n v="191"/>
    <b v="1"/>
    <x v="13"/>
    <n v="154"/>
    <n v="70.58"/>
    <x v="4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13"/>
    <n v="102"/>
    <n v="88.04"/>
    <x v="4"/>
    <x v="13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13"/>
    <n v="102"/>
    <n v="58.21"/>
    <x v="4"/>
    <x v="1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13"/>
    <n v="117"/>
    <n v="133.93"/>
    <x v="4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13"/>
    <n v="100"/>
    <n v="50.04"/>
    <x v="4"/>
    <x v="13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13"/>
    <n v="102"/>
    <n v="51.04"/>
    <x v="4"/>
    <x v="13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13"/>
    <n v="100"/>
    <n v="37.630000000000003"/>
    <x v="4"/>
    <x v="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13"/>
    <n v="107"/>
    <n v="134.21"/>
    <x v="4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13"/>
    <n v="121"/>
    <n v="79.53"/>
    <x v="4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13"/>
    <n v="138"/>
    <n v="98.99"/>
    <x v="4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13"/>
    <n v="100"/>
    <n v="52.63"/>
    <x v="4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13"/>
    <n v="101"/>
    <n v="76.05"/>
    <x v="4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13"/>
    <n v="124"/>
    <n v="92.54"/>
    <x v="4"/>
    <x v="1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13"/>
    <n v="125"/>
    <n v="119.29"/>
    <x v="4"/>
    <x v="1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13"/>
    <n v="102"/>
    <n v="50.88"/>
    <x v="4"/>
    <x v="13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13"/>
    <n v="109"/>
    <n v="75.38"/>
    <x v="4"/>
    <x v="13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13"/>
    <n v="205"/>
    <n v="45.62"/>
    <x v="4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13"/>
    <n v="100"/>
    <n v="35.770000000000003"/>
    <x v="4"/>
    <x v="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13"/>
    <n v="307"/>
    <n v="61.37"/>
    <x v="4"/>
    <x v="13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13"/>
    <n v="200"/>
    <n v="182.13"/>
    <x v="4"/>
    <x v="13"/>
  </r>
  <r>
    <n v="1835"/>
    <s v="DIRTY LITTLE REBEL EP"/>
    <s v="WE ARE A HARD ROCK/PUNK BAND SEEKING FUNDS TO RECORD A NEW EP. _x000a__x000a_https://www.reverbnation.com/dirtylittlerebel"/>
    <n v="500"/>
    <n v="520"/>
    <x v="2"/>
    <x v="2"/>
    <s v="GBP"/>
    <n v="1459439471"/>
    <n v="1456851071"/>
    <b v="0"/>
    <n v="11"/>
    <b v="1"/>
    <x v="13"/>
    <n v="104"/>
    <n v="47.27"/>
    <x v="4"/>
    <x v="1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13"/>
    <n v="118"/>
    <n v="131.16999999999999"/>
    <x v="4"/>
    <x v="1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13"/>
    <n v="263"/>
    <n v="42"/>
    <x v="4"/>
    <x v="1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13"/>
    <n v="143"/>
    <n v="25"/>
    <x v="4"/>
    <x v="13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13"/>
    <n v="103"/>
    <n v="73.569999999999993"/>
    <x v="4"/>
    <x v="1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13"/>
    <n v="102"/>
    <n v="67.39"/>
    <x v="4"/>
    <x v="1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13"/>
    <n v="167"/>
    <n v="75.77"/>
    <x v="4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13"/>
    <n v="100"/>
    <n v="417.33"/>
    <x v="4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13"/>
    <n v="101"/>
    <n v="83.89"/>
    <x v="4"/>
    <x v="1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13"/>
    <n v="101"/>
    <n v="53.16"/>
    <x v="4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13"/>
    <n v="105"/>
    <n v="42.02"/>
    <x v="4"/>
    <x v="13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13"/>
    <n v="100"/>
    <n v="75.05"/>
    <x v="4"/>
    <x v="13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13"/>
    <n v="116"/>
    <n v="24.58"/>
    <x v="4"/>
    <x v="13"/>
  </r>
  <r>
    <n v="1822"/>
    <s v="Wood Butcher's new music video- I Don't Wanna Party"/>
    <s v="Wood Butcher needs your help to make this happen. Buy a CD, support local music!"/>
    <n v="300"/>
    <n v="300"/>
    <x v="2"/>
    <x v="6"/>
    <s v="CAD"/>
    <n v="1391194860"/>
    <n v="1388084862"/>
    <b v="0"/>
    <n v="11"/>
    <b v="1"/>
    <x v="13"/>
    <n v="100"/>
    <n v="27.27"/>
    <x v="4"/>
    <x v="13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13"/>
    <n v="135"/>
    <n v="59.16"/>
    <x v="4"/>
    <x v="1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x v="20"/>
    <n v="7"/>
    <n v="213.38"/>
    <x v="6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x v="20"/>
    <n v="2"/>
    <n v="6.25"/>
    <x v="6"/>
    <x v="20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x v="20"/>
    <n v="0"/>
    <n v="0"/>
    <x v="6"/>
    <x v="20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x v="20"/>
    <n v="52"/>
    <n v="94.19"/>
    <x v="6"/>
    <x v="20"/>
  </r>
  <r>
    <n v="1816"/>
    <s v="Moments of Passion"/>
    <s v="A unique Photographic Book Project about the Passionate Moments and Strong Emotions that lie within Karate"/>
    <n v="25000"/>
    <n v="509"/>
    <x v="0"/>
    <x v="13"/>
    <s v="CHF"/>
    <n v="1469473200"/>
    <n v="1467061303"/>
    <b v="0"/>
    <n v="6"/>
    <b v="0"/>
    <x v="20"/>
    <n v="2"/>
    <n v="84.83"/>
    <x v="6"/>
    <x v="20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x v="20"/>
    <n v="0"/>
    <n v="0"/>
    <x v="6"/>
    <x v="20"/>
  </r>
  <r>
    <n v="1814"/>
    <s v="My Favourite Colour Was Yellow"/>
    <s v="A self published photo book documenting the overwhelming presence of the colour pink, in young girls lives here in the UK."/>
    <n v="12000"/>
    <n v="5902"/>
    <x v="0"/>
    <x v="2"/>
    <s v="GBP"/>
    <n v="1425108736"/>
    <n v="1422516736"/>
    <b v="0"/>
    <n v="140"/>
    <b v="0"/>
    <x v="20"/>
    <n v="49"/>
    <n v="42.16"/>
    <x v="6"/>
    <x v="20"/>
  </r>
  <r>
    <n v="1813"/>
    <s v="Libya : The Lost Days"/>
    <s v="This project aims to document, Libyan photographic history; through both print and artisan mediums ."/>
    <n v="8750"/>
    <n v="0"/>
    <x v="0"/>
    <x v="2"/>
    <s v="GBP"/>
    <n v="1407532812"/>
    <n v="1404940812"/>
    <b v="0"/>
    <n v="0"/>
    <b v="0"/>
    <x v="20"/>
    <n v="0"/>
    <n v="0"/>
    <x v="6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s v="GBP"/>
    <n v="1467531536"/>
    <n v="1464939536"/>
    <b v="0"/>
    <n v="23"/>
    <b v="0"/>
    <x v="20"/>
    <n v="13"/>
    <n v="37.61"/>
    <x v="6"/>
    <x v="20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x v="20"/>
    <n v="0"/>
    <n v="1.54"/>
    <x v="6"/>
    <x v="20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x v="20"/>
    <n v="3"/>
    <n v="7.5"/>
    <x v="6"/>
    <x v="20"/>
  </r>
  <r>
    <n v="1809"/>
    <s v="Hamilton: A Different Perspective"/>
    <s v="A stunning photo book highlighting the visual diversity of the City of Hamilton and showcasing it in a new light."/>
    <n v="3500"/>
    <n v="380"/>
    <x v="0"/>
    <x v="6"/>
    <s v="CAD"/>
    <n v="1425246439"/>
    <n v="1422222439"/>
    <b v="1"/>
    <n v="9"/>
    <b v="0"/>
    <x v="20"/>
    <n v="11"/>
    <n v="42.22"/>
    <x v="6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x v="20"/>
    <n v="41"/>
    <n v="120.77"/>
    <x v="6"/>
    <x v="20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x v="20"/>
    <n v="11"/>
    <n v="69.13"/>
    <x v="6"/>
    <x v="20"/>
  </r>
  <r>
    <n v="1806"/>
    <s v="American Presidents Naked"/>
    <s v="Join me in publishing an amazing and unprecedented book with full frontal photopraphs of 8 American Presidents Naked"/>
    <n v="20000"/>
    <n v="591"/>
    <x v="0"/>
    <x v="2"/>
    <s v="GBP"/>
    <n v="1412090349"/>
    <n v="1409066349"/>
    <b v="1"/>
    <n v="8"/>
    <b v="0"/>
    <x v="20"/>
    <n v="3"/>
    <n v="73.88"/>
    <x v="6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10"/>
    <s v="EUR"/>
    <n v="1443808800"/>
    <n v="1441048658"/>
    <b v="1"/>
    <n v="122"/>
    <b v="0"/>
    <x v="20"/>
    <n v="36"/>
    <n v="67.14"/>
    <x v="6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x v="20"/>
    <n v="35"/>
    <n v="104.85"/>
    <x v="6"/>
    <x v="20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x v="20"/>
    <n v="31"/>
    <n v="71.87"/>
    <x v="6"/>
    <x v="20"/>
  </r>
  <r>
    <n v="1802"/>
    <s v="Out Of The Dark"/>
    <s v="Inner Darkness turned into a photobook. Personal work i shot during my recovery...in Berlin."/>
    <n v="3500"/>
    <n v="1697"/>
    <x v="0"/>
    <x v="10"/>
    <s v="EUR"/>
    <n v="1435442340"/>
    <n v="1433416830"/>
    <b v="1"/>
    <n v="18"/>
    <b v="0"/>
    <x v="20"/>
    <n v="48"/>
    <n v="94.28"/>
    <x v="6"/>
    <x v="20"/>
  </r>
  <r>
    <n v="1801"/>
    <s v="Come, Bring, Punish"/>
    <s v="Get involved in Come, Bring, Punish, a new photo book by Ewen Spencer, documenting the European Ballroom scene and the life around it"/>
    <n v="17000"/>
    <n v="2355"/>
    <x v="0"/>
    <x v="2"/>
    <s v="GBP"/>
    <n v="1450181400"/>
    <n v="1447429868"/>
    <b v="1"/>
    <n v="37"/>
    <b v="0"/>
    <x v="20"/>
    <n v="14"/>
    <n v="63.65"/>
    <x v="6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2"/>
    <s v="GBP"/>
    <n v="1476109970"/>
    <n v="1473517970"/>
    <b v="1"/>
    <n v="113"/>
    <b v="0"/>
    <x v="20"/>
    <n v="20"/>
    <n v="83.72"/>
    <x v="6"/>
    <x v="20"/>
  </r>
  <r>
    <n v="1799"/>
    <s v="The UnDiscovered Image"/>
    <s v="The UnDiscovered Image, a monthly publication dedicated to photographers."/>
    <n v="4000"/>
    <n v="69.83"/>
    <x v="0"/>
    <x v="2"/>
    <s v="GBP"/>
    <n v="1415740408"/>
    <n v="1414008808"/>
    <b v="1"/>
    <n v="6"/>
    <b v="0"/>
    <x v="20"/>
    <n v="2"/>
    <n v="11.64"/>
    <x v="6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x v="20"/>
    <n v="14"/>
    <n v="58.97"/>
    <x v="6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x v="20"/>
    <n v="68"/>
    <n v="48.25"/>
    <x v="6"/>
    <x v="20"/>
  </r>
  <r>
    <n v="1796"/>
    <s v="Kenema"/>
    <s v="Kenema is a stunning portrait photography book by British Photographer, Peter Dibdin, capturing community life in Kenema, Sierra Leone."/>
    <n v="19000"/>
    <n v="4190"/>
    <x v="0"/>
    <x v="2"/>
    <s v="GBP"/>
    <n v="1469356366"/>
    <n v="1464172366"/>
    <b v="1"/>
    <n v="86"/>
    <b v="0"/>
    <x v="20"/>
    <n v="22"/>
    <n v="48.72"/>
    <x v="6"/>
    <x v="20"/>
  </r>
  <r>
    <n v="1795"/>
    <s v="THE AFGHANS - A Photo Book"/>
    <s v="A photography book documenting the impact of the ISAF mission on the Afghan people of Mazar-e Sharif."/>
    <n v="28000"/>
    <n v="10846"/>
    <x v="0"/>
    <x v="10"/>
    <s v="EUR"/>
    <n v="1476460800"/>
    <n v="1473922541"/>
    <b v="1"/>
    <n v="81"/>
    <b v="0"/>
    <x v="20"/>
    <n v="39"/>
    <n v="133.9"/>
    <x v="6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x v="20"/>
    <n v="11"/>
    <n v="55.39"/>
    <x v="6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x v="20"/>
    <n v="1"/>
    <n v="20"/>
    <x v="6"/>
    <x v="20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x v="20"/>
    <n v="61"/>
    <n v="109.94"/>
    <x v="6"/>
    <x v="20"/>
  </r>
  <r>
    <n v="1791"/>
    <s v="disCover: Napoli"/>
    <s v="For the love of street photography and the beauty of traditional cultures in southern Italy."/>
    <n v="3000"/>
    <n v="107"/>
    <x v="0"/>
    <x v="2"/>
    <s v="GBP"/>
    <n v="1422553565"/>
    <n v="1417369565"/>
    <b v="1"/>
    <n v="4"/>
    <b v="0"/>
    <x v="20"/>
    <n v="4"/>
    <n v="26.75"/>
    <x v="6"/>
    <x v="20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x v="20"/>
    <n v="5"/>
    <n v="109.07"/>
    <x v="6"/>
    <x v="20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x v="20"/>
    <n v="1"/>
    <n v="10"/>
    <x v="6"/>
    <x v="20"/>
  </r>
  <r>
    <n v="1788"/>
    <s v="Beyond the Pale"/>
    <s v="A photo book celebrating Goths, exploring their lives and giving an insight into what Goth is for them."/>
    <n v="5500"/>
    <n v="76"/>
    <x v="0"/>
    <x v="2"/>
    <s v="GBP"/>
    <n v="1414795542"/>
    <n v="1412203542"/>
    <b v="1"/>
    <n v="4"/>
    <b v="0"/>
    <x v="20"/>
    <n v="1"/>
    <n v="19"/>
    <x v="6"/>
    <x v="20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x v="20"/>
    <n v="15"/>
    <n v="63.88"/>
    <x v="6"/>
    <x v="20"/>
  </r>
  <r>
    <n v="1786"/>
    <s v="Observations in 6x6"/>
    <s v="A photo book that shows a timeless trip from Portugal to Sri Lanka in a subjective point of view through an old Hasselblad objective."/>
    <n v="1900"/>
    <n v="905"/>
    <x v="0"/>
    <x v="12"/>
    <s v="EUR"/>
    <n v="1418649177"/>
    <n v="1416057177"/>
    <b v="1"/>
    <n v="29"/>
    <b v="0"/>
    <x v="20"/>
    <n v="48"/>
    <n v="31.21"/>
    <x v="6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x v="20"/>
    <n v="20"/>
    <n v="44.94"/>
    <x v="6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x v="20"/>
    <n v="40"/>
    <n v="60.24"/>
    <x v="6"/>
    <x v="20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x v="20"/>
    <n v="24"/>
    <n v="51.23"/>
    <x v="6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x v="20"/>
    <n v="15"/>
    <n v="71.34"/>
    <x v="6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x v="20"/>
    <n v="26"/>
    <n v="59.04"/>
    <x v="6"/>
    <x v="20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x v="20"/>
    <n v="40"/>
    <n v="78.44"/>
    <x v="6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x v="20"/>
    <n v="36"/>
    <n v="104.89"/>
    <x v="6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x v="20"/>
    <n v="2"/>
    <n v="66.33"/>
    <x v="6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12"/>
    <s v="EUR"/>
    <n v="1424421253"/>
    <n v="1421829253"/>
    <b v="1"/>
    <n v="10"/>
    <b v="0"/>
    <x v="20"/>
    <n v="14"/>
    <n v="65.099999999999994"/>
    <x v="6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2"/>
    <s v="GBP"/>
    <n v="1414623471"/>
    <n v="1411513071"/>
    <b v="1"/>
    <n v="4"/>
    <b v="0"/>
    <x v="20"/>
    <n v="7"/>
    <n v="83.75"/>
    <x v="6"/>
    <x v="20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x v="20"/>
    <n v="65"/>
    <n v="170.63"/>
    <x v="6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x v="20"/>
    <n v="46"/>
    <n v="88.31"/>
    <x v="6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x v="20"/>
    <n v="6"/>
    <n v="98.79"/>
    <x v="6"/>
    <x v="20"/>
  </r>
  <r>
    <n v="1772"/>
    <s v="White Mountain"/>
    <s v="A photobook and a short documentary film telling the story of Holocaust in Northwestern Lithuania"/>
    <n v="5500"/>
    <n v="858"/>
    <x v="0"/>
    <x v="2"/>
    <s v="GBP"/>
    <n v="1404666836"/>
    <n v="1399482836"/>
    <b v="1"/>
    <n v="19"/>
    <b v="0"/>
    <x v="20"/>
    <n v="16"/>
    <n v="45.16"/>
    <x v="6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2"/>
    <s v="GBP"/>
    <n v="1414107040"/>
    <n v="1411515040"/>
    <b v="1"/>
    <n v="25"/>
    <b v="0"/>
    <x v="20"/>
    <n v="21"/>
    <n v="35.799999999999997"/>
    <x v="6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x v="20"/>
    <n v="57"/>
    <n v="150.5"/>
    <x v="6"/>
    <x v="20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x v="20"/>
    <n v="3"/>
    <n v="49.14"/>
    <x v="6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x v="20"/>
    <n v="4"/>
    <n v="12.47"/>
    <x v="6"/>
    <x v="20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x v="20"/>
    <n v="46"/>
    <n v="58.62"/>
    <x v="6"/>
    <x v="20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x v="20"/>
    <n v="0"/>
    <n v="0"/>
    <x v="6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x v="20"/>
    <n v="59"/>
    <n v="72.17"/>
    <x v="6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2"/>
    <s v="GBP"/>
    <n v="1407065979"/>
    <n v="1404560379"/>
    <b v="1"/>
    <n v="39"/>
    <b v="0"/>
    <x v="20"/>
    <n v="20"/>
    <n v="55.28"/>
    <x v="6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20"/>
    <n v="102"/>
    <n v="103.64"/>
    <x v="6"/>
    <x v="20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20"/>
    <n v="885"/>
    <n v="35.4"/>
    <x v="6"/>
    <x v="20"/>
  </r>
  <r>
    <n v="1761"/>
    <s v="I Wanted To See Boobs"/>
    <s v="A hardcover photobook telling the naked truth of a young photographers journey."/>
    <n v="100"/>
    <n v="155"/>
    <x v="2"/>
    <x v="2"/>
    <s v="GBP"/>
    <n v="1442065060"/>
    <n v="1437745060"/>
    <b v="0"/>
    <n v="3"/>
    <b v="1"/>
    <x v="20"/>
    <n v="155"/>
    <n v="51.67"/>
    <x v="6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20"/>
    <n v="165"/>
    <n v="81.099999999999994"/>
    <x v="6"/>
    <x v="20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20"/>
    <n v="107"/>
    <n v="108.78"/>
    <x v="6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20"/>
    <n v="115"/>
    <n v="42.48"/>
    <x v="6"/>
    <x v="20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20"/>
    <n v="116"/>
    <n v="414.29"/>
    <x v="6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20"/>
    <n v="103"/>
    <n v="47.13"/>
    <x v="6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20"/>
    <n v="120"/>
    <n v="7.5"/>
    <x v="6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6"/>
    <s v="CAD"/>
    <n v="1428091353"/>
    <n v="1425502953"/>
    <b v="0"/>
    <n v="90"/>
    <b v="1"/>
    <x v="20"/>
    <n v="111"/>
    <n v="104.39"/>
    <x v="6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8"/>
    <s v="DKK"/>
    <n v="1458579568"/>
    <n v="1455991168"/>
    <b v="0"/>
    <n v="35"/>
    <b v="1"/>
    <x v="20"/>
    <n v="108"/>
    <n v="462.86"/>
    <x v="6"/>
    <x v="20"/>
  </r>
  <r>
    <n v="1752"/>
    <s v="Adfectus Book"/>
    <s v="A little book of calm, in picture form, that will soothe the soul and un-furrow the brow."/>
    <n v="1200"/>
    <n v="3122"/>
    <x v="2"/>
    <x v="2"/>
    <s v="GBP"/>
    <n v="1476425082"/>
    <n v="1473833082"/>
    <b v="0"/>
    <n v="90"/>
    <b v="1"/>
    <x v="20"/>
    <n v="260"/>
    <n v="34.69"/>
    <x v="6"/>
    <x v="2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20"/>
    <n v="103"/>
    <n v="168.69"/>
    <x v="6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20"/>
    <n v="202"/>
    <n v="80.650000000000006"/>
    <x v="6"/>
    <x v="20"/>
  </r>
  <r>
    <n v="1749"/>
    <s v="E FOTOGRAFESCHE RECKBLECK - 367 DEEG AM AUSLAND ASAZ"/>
    <s v="Help me fund the production run of my first book by local Photographer Sandro Ortolani."/>
    <n v="10050"/>
    <n v="12410.5"/>
    <x v="2"/>
    <x v="15"/>
    <s v="EUR"/>
    <n v="1488394800"/>
    <n v="1485213921"/>
    <b v="0"/>
    <n v="131"/>
    <b v="1"/>
    <x v="20"/>
    <n v="123"/>
    <n v="94.74"/>
    <x v="6"/>
    <x v="20"/>
  </r>
  <r>
    <n v="1748"/>
    <s v="So It Is: Vancouver"/>
    <s v="Telling the story of the city through remarkable people who live in Vancouver today."/>
    <n v="50000"/>
    <n v="64974"/>
    <x v="2"/>
    <x v="6"/>
    <s v="CAD"/>
    <n v="1441234143"/>
    <n v="1438642143"/>
    <b v="0"/>
    <n v="181"/>
    <b v="1"/>
    <x v="20"/>
    <n v="130"/>
    <n v="358.97"/>
    <x v="6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2"/>
    <s v="GBP"/>
    <n v="1447426800"/>
    <n v="1444904830"/>
    <b v="0"/>
    <n v="159"/>
    <b v="1"/>
    <x v="20"/>
    <n v="105"/>
    <n v="59.41"/>
    <x v="6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20"/>
    <n v="148"/>
    <n v="207.62"/>
    <x v="6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20"/>
    <n v="114"/>
    <n v="89.67"/>
    <x v="6"/>
    <x v="20"/>
  </r>
  <r>
    <n v="1744"/>
    <s v="Water World"/>
    <s v="This book is the embodiment of my passion for water &amp; photography, which I hope will inspire you to pick up your camera and explore."/>
    <n v="5500"/>
    <n v="6515"/>
    <x v="2"/>
    <x v="2"/>
    <s v="GBP"/>
    <n v="1425821477"/>
    <n v="1421937077"/>
    <b v="0"/>
    <n v="70"/>
    <b v="1"/>
    <x v="20"/>
    <n v="118"/>
    <n v="93.07"/>
    <x v="6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20"/>
    <n v="100"/>
    <n v="89.93"/>
    <x v="6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20"/>
    <n v="109"/>
    <n v="63.97"/>
    <x v="6"/>
    <x v="20"/>
  </r>
  <r>
    <n v="1741"/>
    <s v="Caught off Guard"/>
    <s v="A photo journal documenting my experiences and travels across New Zealand"/>
    <n v="1200"/>
    <n v="1330"/>
    <x v="2"/>
    <x v="2"/>
    <s v="GBP"/>
    <n v="1433948671"/>
    <n v="1430060671"/>
    <b v="0"/>
    <n v="52"/>
    <b v="1"/>
    <x v="20"/>
    <n v="111"/>
    <n v="25.58"/>
    <x v="6"/>
    <x v="20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x v="21"/>
    <n v="0"/>
    <n v="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x v="21"/>
    <n v="0"/>
    <n v="1"/>
    <x v="4"/>
    <x v="21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x v="21"/>
    <n v="0"/>
    <n v="20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x v="21"/>
    <n v="21"/>
    <n v="56.67"/>
    <x v="4"/>
    <x v="21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x v="21"/>
    <n v="1"/>
    <n v="22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x v="21"/>
    <n v="11"/>
    <n v="55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x v="21"/>
    <n v="0"/>
    <n v="1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x v="21"/>
    <n v="0"/>
    <n v="0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x v="21"/>
    <n v="0"/>
    <n v="0"/>
    <x v="4"/>
    <x v="21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x v="21"/>
    <n v="0"/>
    <n v="0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x v="21"/>
    <n v="0"/>
    <n v="0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x v="21"/>
    <n v="0"/>
    <n v="0"/>
    <x v="4"/>
    <x v="21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x v="21"/>
    <n v="68"/>
    <n v="122.14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s v="GBP"/>
    <n v="1428231600"/>
    <n v="1423520177"/>
    <b v="0"/>
    <n v="1"/>
    <b v="0"/>
    <x v="21"/>
    <n v="0"/>
    <n v="1"/>
    <x v="4"/>
    <x v="21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x v="21"/>
    <n v="34"/>
    <n v="137.2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x v="21"/>
    <n v="10"/>
    <n v="62.22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x v="21"/>
    <n v="1"/>
    <n v="8.75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x v="21"/>
    <n v="7"/>
    <n v="216.67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x v="21"/>
    <n v="0"/>
    <n v="1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x v="21"/>
    <n v="0"/>
    <n v="0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x v="21"/>
    <n v="6"/>
    <n v="28.13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x v="21"/>
    <n v="1"/>
    <n v="11.67"/>
    <x v="4"/>
    <x v="21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x v="21"/>
    <n v="0"/>
    <n v="37.5"/>
    <x v="4"/>
    <x v="21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x v="21"/>
    <n v="43"/>
    <n v="34.020000000000003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x v="21"/>
    <n v="8"/>
    <n v="50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x v="21"/>
    <n v="0"/>
    <n v="5.5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x v="21"/>
    <n v="8"/>
    <n v="115.71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x v="21"/>
    <n v="2"/>
    <n v="50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x v="21"/>
    <n v="0"/>
    <n v="0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x v="21"/>
    <n v="11"/>
    <n v="525"/>
    <x v="4"/>
    <x v="21"/>
  </r>
  <r>
    <n v="1710"/>
    <s v="Producing a live album of our upcoming Europe tour"/>
    <s v="We want to create a gospel live album which has never been produced before."/>
    <n v="5000"/>
    <n v="34"/>
    <x v="0"/>
    <x v="10"/>
    <s v="EUR"/>
    <n v="1453122000"/>
    <n v="1449151888"/>
    <b v="0"/>
    <n v="1"/>
    <b v="0"/>
    <x v="21"/>
    <n v="1"/>
    <n v="34"/>
    <x v="4"/>
    <x v="21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x v="21"/>
    <n v="5"/>
    <n v="21.25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x v="21"/>
    <n v="0"/>
    <n v="0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x v="21"/>
    <n v="10"/>
    <n v="54.11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0"/>
    <x v="10"/>
    <s v="EUR"/>
    <n v="1440314472"/>
    <n v="1435130472"/>
    <b v="0"/>
    <n v="0"/>
    <b v="0"/>
    <x v="21"/>
    <n v="0"/>
    <n v="0"/>
    <x v="4"/>
    <x v="21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x v="21"/>
    <n v="0"/>
    <n v="0"/>
    <x v="4"/>
    <x v="21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x v="21"/>
    <n v="65"/>
    <n v="118.36"/>
    <x v="4"/>
    <x v="21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x v="21"/>
    <n v="1"/>
    <n v="25.5"/>
    <x v="4"/>
    <x v="21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x v="21"/>
    <n v="0"/>
    <n v="1"/>
    <x v="4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x v="21"/>
    <n v="0"/>
    <n v="5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1"/>
    <n v="26"/>
    <n v="65.97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1"/>
    <n v="4"/>
    <n v="54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1"/>
    <n v="0"/>
    <n v="0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1"/>
    <n v="20"/>
    <n v="114.82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1"/>
    <n v="0"/>
    <n v="0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1"/>
    <n v="12"/>
    <n v="61.09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1"/>
    <n v="0"/>
    <n v="5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x v="21"/>
    <n v="9"/>
    <n v="35"/>
    <x v="4"/>
    <x v="2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1"/>
    <n v="48"/>
    <n v="159.33000000000001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1"/>
    <n v="33"/>
    <n v="264.26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1"/>
    <n v="25"/>
    <n v="57.73"/>
    <x v="4"/>
    <x v="2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1"/>
    <n v="100"/>
    <n v="171.43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1"/>
    <n v="44"/>
    <n v="253.14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1"/>
    <n v="31"/>
    <n v="80.13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6"/>
    <s v="CAD"/>
    <n v="1493320519"/>
    <n v="1488140119"/>
    <b v="0"/>
    <n v="1"/>
    <b v="0"/>
    <x v="21"/>
    <n v="0"/>
    <n v="18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1"/>
    <n v="103"/>
    <n v="24"/>
    <x v="4"/>
    <x v="2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1"/>
    <n v="109"/>
    <n v="86.44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3"/>
    <x v="7"/>
    <s v="EUR"/>
    <n v="1491590738"/>
    <n v="1489517138"/>
    <b v="0"/>
    <n v="10"/>
    <b v="0"/>
    <x v="21"/>
    <n v="22"/>
    <n v="76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1"/>
    <n v="0"/>
    <n v="0"/>
    <x v="4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1"/>
    <n v="101"/>
    <n v="74.58"/>
    <x v="4"/>
    <x v="2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22"/>
    <n v="118"/>
    <n v="47"/>
    <x v="4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22"/>
    <n v="175"/>
    <n v="62.5"/>
    <x v="4"/>
    <x v="22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22"/>
    <n v="118"/>
    <n v="36.24"/>
    <x v="4"/>
    <x v="22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16"/>
    <s v="EUR"/>
    <n v="1460786340"/>
    <n v="1455615976"/>
    <b v="0"/>
    <n v="42"/>
    <b v="1"/>
    <x v="22"/>
    <n v="112"/>
    <n v="159.52000000000001"/>
    <x v="4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22"/>
    <n v="115"/>
    <n v="82.38"/>
    <x v="4"/>
    <x v="22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22"/>
    <n v="137"/>
    <n v="40.42"/>
    <x v="4"/>
    <x v="2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22"/>
    <n v="202"/>
    <n v="89.25"/>
    <x v="4"/>
    <x v="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22"/>
    <n v="128"/>
    <n v="45.59"/>
    <x v="4"/>
    <x v="22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22"/>
    <n v="113"/>
    <n v="39.18"/>
    <x v="4"/>
    <x v="22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22"/>
    <n v="101"/>
    <n v="26.15"/>
    <x v="4"/>
    <x v="2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22"/>
    <n v="103"/>
    <n v="44.61"/>
    <x v="4"/>
    <x v="22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22"/>
    <n v="140"/>
    <n v="53.75"/>
    <x v="4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22"/>
    <n v="103"/>
    <n v="70.78"/>
    <x v="4"/>
    <x v="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22"/>
    <n v="127"/>
    <n v="52.6"/>
    <x v="4"/>
    <x v="22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22"/>
    <n v="161"/>
    <n v="41.04"/>
    <x v="4"/>
    <x v="2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22"/>
    <n v="119"/>
    <n v="44.96"/>
    <x v="4"/>
    <x v="22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22"/>
    <n v="122"/>
    <n v="34.380000000000003"/>
    <x v="4"/>
    <x v="22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22"/>
    <n v="108"/>
    <n v="33.75"/>
    <x v="4"/>
    <x v="2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22"/>
    <n v="103"/>
    <n v="132.44"/>
    <x v="4"/>
    <x v="22"/>
  </r>
  <r>
    <n v="1661"/>
    <s v="Kyana"/>
    <s v="I am excited to present my debut pop project Kyana!_x000a_Piano and vocal sounds embedded in sophisticated, bold arrangements &amp; brisk beats"/>
    <n v="7900"/>
    <n v="8098"/>
    <x v="2"/>
    <x v="18"/>
    <s v="EUR"/>
    <n v="1453064400"/>
    <n v="1449359831"/>
    <b v="0"/>
    <n v="101"/>
    <b v="1"/>
    <x v="22"/>
    <n v="103"/>
    <n v="80.180000000000007"/>
    <x v="4"/>
    <x v="22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22"/>
    <n v="1254"/>
    <n v="27.86"/>
    <x v="4"/>
    <x v="22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2"/>
    <s v="GBP"/>
    <n v="1387281600"/>
    <n v="1384811721"/>
    <b v="0"/>
    <n v="45"/>
    <b v="1"/>
    <x v="22"/>
    <n v="113"/>
    <n v="12.53"/>
    <x v="4"/>
    <x v="2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22"/>
    <n v="132"/>
    <n v="74.150000000000006"/>
    <x v="4"/>
    <x v="2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22"/>
    <n v="105"/>
    <n v="118.7"/>
    <x v="4"/>
    <x v="2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22"/>
    <n v="100"/>
    <n v="156.77000000000001"/>
    <x v="4"/>
    <x v="22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22"/>
    <n v="143"/>
    <n v="44.65"/>
    <x v="4"/>
    <x v="2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22"/>
    <n v="120"/>
    <n v="38.79"/>
    <x v="4"/>
    <x v="2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22"/>
    <n v="174"/>
    <n v="51.85"/>
    <x v="4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22"/>
    <n v="101"/>
    <n v="64.709999999999994"/>
    <x v="4"/>
    <x v="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22"/>
    <n v="101"/>
    <n v="100.75"/>
    <x v="4"/>
    <x v="22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22"/>
    <n v="142"/>
    <n v="88.47"/>
    <x v="4"/>
    <x v="2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22"/>
    <n v="101"/>
    <n v="47.19"/>
    <x v="4"/>
    <x v="22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22"/>
    <n v="125"/>
    <n v="32.01"/>
    <x v="4"/>
    <x v="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22"/>
    <n v="105"/>
    <n v="113.83"/>
    <x v="4"/>
    <x v="22"/>
  </r>
  <r>
    <n v="1646"/>
    <s v="MADAM Album"/>
    <s v="Album 3 funds.We have 13 amazing songs ready to go . a fantastic engineer to mix them, James Aparicio(Depeche Mode/Liars.We need you xx"/>
    <n v="2000"/>
    <n v="2204"/>
    <x v="2"/>
    <x v="2"/>
    <s v="GBP"/>
    <n v="1408039860"/>
    <n v="1405248503"/>
    <b v="0"/>
    <n v="83"/>
    <b v="1"/>
    <x v="22"/>
    <n v="110"/>
    <n v="26.55"/>
    <x v="4"/>
    <x v="2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22"/>
    <n v="111"/>
    <n v="554"/>
    <x v="4"/>
    <x v="2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22"/>
    <n v="110"/>
    <n v="85.55"/>
    <x v="4"/>
    <x v="22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22"/>
    <n v="125"/>
    <n v="168.51"/>
    <x v="4"/>
    <x v="22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22"/>
    <n v="100"/>
    <n v="42.86"/>
    <x v="4"/>
    <x v="22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22"/>
    <n v="101"/>
    <n v="97.5"/>
    <x v="4"/>
    <x v="2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13"/>
    <n v="170"/>
    <n v="39.97"/>
    <x v="4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13"/>
    <n v="100"/>
    <n v="94.74"/>
    <x v="4"/>
    <x v="13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13"/>
    <n v="105"/>
    <n v="38.89"/>
    <x v="4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13"/>
    <n v="104"/>
    <n v="34.6"/>
    <x v="4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13"/>
    <n v="104"/>
    <n v="53.56"/>
    <x v="4"/>
    <x v="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13"/>
    <n v="125"/>
    <n v="67.73"/>
    <x v="4"/>
    <x v="13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13"/>
    <n v="101"/>
    <n v="62.81"/>
    <x v="4"/>
    <x v="13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13"/>
    <n v="100"/>
    <n v="172.41"/>
    <x v="4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13"/>
    <n v="102"/>
    <n v="86.49"/>
    <x v="4"/>
    <x v="1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13"/>
    <n v="156"/>
    <n v="117.23"/>
    <x v="4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13"/>
    <n v="265"/>
    <n v="84.21"/>
    <x v="4"/>
    <x v="13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13"/>
    <n v="104"/>
    <n v="75.849999999999994"/>
    <x v="4"/>
    <x v="13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13"/>
    <n v="101"/>
    <n v="45.88"/>
    <x v="4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13"/>
    <n v="117"/>
    <n v="61.58"/>
    <x v="4"/>
    <x v="13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13"/>
    <n v="101"/>
    <n v="74.95"/>
    <x v="4"/>
    <x v="13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13"/>
    <n v="155"/>
    <n v="112.02"/>
    <x v="4"/>
    <x v="13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13"/>
    <n v="118"/>
    <n v="47.2"/>
    <x v="4"/>
    <x v="1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2"/>
    <s v="GBP"/>
    <n v="1377621089"/>
    <n v="1372437089"/>
    <b v="0"/>
    <n v="18"/>
    <b v="1"/>
    <x v="13"/>
    <n v="101"/>
    <n v="42.11"/>
    <x v="4"/>
    <x v="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13"/>
    <n v="102"/>
    <n v="107.98"/>
    <x v="4"/>
    <x v="13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13"/>
    <n v="121"/>
    <n v="163.78"/>
    <x v="4"/>
    <x v="13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13"/>
    <n v="113"/>
    <n v="66.47"/>
    <x v="4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13"/>
    <n v="133"/>
    <n v="86.96"/>
    <x v="4"/>
    <x v="13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13"/>
    <n v="105"/>
    <n v="58.37"/>
    <x v="4"/>
    <x v="13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13"/>
    <n v="146"/>
    <n v="64.62"/>
    <x v="4"/>
    <x v="13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13"/>
    <n v="104"/>
    <n v="66.37"/>
    <x v="4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13"/>
    <n v="114"/>
    <n v="67.13"/>
    <x v="4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13"/>
    <n v="103"/>
    <n v="66.69"/>
    <x v="4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13"/>
    <n v="102"/>
    <n v="39.04"/>
    <x v="4"/>
    <x v="13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13"/>
    <n v="110"/>
    <n v="50"/>
    <x v="4"/>
    <x v="13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13"/>
    <n v="125"/>
    <n v="37.07"/>
    <x v="4"/>
    <x v="13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13"/>
    <n v="272"/>
    <n v="48.54"/>
    <x v="4"/>
    <x v="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13"/>
    <n v="118"/>
    <n v="443.75"/>
    <x v="4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13"/>
    <n v="101"/>
    <n v="52.83"/>
    <x v="4"/>
    <x v="13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13"/>
    <n v="145"/>
    <n v="70.790000000000006"/>
    <x v="4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13"/>
    <n v="101"/>
    <n v="87.83"/>
    <x v="4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13"/>
    <n v="101"/>
    <n v="137.31"/>
    <x v="4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13"/>
    <n v="122"/>
    <n v="48.84"/>
    <x v="4"/>
    <x v="13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13"/>
    <n v="100"/>
    <n v="66.69"/>
    <x v="4"/>
    <x v="1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13"/>
    <n v="100"/>
    <n v="46.95"/>
    <x v="4"/>
    <x v="13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13"/>
    <n v="108"/>
    <n v="48.33"/>
    <x v="4"/>
    <x v="13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x v="23"/>
    <n v="7"/>
    <n v="40.78"/>
    <x v="6"/>
    <x v="23"/>
  </r>
  <r>
    <n v="1599"/>
    <s v="The Londoner: Prints &amp; Canvas"/>
    <s v="A London photographer trekking 5,895m up Africa's Mount Kilimanjaro to pursue and enrich a career."/>
    <n v="500"/>
    <n v="0"/>
    <x v="0"/>
    <x v="2"/>
    <s v="GBP"/>
    <n v="1460116576"/>
    <n v="1457528176"/>
    <b v="0"/>
    <n v="0"/>
    <b v="0"/>
    <x v="23"/>
    <n v="0"/>
    <n v="0"/>
    <x v="6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x v="23"/>
    <n v="0"/>
    <n v="1"/>
    <x v="6"/>
    <x v="23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x v="23"/>
    <n v="0"/>
    <n v="0"/>
    <x v="6"/>
    <x v="23"/>
  </r>
  <r>
    <n v="1596"/>
    <s v="The Town We Live In"/>
    <s v="London is beautiful. I want to create a book of stunning images from in and around our great city"/>
    <n v="3250"/>
    <n v="75"/>
    <x v="0"/>
    <x v="2"/>
    <s v="GBP"/>
    <n v="1418469569"/>
    <n v="1414577969"/>
    <b v="0"/>
    <n v="3"/>
    <b v="0"/>
    <x v="23"/>
    <n v="2"/>
    <n v="25"/>
    <x v="6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x v="23"/>
    <n v="0"/>
    <n v="40"/>
    <x v="6"/>
    <x v="23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x v="23"/>
    <n v="21"/>
    <n v="20.5"/>
    <x v="6"/>
    <x v="23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x v="23"/>
    <n v="0"/>
    <n v="1"/>
    <x v="6"/>
    <x v="23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x v="23"/>
    <n v="0"/>
    <n v="0"/>
    <x v="6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2"/>
    <s v="GBP"/>
    <n v="1459700741"/>
    <n v="1457112341"/>
    <b v="0"/>
    <n v="92"/>
    <b v="0"/>
    <x v="23"/>
    <n v="29"/>
    <n v="44.48"/>
    <x v="6"/>
    <x v="23"/>
  </r>
  <r>
    <n v="1590"/>
    <s v="An Italian Adventure"/>
    <s v="Discover Italy through photography."/>
    <n v="60000"/>
    <n v="1020"/>
    <x v="0"/>
    <x v="5"/>
    <s v="EUR"/>
    <n v="1443040464"/>
    <n v="1440448464"/>
    <b v="0"/>
    <n v="2"/>
    <b v="0"/>
    <x v="23"/>
    <n v="2"/>
    <n v="510"/>
    <x v="6"/>
    <x v="23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x v="23"/>
    <n v="0"/>
    <n v="0"/>
    <x v="6"/>
    <x v="23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x v="23"/>
    <n v="0"/>
    <n v="0"/>
    <x v="6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x v="23"/>
    <n v="0"/>
    <n v="1"/>
    <x v="6"/>
    <x v="23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x v="23"/>
    <n v="0"/>
    <n v="0"/>
    <x v="6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6"/>
    <s v="CAD"/>
    <n v="1482663600"/>
    <n v="1480800568"/>
    <b v="0"/>
    <n v="12"/>
    <b v="0"/>
    <x v="23"/>
    <n v="79"/>
    <n v="131.66999999999999"/>
    <x v="6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x v="23"/>
    <n v="0"/>
    <n v="0"/>
    <x v="6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2"/>
    <s v="GBP"/>
    <n v="1411681391"/>
    <n v="1409089391"/>
    <b v="0"/>
    <n v="1"/>
    <b v="0"/>
    <x v="23"/>
    <n v="0"/>
    <n v="15"/>
    <x v="6"/>
    <x v="23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x v="23"/>
    <n v="9"/>
    <n v="31"/>
    <x v="6"/>
    <x v="23"/>
  </r>
  <r>
    <n v="1581"/>
    <s v="The Sharper Image"/>
    <s v="Photographic canvas prints depicting different scenes from around the globe, including local images taken in Sussex England."/>
    <n v="1000"/>
    <n v="5"/>
    <x v="0"/>
    <x v="2"/>
    <s v="GBP"/>
    <n v="1450521990"/>
    <n v="1447757190"/>
    <b v="0"/>
    <n v="1"/>
    <b v="0"/>
    <x v="23"/>
    <n v="1"/>
    <n v="5"/>
    <x v="6"/>
    <x v="2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4"/>
    <n v="0"/>
    <n v="0"/>
    <x v="1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4"/>
    <n v="1"/>
    <n v="14"/>
    <x v="1"/>
    <x v="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4"/>
    <n v="11"/>
    <n v="51.25"/>
    <x v="1"/>
    <x v="2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4"/>
    <n v="1"/>
    <n v="27.5"/>
    <x v="1"/>
    <x v="2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4"/>
    <n v="13"/>
    <n v="65"/>
    <x v="1"/>
    <x v="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4"/>
    <n v="23"/>
    <n v="65.459999999999994"/>
    <x v="1"/>
    <x v="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4"/>
    <n v="5"/>
    <n v="84.33"/>
    <x v="1"/>
    <x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6"/>
    <s v="CAD"/>
    <n v="1491019140"/>
    <n v="1487548802"/>
    <b v="0"/>
    <n v="3"/>
    <b v="0"/>
    <x v="24"/>
    <n v="2"/>
    <n v="74.33"/>
    <x v="1"/>
    <x v="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s v="GBP"/>
    <n v="1456703940"/>
    <n v="1454546859"/>
    <b v="0"/>
    <n v="3"/>
    <b v="0"/>
    <x v="24"/>
    <n v="5"/>
    <n v="41.67"/>
    <x v="1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2"/>
    <s v="GBP"/>
    <n v="1434738483"/>
    <n v="1432146483"/>
    <b v="0"/>
    <n v="4"/>
    <b v="0"/>
    <x v="24"/>
    <n v="1"/>
    <n v="20"/>
    <x v="1"/>
    <x v="2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4"/>
    <n v="41"/>
    <n v="47.77"/>
    <x v="1"/>
    <x v="2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4"/>
    <n v="0"/>
    <n v="0"/>
    <x v="1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4"/>
    <n v="14"/>
    <n v="155"/>
    <x v="1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4"/>
    <n v="4"/>
    <n v="26.92"/>
    <x v="1"/>
    <x v="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4"/>
    <n v="21"/>
    <n v="108.05"/>
    <x v="1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4"/>
    <n v="3"/>
    <n v="100"/>
    <x v="1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4"/>
    <n v="0"/>
    <n v="10"/>
    <x v="1"/>
    <x v="2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2"/>
    <s v="GBP"/>
    <n v="1394815751"/>
    <n v="1389635351"/>
    <b v="0"/>
    <n v="2"/>
    <b v="0"/>
    <x v="24"/>
    <n v="1"/>
    <n v="42.5"/>
    <x v="1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4"/>
    <n v="0"/>
    <n v="0"/>
    <x v="1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4"/>
    <n v="1"/>
    <n v="67"/>
    <x v="1"/>
    <x v="24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x v="25"/>
    <n v="4"/>
    <n v="23.5"/>
    <x v="6"/>
    <x v="25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x v="25"/>
    <n v="0"/>
    <n v="50"/>
    <x v="6"/>
    <x v="25"/>
  </r>
  <r>
    <n v="1558"/>
    <s v="Lucy Wood's Calendar - English Countryside 2016"/>
    <s v="A large 2016 wall-calendar (A3 when open) featuring 12 stunning photographs by Lucy Wood."/>
    <n v="750"/>
    <n v="35"/>
    <x v="0"/>
    <x v="2"/>
    <s v="GBP"/>
    <n v="1440763920"/>
    <n v="1435656759"/>
    <b v="0"/>
    <n v="3"/>
    <b v="0"/>
    <x v="25"/>
    <n v="5"/>
    <n v="11.67"/>
    <x v="6"/>
    <x v="25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x v="25"/>
    <n v="4"/>
    <n v="100"/>
    <x v="6"/>
    <x v="25"/>
  </r>
  <r>
    <n v="1556"/>
    <s v="West Canada - A Coffee Table Book"/>
    <s v="To gather a collection of photographs for a coffee table book that displays the beauty of Canada's west."/>
    <n v="1500"/>
    <n v="677"/>
    <x v="0"/>
    <x v="6"/>
    <s v="CAD"/>
    <n v="1467603624"/>
    <n v="1465011624"/>
    <b v="0"/>
    <n v="12"/>
    <b v="0"/>
    <x v="25"/>
    <n v="45"/>
    <n v="56.42"/>
    <x v="6"/>
    <x v="25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x v="25"/>
    <n v="0"/>
    <n v="0"/>
    <x v="6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x v="25"/>
    <n v="0"/>
    <n v="0"/>
    <x v="6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x v="25"/>
    <n v="0"/>
    <n v="0"/>
    <x v="6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x v="25"/>
    <n v="49"/>
    <n v="132.19"/>
    <x v="6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x v="25"/>
    <n v="0"/>
    <n v="0"/>
    <x v="6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s v="GBP"/>
    <n v="1463050034"/>
    <n v="1460458034"/>
    <b v="0"/>
    <n v="7"/>
    <b v="0"/>
    <x v="25"/>
    <n v="13"/>
    <n v="14.43"/>
    <x v="6"/>
    <x v="25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x v="25"/>
    <n v="34"/>
    <n v="28.33"/>
    <x v="6"/>
    <x v="25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x v="25"/>
    <n v="9"/>
    <n v="60"/>
    <x v="6"/>
    <x v="25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x v="25"/>
    <n v="0"/>
    <n v="0"/>
    <x v="6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s v="GBP"/>
    <n v="1410930399"/>
    <n v="1405746399"/>
    <b v="0"/>
    <n v="11"/>
    <b v="0"/>
    <x v="25"/>
    <n v="29"/>
    <n v="26.27"/>
    <x v="6"/>
    <x v="25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x v="25"/>
    <n v="0"/>
    <n v="1"/>
    <x v="6"/>
    <x v="25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x v="25"/>
    <n v="0"/>
    <n v="0"/>
    <x v="6"/>
    <x v="25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x v="25"/>
    <n v="0"/>
    <n v="10"/>
    <x v="6"/>
    <x v="25"/>
  </r>
  <r>
    <n v="1542"/>
    <s v="From student to beekeeper"/>
    <s v="The photography project aims to show challenges &amp; successes of a  student attempting to continue his family beekeeping heritage."/>
    <n v="500"/>
    <n v="20"/>
    <x v="0"/>
    <x v="6"/>
    <s v="CAD"/>
    <n v="1435708500"/>
    <n v="1434412500"/>
    <b v="0"/>
    <n v="1"/>
    <b v="0"/>
    <x v="25"/>
    <n v="4"/>
    <n v="20"/>
    <x v="6"/>
    <x v="25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x v="25"/>
    <n v="0"/>
    <n v="3"/>
    <x v="6"/>
    <x v="2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20"/>
    <n v="118"/>
    <n v="180.41"/>
    <x v="6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20"/>
    <n v="136"/>
    <n v="95.76"/>
    <x v="6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20"/>
    <n v="103"/>
    <n v="156.16999999999999"/>
    <x v="6"/>
    <x v="20"/>
  </r>
  <r>
    <n v="1537"/>
    <s v="FACE TO FAITH | MOUNT KAILASH | TIBET photobook"/>
    <s v="A Photobook about one of the most fascinating places on earth -     the sacred Mount Kailash in Tibet."/>
    <n v="12000"/>
    <n v="21588"/>
    <x v="2"/>
    <x v="10"/>
    <s v="EUR"/>
    <n v="1470506400"/>
    <n v="1467358427"/>
    <b v="1"/>
    <n v="224"/>
    <b v="1"/>
    <x v="20"/>
    <n v="180"/>
    <n v="96.38"/>
    <x v="6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20"/>
    <n v="250"/>
    <n v="66.02"/>
    <x v="6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20"/>
    <n v="132"/>
    <n v="48.15"/>
    <x v="6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20"/>
    <n v="418"/>
    <n v="84.91"/>
    <x v="6"/>
    <x v="20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20"/>
    <n v="145"/>
    <n v="88.26"/>
    <x v="6"/>
    <x v="20"/>
  </r>
  <r>
    <n v="1532"/>
    <s v="Geiko and Maiko of Kyoto"/>
    <s v="Award winning photography celebrating the artistry of geiko and maiko and the exquisite traditions of their Kyoto communities."/>
    <n v="5000"/>
    <n v="24201"/>
    <x v="2"/>
    <x v="4"/>
    <s v="AUD"/>
    <n v="1455548400"/>
    <n v="1453461865"/>
    <b v="1"/>
    <n v="294"/>
    <b v="1"/>
    <x v="20"/>
    <n v="484"/>
    <n v="82.32"/>
    <x v="6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20"/>
    <n v="176"/>
    <n v="56.64"/>
    <x v="6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20"/>
    <n v="135"/>
    <n v="53.99"/>
    <x v="6"/>
    <x v="20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20"/>
    <n v="101"/>
    <n v="135.66999999999999"/>
    <x v="6"/>
    <x v="20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20"/>
    <n v="282"/>
    <n v="52.79"/>
    <x v="6"/>
    <x v="20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20"/>
    <n v="110"/>
    <n v="55.22"/>
    <x v="6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20"/>
    <n v="120"/>
    <n v="98.84"/>
    <x v="6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20"/>
    <n v="174"/>
    <n v="32.32"/>
    <x v="6"/>
    <x v="20"/>
  </r>
  <r>
    <n v="1524"/>
    <s v="Heath - Limited Edition Split Zine - Make 100"/>
    <s v="Limited edition split zine by photographers AdeY and Kersti K. 100 signed and hand numbered copies!"/>
    <n v="3000"/>
    <n v="6210"/>
    <x v="2"/>
    <x v="11"/>
    <s v="SEK"/>
    <n v="1487592090"/>
    <n v="1485000090"/>
    <b v="1"/>
    <n v="28"/>
    <b v="1"/>
    <x v="20"/>
    <n v="207"/>
    <n v="221.79"/>
    <x v="6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20"/>
    <n v="125"/>
    <n v="95.83"/>
    <x v="6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20"/>
    <n v="139"/>
    <n v="133.74"/>
    <x v="6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20"/>
    <n v="107"/>
    <n v="170.45"/>
    <x v="6"/>
    <x v="20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20"/>
    <n v="103"/>
    <n v="111.53"/>
    <x v="6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20"/>
    <n v="103"/>
    <n v="64.16"/>
    <x v="6"/>
    <x v="2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20"/>
    <n v="205"/>
    <n v="130.53"/>
    <x v="6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20"/>
    <n v="162"/>
    <n v="39.51"/>
    <x v="6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20"/>
    <n v="109"/>
    <n v="159.24"/>
    <x v="6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7"/>
    <s v="NOK"/>
    <n v="1458104697"/>
    <n v="1455516297"/>
    <b v="1"/>
    <n v="555"/>
    <b v="1"/>
    <x v="20"/>
    <n v="157"/>
    <n v="849.67"/>
    <x v="6"/>
    <x v="2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20"/>
    <n v="106"/>
    <n v="151.24"/>
    <x v="6"/>
    <x v="20"/>
  </r>
  <r>
    <n v="1513"/>
    <s v="Russian Interiors"/>
    <s v="An intimate portrait of Russian women in their private spaces by late photographer Andy Rocchelli published by Cesura."/>
    <n v="8000"/>
    <n v="12001.5"/>
    <x v="2"/>
    <x v="2"/>
    <s v="GBP"/>
    <n v="1405523866"/>
    <n v="1402931866"/>
    <b v="1"/>
    <n v="215"/>
    <b v="1"/>
    <x v="20"/>
    <n v="150"/>
    <n v="55.82"/>
    <x v="6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20"/>
    <n v="559"/>
    <n v="58.38"/>
    <x v="6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20"/>
    <n v="112"/>
    <n v="75.98"/>
    <x v="6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2"/>
    <s v="GBP"/>
    <n v="1405761278"/>
    <n v="1403169278"/>
    <b v="1"/>
    <n v="405"/>
    <b v="1"/>
    <x v="20"/>
    <n v="101"/>
    <n v="39.92"/>
    <x v="6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0"/>
    <s v="EUR"/>
    <n v="1487113140"/>
    <n v="1484570885"/>
    <b v="1"/>
    <n v="196"/>
    <b v="1"/>
    <x v="20"/>
    <n v="124"/>
    <n v="110.39"/>
    <x v="6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20"/>
    <n v="111"/>
    <n v="97.11"/>
    <x v="6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20"/>
    <n v="215"/>
    <n v="78.180000000000007"/>
    <x v="6"/>
    <x v="20"/>
  </r>
  <r>
    <n v="1506"/>
    <s v="Holden Lane High School photobook"/>
    <s v="A photographic book consisting of 36 colour photographs that explore Holden Lane High School in its final state."/>
    <n v="1500"/>
    <n v="1671"/>
    <x v="2"/>
    <x v="2"/>
    <s v="GBP"/>
    <n v="1406227904"/>
    <n v="1403635904"/>
    <b v="1"/>
    <n v="43"/>
    <b v="1"/>
    <x v="20"/>
    <n v="111"/>
    <n v="38.86"/>
    <x v="6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0"/>
    <s v="EUR"/>
    <n v="1458676860"/>
    <n v="1455446303"/>
    <b v="1"/>
    <n v="345"/>
    <b v="1"/>
    <x v="20"/>
    <n v="104"/>
    <n v="48.04"/>
    <x v="6"/>
    <x v="20"/>
  </r>
  <r>
    <n v="1504"/>
    <s v="RYU X RIO"/>
    <s v="A football photography book like no other about the 2014 World Cup in Brazil, by Ryu Voelkel."/>
    <n v="6500"/>
    <n v="18066"/>
    <x v="2"/>
    <x v="2"/>
    <s v="GBP"/>
    <n v="1402389180"/>
    <n v="1399996024"/>
    <b v="1"/>
    <n v="269"/>
    <b v="1"/>
    <x v="20"/>
    <n v="278"/>
    <n v="67.16"/>
    <x v="6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9"/>
    <s v="EUR"/>
    <n v="1477210801"/>
    <n v="1472026801"/>
    <b v="1"/>
    <n v="71"/>
    <b v="1"/>
    <x v="20"/>
    <n v="108"/>
    <n v="56.98"/>
    <x v="6"/>
    <x v="20"/>
  </r>
  <r>
    <n v="1502"/>
    <s v="Cosmic Surgery"/>
    <s v="Cosmic Surgery is a photo book, set in the not too distant future where the world of cosmetic surgery is about to be transformed"/>
    <n v="22000"/>
    <n v="22318"/>
    <x v="2"/>
    <x v="2"/>
    <s v="GBP"/>
    <n v="1458943200"/>
    <n v="1456491680"/>
    <b v="1"/>
    <n v="329"/>
    <b v="1"/>
    <x v="20"/>
    <n v="101"/>
    <n v="67.84"/>
    <x v="6"/>
    <x v="20"/>
  </r>
  <r>
    <n v="1501"/>
    <s v="This is Nowhere"/>
    <s v="A hardcover book of surf, outdoor and nature photos from the British Columbia coast."/>
    <n v="52000"/>
    <n v="86492"/>
    <x v="2"/>
    <x v="6"/>
    <s v="CAD"/>
    <n v="1436364023"/>
    <n v="1433772023"/>
    <b v="1"/>
    <n v="885"/>
    <b v="1"/>
    <x v="20"/>
    <n v="166"/>
    <n v="97.73"/>
    <x v="6"/>
    <x v="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x v="26"/>
    <n v="25"/>
    <n v="46.73"/>
    <x v="1"/>
    <x v="26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x v="26"/>
    <n v="0"/>
    <n v="5"/>
    <x v="1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x v="26"/>
    <n v="2"/>
    <n v="19"/>
    <x v="1"/>
    <x v="26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x v="26"/>
    <n v="0"/>
    <n v="1"/>
    <x v="1"/>
    <x v="26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x v="26"/>
    <n v="0"/>
    <n v="0"/>
    <x v="1"/>
    <x v="26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x v="26"/>
    <n v="0"/>
    <n v="0"/>
    <x v="1"/>
    <x v="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x v="26"/>
    <n v="9"/>
    <n v="40.450000000000003"/>
    <x v="1"/>
    <x v="26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x v="26"/>
    <n v="0"/>
    <n v="0"/>
    <x v="1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x v="26"/>
    <n v="1"/>
    <n v="15"/>
    <x v="1"/>
    <x v="26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x v="26"/>
    <n v="8"/>
    <n v="100"/>
    <x v="1"/>
    <x v="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x v="26"/>
    <n v="31"/>
    <n v="47.11"/>
    <x v="1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x v="26"/>
    <n v="0"/>
    <n v="0"/>
    <x v="1"/>
    <x v="26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x v="26"/>
    <n v="2"/>
    <n v="60"/>
    <x v="1"/>
    <x v="26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x v="26"/>
    <n v="0"/>
    <n v="0"/>
    <x v="1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x v="26"/>
    <n v="0"/>
    <n v="16"/>
    <x v="1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x v="26"/>
    <n v="2"/>
    <n v="50"/>
    <x v="1"/>
    <x v="26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x v="26"/>
    <n v="0"/>
    <n v="0"/>
    <x v="1"/>
    <x v="26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x v="26"/>
    <n v="1"/>
    <n v="25"/>
    <x v="1"/>
    <x v="2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x v="26"/>
    <n v="0"/>
    <n v="5"/>
    <x v="1"/>
    <x v="2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6"/>
    <s v="CAD"/>
    <n v="1383430145"/>
    <n v="1380838145"/>
    <b v="0"/>
    <n v="6"/>
    <b v="0"/>
    <x v="26"/>
    <n v="2"/>
    <n v="17.5"/>
    <x v="1"/>
    <x v="26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n v="117"/>
    <n v="92.16"/>
    <x v="1"/>
    <x v="2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n v="137"/>
    <n v="30.96"/>
    <x v="1"/>
    <x v="27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n v="1182"/>
    <n v="29.19"/>
    <x v="1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n v="111"/>
    <n v="90.5"/>
    <x v="1"/>
    <x v="27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n v="662"/>
    <n v="43.33"/>
    <x v="1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n v="189"/>
    <n v="64.17"/>
    <x v="1"/>
    <x v="27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n v="112"/>
    <n v="44.32"/>
    <x v="1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n v="121"/>
    <n v="38.46"/>
    <x v="1"/>
    <x v="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n v="139"/>
    <n v="103.2"/>
    <x v="1"/>
    <x v="27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n v="104"/>
    <n v="96.88"/>
    <x v="1"/>
    <x v="27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n v="125"/>
    <n v="23.17"/>
    <x v="1"/>
    <x v="2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n v="108"/>
    <n v="149.46"/>
    <x v="1"/>
    <x v="27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n v="102"/>
    <n v="33.19"/>
    <x v="1"/>
    <x v="27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n v="115"/>
    <n v="76.72"/>
    <x v="1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n v="108"/>
    <n v="69.599999999999994"/>
    <x v="1"/>
    <x v="2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n v="456"/>
    <n v="52.62"/>
    <x v="1"/>
    <x v="27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n v="163"/>
    <n v="34.869999999999997"/>
    <x v="1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n v="148"/>
    <n v="35.44"/>
    <x v="1"/>
    <x v="27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n v="109"/>
    <n v="28.94"/>
    <x v="1"/>
    <x v="27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n v="101"/>
    <n v="44.67"/>
    <x v="1"/>
    <x v="2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8"/>
    <n v="0"/>
    <n v="0"/>
    <x v="1"/>
    <x v="2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8"/>
    <n v="0"/>
    <n v="0"/>
    <x v="1"/>
    <x v="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8"/>
    <n v="0"/>
    <n v="0"/>
    <x v="1"/>
    <x v="2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8"/>
    <n v="0"/>
    <n v="0"/>
    <x v="1"/>
    <x v="28"/>
  </r>
  <r>
    <n v="1456"/>
    <s v="Sometimes you don't need love (Canceled)"/>
    <s v="English Version of my auto-published novel"/>
    <n v="5000"/>
    <n v="145"/>
    <x v="1"/>
    <x v="5"/>
    <s v="EUR"/>
    <n v="1483459365"/>
    <n v="1480867365"/>
    <b v="0"/>
    <n v="3"/>
    <b v="0"/>
    <x v="28"/>
    <n v="3"/>
    <n v="48.33"/>
    <x v="1"/>
    <x v="2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8"/>
    <n v="11"/>
    <n v="225"/>
    <x v="1"/>
    <x v="2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6"/>
    <s v="EUR"/>
    <n v="1461535140"/>
    <n v="1459716480"/>
    <b v="0"/>
    <n v="1"/>
    <b v="0"/>
    <x v="28"/>
    <n v="1"/>
    <n v="15"/>
    <x v="1"/>
    <x v="2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7"/>
    <s v="EUR"/>
    <n v="1492270947"/>
    <n v="1488386547"/>
    <b v="0"/>
    <n v="0"/>
    <b v="0"/>
    <x v="28"/>
    <n v="0"/>
    <n v="0"/>
    <x v="1"/>
    <x v="28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8"/>
    <n v="0"/>
    <n v="0"/>
    <x v="1"/>
    <x v="28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8"/>
    <n v="0"/>
    <n v="1"/>
    <x v="1"/>
    <x v="28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x v="28"/>
    <n v="0"/>
    <n v="1"/>
    <x v="1"/>
    <x v="2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x v="28"/>
    <n v="0"/>
    <n v="0"/>
    <x v="1"/>
    <x v="2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x v="28"/>
    <n v="0"/>
    <n v="0"/>
    <x v="1"/>
    <x v="28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x v="28"/>
    <n v="0"/>
    <n v="25"/>
    <x v="1"/>
    <x v="2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5"/>
    <s v="EUR"/>
    <n v="1461235478"/>
    <n v="1459507478"/>
    <b v="0"/>
    <n v="0"/>
    <b v="0"/>
    <x v="28"/>
    <n v="0"/>
    <n v="0"/>
    <x v="1"/>
    <x v="2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10"/>
    <s v="EUR"/>
    <n v="1434286855"/>
    <n v="1431694855"/>
    <b v="0"/>
    <n v="0"/>
    <b v="0"/>
    <x v="28"/>
    <n v="0"/>
    <n v="0"/>
    <x v="1"/>
    <x v="28"/>
  </r>
  <r>
    <n v="1444"/>
    <s v="Expand the MillionairesLetter in the US Market!"/>
    <s v="We as a successfull german stock market newsletter publisher want expand in the US market!"/>
    <n v="4950"/>
    <n v="0"/>
    <x v="0"/>
    <x v="10"/>
    <s v="EUR"/>
    <n v="1442091462"/>
    <n v="1436907462"/>
    <b v="0"/>
    <n v="0"/>
    <b v="0"/>
    <x v="28"/>
    <n v="0"/>
    <n v="0"/>
    <x v="1"/>
    <x v="2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7"/>
    <s v="EUR"/>
    <n v="1483395209"/>
    <n v="1480803209"/>
    <b v="0"/>
    <n v="0"/>
    <b v="0"/>
    <x v="28"/>
    <n v="0"/>
    <n v="0"/>
    <x v="1"/>
    <x v="2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x v="28"/>
    <n v="0"/>
    <n v="0"/>
    <x v="1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2"/>
    <s v="GBP"/>
    <n v="1441995769"/>
    <n v="1436811769"/>
    <b v="0"/>
    <n v="3"/>
    <b v="0"/>
    <x v="28"/>
    <n v="1"/>
    <n v="673.33"/>
    <x v="1"/>
    <x v="2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5"/>
    <s v="EUR"/>
    <n v="1464285463"/>
    <n v="1461693463"/>
    <b v="0"/>
    <n v="1"/>
    <b v="0"/>
    <x v="28"/>
    <n v="0"/>
    <n v="1"/>
    <x v="1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6"/>
    <s v="CAD"/>
    <n v="1425758101"/>
    <n v="1423166101"/>
    <b v="0"/>
    <n v="6"/>
    <b v="0"/>
    <x v="28"/>
    <n v="7"/>
    <n v="30"/>
    <x v="1"/>
    <x v="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8"/>
    <s v="DKK"/>
    <n v="1461765300"/>
    <n v="1459198499"/>
    <b v="0"/>
    <n v="8"/>
    <b v="0"/>
    <x v="28"/>
    <n v="3"/>
    <n v="75"/>
    <x v="1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x v="28"/>
    <n v="27"/>
    <n v="36.68"/>
    <x v="1"/>
    <x v="2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10"/>
    <s v="EUR"/>
    <n v="1456043057"/>
    <n v="1453451057"/>
    <b v="0"/>
    <n v="2"/>
    <b v="0"/>
    <x v="28"/>
    <n v="1"/>
    <n v="38.5"/>
    <x v="1"/>
    <x v="28"/>
  </r>
  <r>
    <n v="1435"/>
    <s v="Trilogy of Crystals, book 1, translation"/>
    <s v="English translation of the first book from a sword and sorcery Fantasy trilogy, by Paolo Parente"/>
    <n v="15000"/>
    <n v="15"/>
    <x v="0"/>
    <x v="5"/>
    <s v="EUR"/>
    <n v="1444589020"/>
    <n v="1441997020"/>
    <b v="0"/>
    <n v="2"/>
    <b v="0"/>
    <x v="28"/>
    <n v="0"/>
    <n v="7.5"/>
    <x v="1"/>
    <x v="28"/>
  </r>
  <r>
    <n v="1434"/>
    <s v="Translation of 'SOCIALCAPITALISM' (2014)"/>
    <s v="Interest from abroad to publish my book SOCIALCAPITALISM. Need translation to English master. Help appreciated."/>
    <n v="82000"/>
    <n v="8190"/>
    <x v="0"/>
    <x v="8"/>
    <s v="DKK"/>
    <n v="1433775600"/>
    <n v="1431973478"/>
    <b v="0"/>
    <n v="11"/>
    <b v="0"/>
    <x v="28"/>
    <n v="10"/>
    <n v="744.55"/>
    <x v="1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5"/>
    <s v="EUR"/>
    <n v="1481367600"/>
    <n v="1477839675"/>
    <b v="0"/>
    <n v="10"/>
    <b v="0"/>
    <x v="28"/>
    <n v="7"/>
    <n v="80.5"/>
    <x v="1"/>
    <x v="28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x v="28"/>
    <n v="0"/>
    <n v="0"/>
    <x v="1"/>
    <x v="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x v="28"/>
    <n v="32"/>
    <n v="115.55"/>
    <x v="1"/>
    <x v="28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x v="28"/>
    <n v="8"/>
    <n v="80.599999999999994"/>
    <x v="1"/>
    <x v="28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x v="28"/>
    <n v="0"/>
    <n v="0"/>
    <x v="1"/>
    <x v="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16"/>
    <s v="EUR"/>
    <n v="1459584417"/>
    <n v="1456996017"/>
    <b v="0"/>
    <n v="3"/>
    <b v="0"/>
    <x v="28"/>
    <n v="5"/>
    <n v="15"/>
    <x v="1"/>
    <x v="28"/>
  </r>
  <r>
    <n v="1427"/>
    <s v="WHAT CAN I DO?..."/>
    <s v="The book with advices that can save many lives._x000a_You will find here many case studies, extreme situations and solutions."/>
    <n v="5000"/>
    <n v="419"/>
    <x v="0"/>
    <x v="10"/>
    <s v="EUR"/>
    <n v="1474230385"/>
    <n v="1471638385"/>
    <b v="0"/>
    <n v="4"/>
    <b v="0"/>
    <x v="28"/>
    <n v="8"/>
    <n v="104.75"/>
    <x v="1"/>
    <x v="2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10"/>
    <s v="EUR"/>
    <n v="1440408120"/>
    <n v="1435224120"/>
    <b v="0"/>
    <n v="0"/>
    <b v="0"/>
    <x v="28"/>
    <n v="0"/>
    <n v="0"/>
    <x v="1"/>
    <x v="2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x v="28"/>
    <n v="0"/>
    <n v="0"/>
    <x v="1"/>
    <x v="28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x v="28"/>
    <n v="20"/>
    <n v="109.07"/>
    <x v="1"/>
    <x v="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x v="28"/>
    <n v="0"/>
    <n v="100"/>
    <x v="1"/>
    <x v="2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9"/>
    <s v="NZD"/>
    <n v="1474436704"/>
    <n v="1471844704"/>
    <b v="0"/>
    <n v="2"/>
    <b v="0"/>
    <x v="28"/>
    <n v="0"/>
    <n v="13"/>
    <x v="1"/>
    <x v="2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1"/>
    <s v="SEK"/>
    <n v="1423432709"/>
    <n v="1420840709"/>
    <b v="0"/>
    <n v="2"/>
    <b v="0"/>
    <x v="28"/>
    <n v="0"/>
    <n v="100"/>
    <x v="1"/>
    <x v="28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x v="28"/>
    <n v="3"/>
    <n v="1"/>
    <x v="1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x v="28"/>
    <n v="7"/>
    <n v="44.5"/>
    <x v="1"/>
    <x v="28"/>
  </r>
  <r>
    <n v="1418"/>
    <s v="Realidades del Hombre"/>
    <s v="Â¿Y si hubiera una camino intermedio entre ciencia y religion?_x000a_Descubre la respuesta ayudando a publicar y traducir este libro."/>
    <n v="3000"/>
    <n v="6"/>
    <x v="0"/>
    <x v="16"/>
    <s v="EUR"/>
    <n v="1456397834"/>
    <n v="1453805834"/>
    <b v="0"/>
    <n v="1"/>
    <b v="0"/>
    <x v="28"/>
    <n v="0"/>
    <n v="6"/>
    <x v="1"/>
    <x v="28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x v="28"/>
    <n v="1"/>
    <n v="27.5"/>
    <x v="1"/>
    <x v="28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x v="28"/>
    <n v="0"/>
    <n v="0"/>
    <x v="1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x v="28"/>
    <n v="18"/>
    <n v="88.89"/>
    <x v="1"/>
    <x v="28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x v="28"/>
    <n v="0"/>
    <n v="1"/>
    <x v="1"/>
    <x v="2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5"/>
    <s v="EUR"/>
    <n v="1455964170"/>
    <n v="1450780170"/>
    <b v="0"/>
    <n v="1"/>
    <b v="0"/>
    <x v="28"/>
    <n v="5"/>
    <n v="100"/>
    <x v="1"/>
    <x v="28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x v="28"/>
    <n v="5"/>
    <n v="24.62"/>
    <x v="1"/>
    <x v="2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s v="GBP"/>
    <n v="1423185900"/>
    <n v="1420766700"/>
    <b v="0"/>
    <n v="3"/>
    <b v="0"/>
    <x v="28"/>
    <n v="0"/>
    <n v="2.33"/>
    <x v="1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5"/>
    <s v="EUR"/>
    <n v="1464939520"/>
    <n v="1461051520"/>
    <b v="0"/>
    <n v="1"/>
    <b v="0"/>
    <x v="28"/>
    <n v="0"/>
    <n v="1"/>
    <x v="1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x v="28"/>
    <n v="0"/>
    <n v="0"/>
    <x v="1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s v="GBP"/>
    <n v="1447451756"/>
    <n v="1444856156"/>
    <b v="0"/>
    <n v="6"/>
    <b v="0"/>
    <x v="28"/>
    <n v="7"/>
    <n v="12"/>
    <x v="1"/>
    <x v="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x v="28"/>
    <n v="1"/>
    <n v="7.5"/>
    <x v="1"/>
    <x v="28"/>
  </r>
  <r>
    <n v="1406"/>
    <s v="Man Down! Translation project"/>
    <s v="The White coat and the battle dress uniform"/>
    <n v="12000"/>
    <n v="15"/>
    <x v="0"/>
    <x v="5"/>
    <s v="EUR"/>
    <n v="1449914400"/>
    <n v="1445336607"/>
    <b v="0"/>
    <n v="3"/>
    <b v="0"/>
    <x v="28"/>
    <n v="0"/>
    <n v="5"/>
    <x v="1"/>
    <x v="28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x v="28"/>
    <n v="0"/>
    <n v="6.18"/>
    <x v="1"/>
    <x v="28"/>
  </r>
  <r>
    <n v="1404"/>
    <s v="3 Men and a Book"/>
    <s v="Translation &amp; publication of possibly the most famous piece of English literature - Act II Scene II of Romeo and Juliet into txt-speak."/>
    <n v="14500"/>
    <n v="241"/>
    <x v="0"/>
    <x v="2"/>
    <s v="GBP"/>
    <n v="1424607285"/>
    <n v="1422447285"/>
    <b v="1"/>
    <n v="5"/>
    <b v="0"/>
    <x v="28"/>
    <n v="2"/>
    <n v="48.2"/>
    <x v="1"/>
    <x v="28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13"/>
    <n v="103"/>
    <n v="62.17"/>
    <x v="4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2"/>
    <s v="GBP"/>
    <n v="1430439411"/>
    <n v="1425259011"/>
    <b v="0"/>
    <n v="113"/>
    <b v="1"/>
    <x v="13"/>
    <n v="109"/>
    <n v="24.15"/>
    <x v="4"/>
    <x v="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13"/>
    <n v="497"/>
    <n v="51.72"/>
    <x v="4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2"/>
    <s v="GBP"/>
    <n v="1465709400"/>
    <n v="1462695073"/>
    <b v="0"/>
    <n v="34"/>
    <b v="1"/>
    <x v="13"/>
    <n v="167"/>
    <n v="17.239999999999998"/>
    <x v="4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13"/>
    <n v="126"/>
    <n v="61.7"/>
    <x v="4"/>
    <x v="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13"/>
    <n v="110"/>
    <n v="74.25"/>
    <x v="4"/>
    <x v="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13"/>
    <n v="114"/>
    <n v="72.06"/>
    <x v="4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13"/>
    <n v="107"/>
    <n v="88.19"/>
    <x v="4"/>
    <x v="1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13"/>
    <n v="112"/>
    <n v="47.76"/>
    <x v="4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13"/>
    <n v="122"/>
    <n v="53.88"/>
    <x v="4"/>
    <x v="13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13"/>
    <n v="102"/>
    <n v="196.83"/>
    <x v="4"/>
    <x v="13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13"/>
    <n v="114"/>
    <n v="27.32"/>
    <x v="4"/>
    <x v="13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13"/>
    <n v="110"/>
    <n v="42.38"/>
    <x v="4"/>
    <x v="13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13"/>
    <n v="109"/>
    <n v="160.79"/>
    <x v="4"/>
    <x v="13"/>
  </r>
  <r>
    <n v="1389"/>
    <s v="Pre-order DANCEHALL's first record!!!"/>
    <s v="Help fund the pressing of DANCEHALL's first record by pre-ordering it in advance!!!"/>
    <n v="500"/>
    <n v="727"/>
    <x v="2"/>
    <x v="2"/>
    <s v="GBP"/>
    <n v="1471087957"/>
    <n v="1468495957"/>
    <b v="0"/>
    <n v="34"/>
    <b v="1"/>
    <x v="13"/>
    <n v="145"/>
    <n v="21.38"/>
    <x v="4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13"/>
    <n v="135"/>
    <n v="60.18"/>
    <x v="4"/>
    <x v="1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13"/>
    <n v="137"/>
    <n v="70.06"/>
    <x v="4"/>
    <x v="13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13"/>
    <n v="219"/>
    <n v="62.5"/>
    <x v="4"/>
    <x v="13"/>
  </r>
  <r>
    <n v="1385"/>
    <s v="Chi Might Project"/>
    <s v="Musicians, singers &amp; songwriters from all over the world collaborate via YouTube in order to create an amazing album!"/>
    <n v="8000"/>
    <n v="8832.49"/>
    <x v="2"/>
    <x v="10"/>
    <s v="EUR"/>
    <n v="1461931860"/>
    <n v="1457109121"/>
    <b v="0"/>
    <n v="134"/>
    <b v="1"/>
    <x v="13"/>
    <n v="110"/>
    <n v="65.91"/>
    <x v="4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13"/>
    <n v="124"/>
    <n v="68.94"/>
    <x v="4"/>
    <x v="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6"/>
    <s v="CAD"/>
    <n v="1482457678"/>
    <n v="1480729678"/>
    <b v="0"/>
    <n v="93"/>
    <b v="1"/>
    <x v="13"/>
    <n v="212"/>
    <n v="50.25"/>
    <x v="4"/>
    <x v="13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13"/>
    <n v="104"/>
    <n v="56.41"/>
    <x v="4"/>
    <x v="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13"/>
    <n v="107"/>
    <n v="73.36"/>
    <x v="4"/>
    <x v="13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13"/>
    <n v="424"/>
    <n v="21.2"/>
    <x v="4"/>
    <x v="13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13"/>
    <n v="112"/>
    <n v="73.91"/>
    <x v="4"/>
    <x v="13"/>
  </r>
  <r>
    <n v="1378"/>
    <s v="SIX BY SEVEN"/>
    <s v="A psychedelic post rock masterpiece!"/>
    <n v="2000"/>
    <n v="4067"/>
    <x v="2"/>
    <x v="2"/>
    <s v="GBP"/>
    <n v="1470075210"/>
    <n v="1468779210"/>
    <b v="0"/>
    <n v="133"/>
    <b v="1"/>
    <x v="13"/>
    <n v="203"/>
    <n v="30.58"/>
    <x v="4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13"/>
    <n v="116"/>
    <n v="48.71"/>
    <x v="4"/>
    <x v="13"/>
  </r>
  <r>
    <n v="1376"/>
    <s v="Dead Pirates / HIGHMARE LP 2nd pressing"/>
    <s v="Dead Pirates are planning a second pressing of HIGHMARE LP, who wants one ?"/>
    <n v="3700"/>
    <n v="9342"/>
    <x v="2"/>
    <x v="2"/>
    <s v="GBP"/>
    <n v="1480784606"/>
    <n v="1478189006"/>
    <b v="0"/>
    <n v="168"/>
    <b v="1"/>
    <x v="13"/>
    <n v="252"/>
    <n v="55.61"/>
    <x v="4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7"/>
    <s v="EUR"/>
    <n v="1484444119"/>
    <n v="1481852119"/>
    <b v="0"/>
    <n v="109"/>
    <b v="1"/>
    <x v="13"/>
    <n v="171"/>
    <n v="62.87"/>
    <x v="4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13"/>
    <n v="189"/>
    <n v="43.06"/>
    <x v="4"/>
    <x v="13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13"/>
    <n v="105"/>
    <n v="201.94"/>
    <x v="4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13"/>
    <n v="124"/>
    <n v="38.75"/>
    <x v="4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13"/>
    <n v="107"/>
    <n v="107.07"/>
    <x v="4"/>
    <x v="13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13"/>
    <n v="104"/>
    <n v="77.75"/>
    <x v="4"/>
    <x v="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13"/>
    <n v="105"/>
    <n v="83.97"/>
    <x v="4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13"/>
    <n v="111"/>
    <n v="63.62"/>
    <x v="4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13"/>
    <n v="114"/>
    <n v="63.48"/>
    <x v="4"/>
    <x v="13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13"/>
    <n v="126"/>
    <n v="64.540000000000006"/>
    <x v="4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13"/>
    <n v="100"/>
    <n v="81.739999999999995"/>
    <x v="4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8"/>
    <s v="DKK"/>
    <n v="1420648906"/>
    <n v="1415464906"/>
    <b v="0"/>
    <n v="144"/>
    <b v="1"/>
    <x v="13"/>
    <n v="119"/>
    <n v="346.04"/>
    <x v="4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n v="100"/>
    <n v="40"/>
    <x v="1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n v="109"/>
    <n v="43.64"/>
    <x v="1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2"/>
    <s v="GBP"/>
    <n v="1403370772"/>
    <n v="1400778772"/>
    <b v="0"/>
    <n v="264"/>
    <b v="1"/>
    <x v="29"/>
    <n v="126"/>
    <n v="28.63"/>
    <x v="1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n v="173"/>
    <n v="32.07"/>
    <x v="1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n v="116"/>
    <n v="40.21"/>
    <x v="1"/>
    <x v="29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n v="112"/>
    <n v="68.37"/>
    <x v="1"/>
    <x v="29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n v="125"/>
    <n v="38.549999999999997"/>
    <x v="1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n v="183"/>
    <n v="71.44"/>
    <x v="1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2"/>
    <s v="GBP"/>
    <n v="1354269600"/>
    <n v="1351663605"/>
    <b v="0"/>
    <n v="121"/>
    <b v="1"/>
    <x v="29"/>
    <n v="123"/>
    <n v="25.35"/>
    <x v="1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2"/>
    <s v="GBP"/>
    <n v="1465672979"/>
    <n v="1463080979"/>
    <b v="0"/>
    <n v="64"/>
    <b v="1"/>
    <x v="29"/>
    <n v="130"/>
    <n v="24.42"/>
    <x v="1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n v="134"/>
    <n v="31.81"/>
    <x v="1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n v="136"/>
    <n v="59.97"/>
    <x v="1"/>
    <x v="29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n v="101"/>
    <n v="168.78"/>
    <x v="1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n v="104"/>
    <n v="66.7"/>
    <x v="1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6"/>
    <s v="CAD"/>
    <n v="1450249140"/>
    <n v="1447055935"/>
    <b v="0"/>
    <n v="172"/>
    <b v="1"/>
    <x v="29"/>
    <n v="204"/>
    <n v="59.36"/>
    <x v="1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n v="102"/>
    <n v="230.19"/>
    <x v="1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n v="102"/>
    <n v="82.42"/>
    <x v="1"/>
    <x v="29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n v="147"/>
    <n v="48.45"/>
    <x v="1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n v="125"/>
    <n v="53.57"/>
    <x v="1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6"/>
    <s v="CAD"/>
    <n v="1467313039"/>
    <n v="1464807439"/>
    <b v="0"/>
    <n v="139"/>
    <b v="1"/>
    <x v="29"/>
    <n v="378"/>
    <n v="40.76"/>
    <x v="1"/>
    <x v="2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0"/>
    <n v="102"/>
    <n v="158.36000000000001"/>
    <x v="2"/>
    <x v="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0"/>
    <n v="0"/>
    <n v="100"/>
    <x v="2"/>
    <x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2"/>
    <s v="GBP"/>
    <n v="1475333917"/>
    <n v="1472569117"/>
    <b v="0"/>
    <n v="46"/>
    <b v="0"/>
    <x v="30"/>
    <n v="70"/>
    <n v="382.39"/>
    <x v="2"/>
    <x v="3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0"/>
    <n v="0"/>
    <n v="0"/>
    <x v="2"/>
    <x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0"/>
    <n v="7"/>
    <n v="89.65"/>
    <x v="2"/>
    <x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0"/>
    <n v="3"/>
    <n v="66.069999999999993"/>
    <x v="2"/>
    <x v="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0"/>
    <n v="49"/>
    <n v="176.36"/>
    <x v="2"/>
    <x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0"/>
    <n v="85"/>
    <n v="379.23"/>
    <x v="2"/>
    <x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0"/>
    <n v="20"/>
    <n v="308.75"/>
    <x v="2"/>
    <x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0"/>
    <n v="11"/>
    <n v="51.82"/>
    <x v="2"/>
    <x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x v="30"/>
    <n v="0"/>
    <n v="0"/>
    <x v="2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3"/>
    <s v="CHF"/>
    <n v="1485480408"/>
    <n v="1482888408"/>
    <b v="0"/>
    <n v="0"/>
    <b v="0"/>
    <x v="30"/>
    <n v="0"/>
    <n v="0"/>
    <x v="2"/>
    <x v="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0"/>
    <n v="1"/>
    <n v="100.5"/>
    <x v="2"/>
    <x v="3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0"/>
    <n v="22"/>
    <n v="157.46"/>
    <x v="2"/>
    <x v="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0"/>
    <n v="1"/>
    <n v="45.33"/>
    <x v="2"/>
    <x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0"/>
    <n v="2"/>
    <n v="116.53"/>
    <x v="2"/>
    <x v="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0"/>
    <n v="4"/>
    <n v="41.59"/>
    <x v="2"/>
    <x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0"/>
    <n v="1"/>
    <n v="102.73"/>
    <x v="2"/>
    <x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0"/>
    <n v="2"/>
    <n v="60.75"/>
    <x v="2"/>
    <x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0"/>
    <n v="10"/>
    <n v="54.67"/>
    <x v="2"/>
    <x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0"/>
    <n v="9"/>
    <n v="30.27"/>
    <x v="2"/>
    <x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2"/>
    <s v="GBP"/>
    <n v="1432223125"/>
    <n v="1429631125"/>
    <b v="0"/>
    <n v="4"/>
    <b v="0"/>
    <x v="30"/>
    <n v="0"/>
    <n v="26.5"/>
    <x v="2"/>
    <x v="3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30"/>
    <n v="1"/>
    <n v="859.86"/>
    <x v="2"/>
    <x v="3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2"/>
    <s v="EUR"/>
    <n v="1483138800"/>
    <n v="1480610046"/>
    <b v="0"/>
    <n v="3"/>
    <b v="0"/>
    <x v="30"/>
    <n v="1"/>
    <n v="167.67"/>
    <x v="2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2"/>
    <s v="GBP"/>
    <n v="1405094400"/>
    <n v="1403810965"/>
    <b v="0"/>
    <n v="9"/>
    <b v="0"/>
    <x v="30"/>
    <n v="15"/>
    <n v="97.33"/>
    <x v="2"/>
    <x v="3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0"/>
    <n v="15"/>
    <n v="45.41"/>
    <x v="2"/>
    <x v="3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30"/>
    <n v="6"/>
    <n v="603.53"/>
    <x v="2"/>
    <x v="3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0"/>
    <n v="0"/>
    <n v="1"/>
    <x v="2"/>
    <x v="3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0"/>
    <n v="40"/>
    <n v="162.91999999999999"/>
    <x v="2"/>
    <x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0"/>
    <n v="1"/>
    <n v="184.36"/>
    <x v="2"/>
    <x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0"/>
    <n v="31"/>
    <n v="102.02"/>
    <x v="2"/>
    <x v="3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0"/>
    <n v="1"/>
    <n v="28"/>
    <x v="2"/>
    <x v="3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0"/>
    <n v="32"/>
    <n v="800.7"/>
    <x v="2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0"/>
    <n v="16"/>
    <n v="129.16999999999999"/>
    <x v="2"/>
    <x v="3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0"/>
    <n v="112"/>
    <n v="367.97"/>
    <x v="2"/>
    <x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0"/>
    <n v="11"/>
    <n v="29.89"/>
    <x v="2"/>
    <x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0"/>
    <n v="12"/>
    <n v="127.93"/>
    <x v="2"/>
    <x v="3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0"/>
    <n v="65"/>
    <n v="201.6"/>
    <x v="2"/>
    <x v="3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0"/>
    <n v="26"/>
    <n v="90.62"/>
    <x v="2"/>
    <x v="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2"/>
    <s v="GBP"/>
    <n v="1489376405"/>
    <n v="1484196005"/>
    <b v="0"/>
    <n v="104"/>
    <b v="0"/>
    <x v="30"/>
    <n v="40"/>
    <n v="152.41"/>
    <x v="2"/>
    <x v="30"/>
  </r>
  <r>
    <n v="1303"/>
    <s v="Forward Arena Theatre Company: Summer Season"/>
    <s v="Groundbreaking queer theatre."/>
    <n v="3500"/>
    <n v="4559.13"/>
    <x v="2"/>
    <x v="2"/>
    <s v="GBP"/>
    <n v="1469962800"/>
    <n v="1468578920"/>
    <b v="0"/>
    <n v="108"/>
    <b v="1"/>
    <x v="0"/>
    <n v="130"/>
    <n v="42.21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0"/>
    <n v="100"/>
    <n v="50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0"/>
    <n v="103"/>
    <n v="70.86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0"/>
    <n v="135"/>
    <n v="168.75"/>
    <x v="0"/>
    <x v="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0"/>
    <n v="124"/>
    <n v="135.63"/>
    <x v="0"/>
    <x v="0"/>
  </r>
  <r>
    <n v="1298"/>
    <s v="Dinosaur Dreams"/>
    <s v="A play that raises awareness for mental health and explores the psychological effects childhood abuse can have on an adult."/>
    <n v="2000"/>
    <n v="2093"/>
    <x v="2"/>
    <x v="2"/>
    <s v="GBP"/>
    <n v="1461860432"/>
    <n v="1459268432"/>
    <b v="0"/>
    <n v="33"/>
    <b v="1"/>
    <x v="0"/>
    <n v="105"/>
    <n v="63.42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0"/>
    <n v="110"/>
    <n v="92.04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2"/>
    <s v="GBP"/>
    <n v="1457914373"/>
    <n v="1456189973"/>
    <b v="0"/>
    <n v="23"/>
    <b v="1"/>
    <x v="0"/>
    <n v="141"/>
    <n v="52.17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2"/>
    <s v="GBP"/>
    <n v="1438189200"/>
    <n v="1435585497"/>
    <b v="0"/>
    <n v="64"/>
    <b v="1"/>
    <x v="0"/>
    <n v="102"/>
    <n v="39.83"/>
    <x v="0"/>
    <x v="0"/>
  </r>
  <r>
    <n v="1294"/>
    <s v="HELMER'S LOO"/>
    <s v="We have an award-winning Danish play, now we just need a bathroom set to perform it in. Spend a penny to help us build the set!"/>
    <n v="500"/>
    <n v="610"/>
    <x v="2"/>
    <x v="2"/>
    <s v="GBP"/>
    <n v="1445252400"/>
    <n v="1443696797"/>
    <b v="0"/>
    <n v="22"/>
    <b v="1"/>
    <x v="0"/>
    <n v="122"/>
    <n v="27.73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0"/>
    <n v="102"/>
    <n v="127.79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x v="2"/>
    <s v="GBP"/>
    <n v="1444172340"/>
    <n v="1441822828"/>
    <b v="0"/>
    <n v="52"/>
    <b v="1"/>
    <x v="0"/>
    <n v="110"/>
    <n v="35.96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0"/>
    <n v="146"/>
    <n v="104.07"/>
    <x v="0"/>
    <x v="0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0"/>
    <n v="109"/>
    <n v="44.19"/>
    <x v="0"/>
    <x v="0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0"/>
    <n v="125"/>
    <n v="36.08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0"/>
    <n v="100"/>
    <n v="65.87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2"/>
    <s v="GBP"/>
    <n v="1434120856"/>
    <n v="1428936856"/>
    <b v="0"/>
    <n v="25"/>
    <b v="1"/>
    <x v="0"/>
    <n v="242"/>
    <n v="24.2"/>
    <x v="0"/>
    <x v="0"/>
  </r>
  <r>
    <n v="1286"/>
    <s v="The Diary of a Nobody"/>
    <s v="A touring production of FRED's modern adaptation of the classic Victorian comic novel, reaching out to new audiences."/>
    <n v="1500"/>
    <n v="1625"/>
    <x v="2"/>
    <x v="2"/>
    <s v="GBP"/>
    <n v="1424181600"/>
    <n v="1423041227"/>
    <b v="0"/>
    <n v="20"/>
    <b v="1"/>
    <x v="0"/>
    <n v="108"/>
    <n v="81.25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2"/>
    <x v="2"/>
    <s v="GBP"/>
    <n v="1434808775"/>
    <n v="1433512775"/>
    <b v="0"/>
    <n v="63"/>
    <b v="1"/>
    <x v="0"/>
    <n v="102"/>
    <n v="32.270000000000003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0"/>
    <n v="101"/>
    <n v="65.16"/>
    <x v="0"/>
    <x v="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13"/>
    <n v="211"/>
    <n v="95.93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13"/>
    <n v="124"/>
    <n v="67.67"/>
    <x v="4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13"/>
    <n v="111"/>
    <n v="104.73"/>
    <x v="4"/>
    <x v="13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13"/>
    <n v="111"/>
    <n v="127.98"/>
    <x v="4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13"/>
    <n v="111"/>
    <n v="73.36"/>
    <x v="4"/>
    <x v="1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13"/>
    <n v="155"/>
    <n v="53.01"/>
    <x v="4"/>
    <x v="13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13"/>
    <n v="106"/>
    <n v="38.54"/>
    <x v="4"/>
    <x v="13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13"/>
    <n v="104"/>
    <n v="46.07"/>
    <x v="4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13"/>
    <n v="162"/>
    <n v="62.52"/>
    <x v="4"/>
    <x v="1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13"/>
    <n v="155"/>
    <n v="82.96"/>
    <x v="4"/>
    <x v="13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6"/>
    <s v="CAD"/>
    <n v="1409506291"/>
    <n v="1406914291"/>
    <b v="1"/>
    <n v="54"/>
    <b v="1"/>
    <x v="13"/>
    <n v="104"/>
    <n v="76.67"/>
    <x v="4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13"/>
    <n v="106"/>
    <n v="189.29"/>
    <x v="4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13"/>
    <n v="102"/>
    <n v="246.29"/>
    <x v="4"/>
    <x v="1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13"/>
    <n v="115"/>
    <n v="67.88"/>
    <x v="4"/>
    <x v="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13"/>
    <n v="109"/>
    <n v="99.16"/>
    <x v="4"/>
    <x v="13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13"/>
    <n v="117"/>
    <n v="76.92"/>
    <x v="4"/>
    <x v="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13"/>
    <n v="102"/>
    <n v="140.86000000000001"/>
    <x v="4"/>
    <x v="1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13"/>
    <n v="100"/>
    <n v="190.9"/>
    <x v="4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13"/>
    <n v="119"/>
    <n v="63.18"/>
    <x v="4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13"/>
    <n v="166"/>
    <n v="31.82"/>
    <x v="4"/>
    <x v="1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13"/>
    <n v="119"/>
    <n v="43.54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6"/>
    <s v="CAD"/>
    <n v="1392574692"/>
    <n v="1389982692"/>
    <b v="1"/>
    <n v="105"/>
    <b v="1"/>
    <x v="13"/>
    <n v="125"/>
    <n v="77.64"/>
    <x v="4"/>
    <x v="13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13"/>
    <n v="101"/>
    <n v="38.94"/>
    <x v="4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13"/>
    <n v="114"/>
    <n v="50.69"/>
    <x v="4"/>
    <x v="13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13"/>
    <n v="104"/>
    <n v="27.15"/>
    <x v="4"/>
    <x v="13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13"/>
    <n v="213"/>
    <n v="38.18"/>
    <x v="4"/>
    <x v="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13"/>
    <n v="295"/>
    <n v="92.1"/>
    <x v="4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13"/>
    <n v="118"/>
    <n v="98.03"/>
    <x v="4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13"/>
    <n v="202"/>
    <n v="55.7"/>
    <x v="4"/>
    <x v="13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13"/>
    <n v="199"/>
    <n v="94.49"/>
    <x v="4"/>
    <x v="13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13"/>
    <n v="303833"/>
    <n v="42.73"/>
    <x v="4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13"/>
    <n v="138"/>
    <n v="34.17"/>
    <x v="4"/>
    <x v="1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13"/>
    <n v="102"/>
    <n v="82.54"/>
    <x v="4"/>
    <x v="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13"/>
    <n v="200"/>
    <n v="118.2"/>
    <x v="4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13"/>
    <n v="104"/>
    <n v="64.47"/>
    <x v="4"/>
    <x v="13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13"/>
    <n v="152"/>
    <n v="64.25"/>
    <x v="4"/>
    <x v="13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13"/>
    <n v="122"/>
    <n v="85.5"/>
    <x v="4"/>
    <x v="1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13"/>
    <n v="117"/>
    <n v="75.48"/>
    <x v="4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13"/>
    <n v="120"/>
    <n v="141.47"/>
    <x v="4"/>
    <x v="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13"/>
    <n v="104"/>
    <n v="46.13"/>
    <x v="4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1"/>
    <n v="14"/>
    <n v="44.5"/>
    <x v="4"/>
    <x v="3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1"/>
    <n v="1"/>
    <n v="5"/>
    <x v="4"/>
    <x v="3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1"/>
    <n v="51"/>
    <n v="74.62"/>
    <x v="4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1"/>
    <n v="3"/>
    <n v="30.13"/>
    <x v="4"/>
    <x v="3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1"/>
    <n v="0"/>
    <n v="0"/>
    <x v="4"/>
    <x v="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1"/>
    <n v="18"/>
    <n v="59.33"/>
    <x v="4"/>
    <x v="3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1"/>
    <n v="0"/>
    <n v="0"/>
    <x v="4"/>
    <x v="3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1"/>
    <n v="0"/>
    <n v="0"/>
    <x v="4"/>
    <x v="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1"/>
    <n v="3"/>
    <n v="35"/>
    <x v="4"/>
    <x v="3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2"/>
    <s v="GBP"/>
    <n v="1422903342"/>
    <n v="1420311342"/>
    <b v="0"/>
    <n v="0"/>
    <b v="0"/>
    <x v="31"/>
    <n v="0"/>
    <n v="0"/>
    <x v="4"/>
    <x v="3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1"/>
    <n v="12"/>
    <n v="19.329999999999998"/>
    <x v="4"/>
    <x v="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1"/>
    <n v="1"/>
    <n v="40"/>
    <x v="4"/>
    <x v="3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1"/>
    <n v="0"/>
    <n v="0"/>
    <x v="4"/>
    <x v="3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1"/>
    <n v="0"/>
    <n v="0"/>
    <x v="4"/>
    <x v="3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1"/>
    <n v="1"/>
    <n v="25"/>
    <x v="4"/>
    <x v="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1"/>
    <n v="29"/>
    <n v="61.04"/>
    <x v="4"/>
    <x v="3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1"/>
    <n v="0"/>
    <n v="0"/>
    <x v="4"/>
    <x v="3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1"/>
    <n v="4"/>
    <n v="48.43"/>
    <x v="4"/>
    <x v="3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1"/>
    <n v="4"/>
    <n v="44"/>
    <x v="4"/>
    <x v="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1"/>
    <n v="7"/>
    <n v="58.89"/>
    <x v="4"/>
    <x v="31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20"/>
    <n v="112"/>
    <n v="116.21"/>
    <x v="6"/>
    <x v="20"/>
  </r>
  <r>
    <n v="1222"/>
    <s v="Project Pilgrim"/>
    <s v="Project Pilgrim is my effort to work towards normalizing mental health."/>
    <n v="4000"/>
    <n v="11215"/>
    <x v="2"/>
    <x v="6"/>
    <s v="CAD"/>
    <n v="1459483200"/>
    <n v="1456852647"/>
    <b v="0"/>
    <n v="138"/>
    <b v="1"/>
    <x v="20"/>
    <n v="280"/>
    <n v="81.27"/>
    <x v="6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2"/>
    <s v="GBP"/>
    <n v="1480809600"/>
    <n v="1478431488"/>
    <b v="0"/>
    <n v="103"/>
    <b v="1"/>
    <x v="20"/>
    <n v="111"/>
    <n v="23.8"/>
    <x v="6"/>
    <x v="20"/>
  </r>
  <r>
    <n v="1220"/>
    <s v="All The People"/>
    <s v="A beautiful photo art book of portraits and conversations with people that may expand your idea of gender."/>
    <n v="15000"/>
    <n v="15565"/>
    <x v="2"/>
    <x v="10"/>
    <s v="EUR"/>
    <n v="1440515112"/>
    <n v="1437923112"/>
    <b v="0"/>
    <n v="140"/>
    <b v="1"/>
    <x v="20"/>
    <n v="104"/>
    <n v="111.18"/>
    <x v="6"/>
    <x v="20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20"/>
    <n v="159"/>
    <n v="102.86"/>
    <x v="6"/>
    <x v="2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20"/>
    <n v="172"/>
    <n v="174.21"/>
    <x v="6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20"/>
    <n v="103"/>
    <n v="148.57"/>
    <x v="6"/>
    <x v="20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20"/>
    <n v="146"/>
    <n v="91.88"/>
    <x v="6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20"/>
    <n v="786"/>
    <n v="71.59"/>
    <x v="6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20"/>
    <n v="132"/>
    <n v="105.44"/>
    <x v="6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2"/>
    <s v="GBP"/>
    <n v="1485886100"/>
    <n v="1482862100"/>
    <b v="0"/>
    <n v="108"/>
    <b v="1"/>
    <x v="20"/>
    <n v="102"/>
    <n v="61.53"/>
    <x v="6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20"/>
    <n v="129"/>
    <n v="38.869999999999997"/>
    <x v="6"/>
    <x v="20"/>
  </r>
  <r>
    <n v="1211"/>
    <s v="500 Views of Japan"/>
    <s v="From 2010 to 2015, I took over 15 000 photos in Japan. Here's 500 of them. Landscape, city view, people and so much more!"/>
    <n v="1000"/>
    <n v="1011"/>
    <x v="2"/>
    <x v="6"/>
    <s v="CAD"/>
    <n v="1465505261"/>
    <n v="1464209261"/>
    <b v="0"/>
    <n v="6"/>
    <b v="1"/>
    <x v="20"/>
    <n v="101"/>
    <n v="168.5"/>
    <x v="6"/>
    <x v="20"/>
  </r>
  <r>
    <n v="1210"/>
    <s v="Det Andra GÃ¶teborg"/>
    <s v="En fotobok om livet i det enda andra GÃ¶teborg i vÃ¤rlden"/>
    <n v="20000"/>
    <n v="50863"/>
    <x v="2"/>
    <x v="11"/>
    <s v="SEK"/>
    <n v="1433106000"/>
    <n v="1431124572"/>
    <b v="0"/>
    <n v="103"/>
    <b v="1"/>
    <x v="20"/>
    <n v="254"/>
    <n v="493.82"/>
    <x v="6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20"/>
    <n v="106"/>
    <n v="138.26"/>
    <x v="6"/>
    <x v="20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20"/>
    <n v="155"/>
    <n v="207.07"/>
    <x v="6"/>
    <x v="20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20"/>
    <n v="104"/>
    <n v="123.38"/>
    <x v="6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8"/>
    <s v="EUR"/>
    <n v="1489238940"/>
    <n v="1486406253"/>
    <b v="0"/>
    <n v="32"/>
    <b v="1"/>
    <x v="20"/>
    <n v="115"/>
    <n v="32.340000000000003"/>
    <x v="6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0"/>
    <s v="EUR"/>
    <n v="1434197351"/>
    <n v="1431605351"/>
    <b v="0"/>
    <n v="62"/>
    <b v="1"/>
    <x v="20"/>
    <n v="101"/>
    <n v="211.48"/>
    <x v="6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20"/>
    <n v="103"/>
    <n v="234.79"/>
    <x v="6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20"/>
    <n v="102"/>
    <n v="165.35"/>
    <x v="6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4"/>
    <s v="AUD"/>
    <n v="1435388154"/>
    <n v="1432796154"/>
    <b v="0"/>
    <n v="271"/>
    <b v="1"/>
    <x v="20"/>
    <n v="199"/>
    <n v="183.8"/>
    <x v="6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2"/>
    <s v="GBP"/>
    <n v="1468593246"/>
    <n v="1466001246"/>
    <b v="0"/>
    <n v="111"/>
    <b v="1"/>
    <x v="20"/>
    <n v="102"/>
    <n v="55.37"/>
    <x v="6"/>
    <x v="20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20"/>
    <n v="126"/>
    <n v="58.53"/>
    <x v="6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2"/>
    <s v="GBP"/>
    <n v="1436380200"/>
    <n v="1433615400"/>
    <b v="0"/>
    <n v="9"/>
    <b v="1"/>
    <x v="20"/>
    <n v="101"/>
    <n v="299.22000000000003"/>
    <x v="6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20"/>
    <n v="261"/>
    <n v="54.62"/>
    <x v="6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20"/>
    <n v="253"/>
    <n v="121"/>
    <x v="6"/>
    <x v="20"/>
  </r>
  <r>
    <n v="1196"/>
    <s v="NAKED IBIZA - A Large Scale Photography Book by Dylan Rosser"/>
    <s v="A book of male nudes photographed on location in Ibiza over the last 4 years."/>
    <n v="14500"/>
    <n v="39137"/>
    <x v="2"/>
    <x v="2"/>
    <s v="GBP"/>
    <n v="1450467539"/>
    <n v="1447875539"/>
    <b v="0"/>
    <n v="512"/>
    <b v="1"/>
    <x v="20"/>
    <n v="270"/>
    <n v="76.44"/>
    <x v="6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20"/>
    <n v="135"/>
    <n v="79.41"/>
    <x v="6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"/>
    <s v="EUR"/>
    <n v="1428493379"/>
    <n v="1425901379"/>
    <b v="0"/>
    <n v="714"/>
    <b v="1"/>
    <x v="20"/>
    <n v="322"/>
    <n v="56.41"/>
    <x v="6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20"/>
    <n v="104"/>
    <n v="79.97"/>
    <x v="6"/>
    <x v="20"/>
  </r>
  <r>
    <n v="1192"/>
    <s v="Other Worlds - A Make 100 Project"/>
    <s v="A macro landscape photography art book &amp; limited edition prints. A Make 100 project."/>
    <n v="100"/>
    <n v="290"/>
    <x v="2"/>
    <x v="2"/>
    <s v="GBP"/>
    <n v="1486814978"/>
    <n v="1484222978"/>
    <b v="0"/>
    <n v="15"/>
    <b v="1"/>
    <x v="20"/>
    <n v="290"/>
    <n v="19.329999999999998"/>
    <x v="6"/>
    <x v="2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20"/>
    <n v="109"/>
    <n v="89.24"/>
    <x v="6"/>
    <x v="20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20"/>
    <n v="135"/>
    <n v="51.92"/>
    <x v="6"/>
    <x v="20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20"/>
    <n v="108"/>
    <n v="112.79"/>
    <x v="6"/>
    <x v="20"/>
  </r>
  <r>
    <n v="1188"/>
    <s v="Because Dance."/>
    <s v="A photobook of young dancers and their inspiring stories, photographed in beautiful and unique locations."/>
    <n v="2000"/>
    <n v="3211"/>
    <x v="2"/>
    <x v="6"/>
    <s v="CAD"/>
    <n v="1482943740"/>
    <n v="1481129340"/>
    <b v="0"/>
    <n v="85"/>
    <b v="1"/>
    <x v="20"/>
    <n v="161"/>
    <n v="37.78"/>
    <x v="6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20"/>
    <n v="104"/>
    <n v="130.16"/>
    <x v="6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2"/>
    <s v="GBP"/>
    <n v="1433198520"/>
    <n v="1430340195"/>
    <b v="0"/>
    <n v="123"/>
    <b v="1"/>
    <x v="20"/>
    <n v="107"/>
    <n v="65.08"/>
    <x v="6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20"/>
    <n v="105"/>
    <n v="118.74"/>
    <x v="6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2"/>
    <s v="GBP"/>
    <n v="1486391011"/>
    <n v="1483712611"/>
    <b v="0"/>
    <n v="375"/>
    <b v="1"/>
    <x v="20"/>
    <n v="105"/>
    <n v="61.56"/>
    <x v="6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x v="5"/>
    <n v="4"/>
    <n v="33.33"/>
    <x v="3"/>
    <x v="5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x v="5"/>
    <n v="4"/>
    <n v="10.5"/>
    <x v="3"/>
    <x v="5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x v="5"/>
    <n v="0"/>
    <n v="1.33"/>
    <x v="3"/>
    <x v="5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x v="5"/>
    <n v="12"/>
    <n v="69.12"/>
    <x v="3"/>
    <x v="5"/>
  </r>
  <r>
    <n v="1179"/>
    <s v="El Camion Roja"/>
    <s v="Mexican Style Food Truck, run by a Red Seal Chef, in a town with NO MEXICAN FOOD! That is a culinary emergency situation!"/>
    <n v="60000"/>
    <n v="3200"/>
    <x v="0"/>
    <x v="6"/>
    <s v="CAD"/>
    <n v="1446052627"/>
    <n v="1443460627"/>
    <b v="0"/>
    <n v="5"/>
    <b v="0"/>
    <x v="5"/>
    <n v="5"/>
    <n v="640"/>
    <x v="3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x v="5"/>
    <n v="0"/>
    <n v="5"/>
    <x v="3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s v="GBP"/>
    <n v="1413388296"/>
    <n v="1410796296"/>
    <b v="0"/>
    <n v="0"/>
    <b v="0"/>
    <x v="5"/>
    <n v="0"/>
    <n v="0"/>
    <x v="3"/>
    <x v="5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x v="5"/>
    <n v="0"/>
    <n v="10"/>
    <x v="3"/>
    <x v="5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x v="5"/>
    <n v="3"/>
    <n v="65"/>
    <x v="3"/>
    <x v="5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x v="5"/>
    <n v="6"/>
    <n v="46.63"/>
    <x v="3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x v="5"/>
    <n v="0"/>
    <n v="30"/>
    <x v="3"/>
    <x v="5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x v="5"/>
    <n v="0"/>
    <n v="0"/>
    <x v="3"/>
    <x v="5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x v="5"/>
    <n v="0"/>
    <n v="25"/>
    <x v="3"/>
    <x v="5"/>
  </r>
  <r>
    <n v="1170"/>
    <s v="Its A Rib Thing"/>
    <s v="They are sweet, sticky and incredibly addictive. People are left with a huge smile and a full stomach but still ask for more!!!"/>
    <n v="25000"/>
    <n v="100"/>
    <x v="0"/>
    <x v="2"/>
    <s v="GBP"/>
    <n v="1433021171"/>
    <n v="1430429171"/>
    <b v="0"/>
    <n v="2"/>
    <b v="0"/>
    <x v="5"/>
    <n v="0"/>
    <n v="50"/>
    <x v="3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x v="5"/>
    <n v="0"/>
    <n v="5.67"/>
    <x v="3"/>
    <x v="5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x v="5"/>
    <n v="6"/>
    <n v="340"/>
    <x v="3"/>
    <x v="5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x v="5"/>
    <n v="2"/>
    <n v="61.19"/>
    <x v="3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x v="5"/>
    <n v="19"/>
    <n v="358.88"/>
    <x v="3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x v="5"/>
    <n v="21"/>
    <n v="82.82"/>
    <x v="3"/>
    <x v="5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x v="5"/>
    <n v="0"/>
    <n v="0"/>
    <x v="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x v="5"/>
    <n v="0"/>
    <n v="0"/>
    <x v="3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x v="5"/>
    <n v="0"/>
    <n v="17.5"/>
    <x v="3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x v="5"/>
    <n v="0"/>
    <n v="0"/>
    <x v="3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x v="5"/>
    <n v="4"/>
    <n v="60.79"/>
    <x v="3"/>
    <x v="5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x v="5"/>
    <n v="0"/>
    <n v="0"/>
    <x v="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x v="5"/>
    <n v="0"/>
    <n v="11.67"/>
    <x v="3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x v="5"/>
    <n v="2"/>
    <n v="50.33"/>
    <x v="3"/>
    <x v="5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x v="5"/>
    <n v="0"/>
    <n v="0"/>
    <x v="3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x v="5"/>
    <n v="1"/>
    <n v="23.5"/>
    <x v="3"/>
    <x v="5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x v="5"/>
    <n v="7"/>
    <n v="108.33"/>
    <x v="3"/>
    <x v="5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x v="5"/>
    <n v="1"/>
    <n v="50"/>
    <x v="3"/>
    <x v="5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x v="5"/>
    <n v="6"/>
    <n v="60.73"/>
    <x v="3"/>
    <x v="5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x v="5"/>
    <n v="0"/>
    <n v="0"/>
    <x v="3"/>
    <x v="5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x v="5"/>
    <n v="10"/>
    <n v="42"/>
    <x v="3"/>
    <x v="5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x v="5"/>
    <n v="0"/>
    <n v="37.5"/>
    <x v="3"/>
    <x v="5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x v="5"/>
    <n v="0"/>
    <n v="24.33"/>
    <x v="3"/>
    <x v="5"/>
  </r>
  <r>
    <n v="1147"/>
    <s v="baked pugtato"/>
    <s v="amazing gourmet baked potato truck with variable options for everyone, its always been my dream, help me make it come true :)."/>
    <n v="25000"/>
    <n v="0"/>
    <x v="0"/>
    <x v="6"/>
    <s v="CAD"/>
    <n v="1413760783"/>
    <n v="1408576783"/>
    <b v="0"/>
    <n v="0"/>
    <b v="0"/>
    <x v="5"/>
    <n v="0"/>
    <n v="0"/>
    <x v="3"/>
    <x v="5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x v="5"/>
    <n v="9"/>
    <n v="44.17"/>
    <x v="3"/>
    <x v="5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x v="5"/>
    <n v="0"/>
    <n v="100"/>
    <x v="3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x v="5"/>
    <n v="0"/>
    <n v="0"/>
    <x v="3"/>
    <x v="5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x v="19"/>
    <n v="0"/>
    <n v="23.25"/>
    <x v="5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x v="19"/>
    <n v="0"/>
    <n v="0"/>
    <x v="5"/>
    <x v="19"/>
  </r>
  <r>
    <n v="1141"/>
    <s v="Arena Z - Zombie Survival"/>
    <s v="I think this will be a great game!"/>
    <n v="500"/>
    <n v="0"/>
    <x v="0"/>
    <x v="10"/>
    <s v="EUR"/>
    <n v="1436460450"/>
    <n v="1433868450"/>
    <b v="0"/>
    <n v="0"/>
    <b v="0"/>
    <x v="19"/>
    <n v="0"/>
    <n v="0"/>
    <x v="5"/>
    <x v="19"/>
  </r>
  <r>
    <n v="1140"/>
    <s v="Medieval Empire by Bear Games"/>
    <s v="We are creating the next epic Massive Multiplayer Online-Real Time Strategy game and we want you to be a part of it!"/>
    <n v="5000"/>
    <n v="0"/>
    <x v="0"/>
    <x v="2"/>
    <s v="GBP"/>
    <n v="1438859121"/>
    <n v="1436267121"/>
    <b v="0"/>
    <n v="0"/>
    <b v="0"/>
    <x v="19"/>
    <n v="0"/>
    <n v="0"/>
    <x v="5"/>
    <x v="1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x v="19"/>
    <n v="0"/>
    <n v="5"/>
    <x v="5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x v="19"/>
    <n v="0"/>
    <n v="31.25"/>
    <x v="5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x v="19"/>
    <n v="40"/>
    <n v="253.21"/>
    <x v="5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7"/>
    <s v="EUR"/>
    <n v="1450541229"/>
    <n v="1447949229"/>
    <b v="0"/>
    <n v="6"/>
    <b v="0"/>
    <x v="19"/>
    <n v="6"/>
    <n v="45"/>
    <x v="5"/>
    <x v="19"/>
  </r>
  <r>
    <n v="1135"/>
    <s v="Trumperama"/>
    <s v="&quot;Trumperama&quot; ist ein Jump 'n' Run Spiel im 8-Bit Stil fÃ¼r Android._x000a_Donald Trump gewinnt die Wahlen und muss gestoppt werden!"/>
    <n v="1000"/>
    <n v="50"/>
    <x v="0"/>
    <x v="10"/>
    <s v="EUR"/>
    <n v="1470527094"/>
    <n v="1467935094"/>
    <b v="0"/>
    <n v="1"/>
    <b v="0"/>
    <x v="19"/>
    <n v="5"/>
    <n v="50"/>
    <x v="5"/>
    <x v="1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x v="19"/>
    <n v="0"/>
    <n v="1"/>
    <x v="5"/>
    <x v="19"/>
  </r>
  <r>
    <n v="1133"/>
    <s v="Ping"/>
    <s v="Ping is a simple game currently in the design process, where the player lives off of the power of their connection to the internet."/>
    <n v="3000"/>
    <n v="20"/>
    <x v="0"/>
    <x v="2"/>
    <s v="GBP"/>
    <n v="1406799981"/>
    <n v="1404207981"/>
    <b v="0"/>
    <n v="1"/>
    <b v="0"/>
    <x v="19"/>
    <n v="1"/>
    <n v="20"/>
    <x v="5"/>
    <x v="19"/>
  </r>
  <r>
    <n v="1132"/>
    <s v="One"/>
    <s v="One is a simple mobile game about exploring the connections between all living things. Featuring hand-painted art."/>
    <n v="10000"/>
    <n v="1438"/>
    <x v="0"/>
    <x v="6"/>
    <s v="CAD"/>
    <n v="1483238771"/>
    <n v="1480646771"/>
    <b v="0"/>
    <n v="13"/>
    <b v="0"/>
    <x v="19"/>
    <n v="14"/>
    <n v="110.62"/>
    <x v="5"/>
    <x v="1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x v="19"/>
    <n v="0"/>
    <n v="0"/>
    <x v="5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x v="19"/>
    <n v="0"/>
    <n v="3.67"/>
    <x v="5"/>
    <x v="1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x v="19"/>
    <n v="0"/>
    <n v="10.5"/>
    <x v="5"/>
    <x v="19"/>
  </r>
  <r>
    <n v="1128"/>
    <s v="Flying Turds"/>
    <s v="#havingfunFTW"/>
    <n v="1000"/>
    <n v="1"/>
    <x v="0"/>
    <x v="2"/>
    <s v="GBP"/>
    <n v="1407425717"/>
    <n v="1404833717"/>
    <b v="0"/>
    <n v="1"/>
    <b v="0"/>
    <x v="19"/>
    <n v="0"/>
    <n v="1"/>
    <x v="5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x v="19"/>
    <n v="2"/>
    <n v="25.43"/>
    <x v="5"/>
    <x v="1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x v="19"/>
    <n v="1"/>
    <n v="5"/>
    <x v="5"/>
    <x v="19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s v="GBP"/>
    <n v="1443193130"/>
    <n v="1438009130"/>
    <b v="0"/>
    <n v="0"/>
    <b v="0"/>
    <x v="19"/>
    <n v="0"/>
    <n v="0"/>
    <x v="5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x v="19"/>
    <n v="0"/>
    <n v="60.71"/>
    <x v="5"/>
    <x v="19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x v="16"/>
    <n v="0"/>
    <n v="3.67"/>
    <x v="5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s v="GBP"/>
    <n v="1369932825"/>
    <n v="1368723225"/>
    <b v="0"/>
    <n v="0"/>
    <b v="0"/>
    <x v="16"/>
    <n v="0"/>
    <n v="0"/>
    <x v="5"/>
    <x v="16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x v="16"/>
    <n v="0"/>
    <n v="5.8"/>
    <x v="5"/>
    <x v="16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x v="16"/>
    <n v="0"/>
    <n v="0"/>
    <x v="5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x v="16"/>
    <n v="0"/>
    <n v="5"/>
    <x v="5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x v="16"/>
    <n v="2"/>
    <n v="36.33"/>
    <x v="5"/>
    <x v="16"/>
  </r>
  <r>
    <n v="1117"/>
    <s v="Medieval Village"/>
    <s v="Experience the Medieval in your own village. Increase your village into a city and walk through the streets."/>
    <n v="1000"/>
    <n v="83"/>
    <x v="0"/>
    <x v="10"/>
    <s v="EUR"/>
    <n v="1451053313"/>
    <n v="1448461313"/>
    <b v="0"/>
    <n v="8"/>
    <b v="0"/>
    <x v="16"/>
    <n v="8"/>
    <n v="10.38"/>
    <x v="5"/>
    <x v="16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x v="16"/>
    <n v="0"/>
    <n v="17.850000000000001"/>
    <x v="5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x v="16"/>
    <n v="0"/>
    <n v="13.25"/>
    <x v="5"/>
    <x v="16"/>
  </r>
  <r>
    <n v="1114"/>
    <s v="TeleRide"/>
    <s v="SciFi racing game for Android &amp; iOS platforms. Player gets a unique weapon which introduces an additional dimension to the competition."/>
    <n v="6000"/>
    <n v="10"/>
    <x v="0"/>
    <x v="2"/>
    <s v="GBP"/>
    <n v="1381306687"/>
    <n v="1378714687"/>
    <b v="0"/>
    <n v="3"/>
    <b v="0"/>
    <x v="16"/>
    <n v="0"/>
    <n v="3.33"/>
    <x v="5"/>
    <x v="16"/>
  </r>
  <r>
    <n v="1113"/>
    <s v="A YouTube Gaming Channel"/>
    <s v="A start up YouTube PC Gaming channel named ''Jeansie''. Comprised of witty banter and slightly above average  gaming skills :)"/>
    <n v="1000"/>
    <n v="5"/>
    <x v="0"/>
    <x v="2"/>
    <s v="GBP"/>
    <n v="1408058820"/>
    <n v="1405466820"/>
    <b v="0"/>
    <n v="1"/>
    <b v="0"/>
    <x v="16"/>
    <n v="1"/>
    <n v="5"/>
    <x v="5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x v="16"/>
    <n v="36"/>
    <n v="100.23"/>
    <x v="5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x v="16"/>
    <n v="0"/>
    <n v="1"/>
    <x v="5"/>
    <x v="16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x v="16"/>
    <n v="1"/>
    <n v="23.18"/>
    <x v="5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x v="16"/>
    <n v="0"/>
    <n v="15"/>
    <x v="5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x v="16"/>
    <n v="3"/>
    <n v="34.880000000000003"/>
    <x v="5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x v="16"/>
    <n v="0"/>
    <n v="0"/>
    <x v="5"/>
    <x v="16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x v="16"/>
    <n v="41"/>
    <n v="23.57"/>
    <x v="5"/>
    <x v="16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x v="16"/>
    <n v="0"/>
    <n v="71.55"/>
    <x v="5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2"/>
    <s v="GBP"/>
    <n v="1402480221"/>
    <n v="1399888221"/>
    <b v="0"/>
    <n v="37"/>
    <b v="0"/>
    <x v="16"/>
    <n v="5"/>
    <n v="80.3"/>
    <x v="5"/>
    <x v="16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x v="16"/>
    <n v="2"/>
    <n v="16.2"/>
    <x v="5"/>
    <x v="16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x v="16"/>
    <n v="5"/>
    <n v="17.71"/>
    <x v="5"/>
    <x v="16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x v="16"/>
    <n v="0"/>
    <n v="6.83"/>
    <x v="5"/>
    <x v="16"/>
  </r>
  <r>
    <n v="1100"/>
    <s v="Aeldengald Saga Book I"/>
    <s v="A retro style puzzle rpg with a dark story. Your decisions will influence the world and decide the outcome of the story."/>
    <n v="4000"/>
    <n v="100"/>
    <x v="0"/>
    <x v="10"/>
    <s v="EUR"/>
    <n v="1455417571"/>
    <n v="1452825571"/>
    <b v="0"/>
    <n v="10"/>
    <b v="0"/>
    <x v="16"/>
    <n v="3"/>
    <n v="10"/>
    <x v="5"/>
    <x v="16"/>
  </r>
  <r>
    <n v="1099"/>
    <s v="Xeno - A Sci-Fi FPS"/>
    <s v="Xeno is an FPS which combines all the best elements of old school and modern games to create a fresh and unique gameplay experience."/>
    <n v="5000"/>
    <n v="25"/>
    <x v="0"/>
    <x v="2"/>
    <s v="GBP"/>
    <n v="1431547468"/>
    <n v="1428955468"/>
    <b v="0"/>
    <n v="1"/>
    <b v="0"/>
    <x v="16"/>
    <n v="1"/>
    <n v="25"/>
    <x v="5"/>
    <x v="16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x v="16"/>
    <n v="7"/>
    <n v="81.95"/>
    <x v="5"/>
    <x v="16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x v="16"/>
    <n v="0"/>
    <n v="6.71"/>
    <x v="5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x v="16"/>
    <n v="18"/>
    <n v="74.209999999999994"/>
    <x v="5"/>
    <x v="16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x v="16"/>
    <n v="5"/>
    <n v="267.81"/>
    <x v="5"/>
    <x v="16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x v="16"/>
    <n v="18"/>
    <n v="122"/>
    <x v="5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6"/>
    <s v="CAD"/>
    <n v="1455232937"/>
    <n v="1453936937"/>
    <b v="0"/>
    <n v="4"/>
    <b v="0"/>
    <x v="16"/>
    <n v="14"/>
    <n v="10.56"/>
    <x v="5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x v="16"/>
    <n v="1"/>
    <n v="3"/>
    <x v="5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s v="GBP"/>
    <n v="1460313672"/>
    <n v="1457725272"/>
    <b v="0"/>
    <n v="2"/>
    <b v="0"/>
    <x v="16"/>
    <n v="13"/>
    <n v="12.5"/>
    <x v="5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x v="16"/>
    <n v="0"/>
    <n v="5"/>
    <x v="5"/>
    <x v="16"/>
  </r>
  <r>
    <n v="1089"/>
    <s v="Farabel"/>
    <s v="Farabel is a single player turn-based fantasy strategy game for Mac/PC/Linux"/>
    <n v="15000"/>
    <n v="1174"/>
    <x v="0"/>
    <x v="7"/>
    <s v="EUR"/>
    <n v="1435293175"/>
    <n v="1432701175"/>
    <b v="0"/>
    <n v="49"/>
    <b v="0"/>
    <x v="16"/>
    <n v="8"/>
    <n v="23.96"/>
    <x v="5"/>
    <x v="16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x v="16"/>
    <n v="14"/>
    <n v="43.42"/>
    <x v="5"/>
    <x v="16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x v="16"/>
    <n v="0"/>
    <n v="0"/>
    <x v="5"/>
    <x v="16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x v="16"/>
    <n v="0"/>
    <n v="7.5"/>
    <x v="5"/>
    <x v="16"/>
  </r>
  <r>
    <n v="1085"/>
    <s v="Sun Dryd Studios"/>
    <s v="The new kid on the block. Re-imagining old games and creating new ones. Ship, Lazer, Rock is first."/>
    <n v="30000"/>
    <n v="1026"/>
    <x v="0"/>
    <x v="6"/>
    <s v="CAD"/>
    <n v="1457967975"/>
    <n v="1455379575"/>
    <b v="0"/>
    <n v="9"/>
    <b v="0"/>
    <x v="16"/>
    <n v="3"/>
    <n v="114"/>
    <x v="5"/>
    <x v="16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x v="16"/>
    <n v="0"/>
    <n v="0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6"/>
    <s v="CAD"/>
    <n v="1406994583"/>
    <n v="1401810583"/>
    <b v="0"/>
    <n v="1"/>
    <b v="0"/>
    <x v="16"/>
    <n v="1"/>
    <n v="410"/>
    <x v="5"/>
    <x v="16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x v="16"/>
    <n v="1"/>
    <n v="18.670000000000002"/>
    <x v="5"/>
    <x v="16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x v="16"/>
    <n v="0"/>
    <n v="3"/>
    <x v="5"/>
    <x v="16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x v="16"/>
    <n v="9"/>
    <n v="18.579999999999998"/>
    <x v="5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10"/>
    <s v="EUR"/>
    <n v="1463232936"/>
    <n v="1461072936"/>
    <b v="0"/>
    <n v="18"/>
    <b v="0"/>
    <x v="16"/>
    <n v="3"/>
    <n v="37.67"/>
    <x v="5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x v="16"/>
    <n v="8"/>
    <n v="9"/>
    <x v="5"/>
    <x v="16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x v="16"/>
    <n v="29"/>
    <n v="43.98"/>
    <x v="5"/>
    <x v="16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x v="16"/>
    <n v="63"/>
    <n v="48.28"/>
    <x v="5"/>
    <x v="16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x v="16"/>
    <n v="5"/>
    <n v="15"/>
    <x v="5"/>
    <x v="16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x v="16"/>
    <n v="6"/>
    <n v="113.57"/>
    <x v="5"/>
    <x v="16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x v="16"/>
    <n v="1"/>
    <n v="10"/>
    <x v="5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x v="16"/>
    <n v="0"/>
    <n v="12.75"/>
    <x v="5"/>
    <x v="16"/>
  </r>
  <r>
    <n v="1071"/>
    <s v="DJ's Bane"/>
    <s v="I'm making a game where you choose how you want to kill the DJ, so you yourself can decide what music will be played at the party."/>
    <n v="100"/>
    <n v="0"/>
    <x v="0"/>
    <x v="17"/>
    <s v="NOK"/>
    <n v="1447787093"/>
    <n v="1445191493"/>
    <b v="0"/>
    <n v="0"/>
    <b v="0"/>
    <x v="16"/>
    <n v="0"/>
    <n v="0"/>
    <x v="5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x v="16"/>
    <n v="1"/>
    <n v="35"/>
    <x v="5"/>
    <x v="16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x v="16"/>
    <n v="39"/>
    <n v="40.479999999999997"/>
    <x v="5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x v="16"/>
    <n v="0"/>
    <n v="11.25"/>
    <x v="5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x v="16"/>
    <n v="26"/>
    <n v="13"/>
    <x v="5"/>
    <x v="16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x v="16"/>
    <n v="3"/>
    <n v="34.130000000000003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x v="16"/>
    <n v="3"/>
    <n v="16.2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x v="16"/>
    <n v="9"/>
    <n v="65.6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2"/>
    <n v="0"/>
    <n v="0"/>
    <x v="7"/>
    <x v="3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2"/>
    <n v="95"/>
    <n v="47.5"/>
    <x v="7"/>
    <x v="3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2"/>
    <n v="0"/>
    <n v="0"/>
    <x v="7"/>
    <x v="3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2"/>
    <n v="1"/>
    <n v="50"/>
    <x v="7"/>
    <x v="3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2"/>
    <n v="0"/>
    <n v="0"/>
    <x v="7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2"/>
    <n v="0"/>
    <n v="0"/>
    <x v="7"/>
    <x v="3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2"/>
    <n v="0"/>
    <n v="0"/>
    <x v="7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2"/>
    <n v="0"/>
    <n v="0"/>
    <x v="7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2"/>
    <n v="0"/>
    <n v="0"/>
    <x v="7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2"/>
    <n v="0"/>
    <n v="0"/>
    <x v="7"/>
    <x v="3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2"/>
    <n v="1"/>
    <n v="15"/>
    <x v="7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2"/>
    <n v="0"/>
    <n v="0"/>
    <x v="7"/>
    <x v="3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2"/>
    <n v="0"/>
    <n v="0"/>
    <x v="7"/>
    <x v="3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2"/>
    <n v="0"/>
    <n v="0"/>
    <x v="7"/>
    <x v="32"/>
  </r>
  <r>
    <n v="1049"/>
    <s v="J1 (Canceled)"/>
    <s v="------"/>
    <n v="12000"/>
    <n v="0"/>
    <x v="1"/>
    <x v="0"/>
    <s v="USD"/>
    <n v="1455272445"/>
    <n v="1452680445"/>
    <b v="0"/>
    <n v="0"/>
    <b v="0"/>
    <x v="32"/>
    <n v="0"/>
    <n v="0"/>
    <x v="7"/>
    <x v="3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2"/>
    <n v="1"/>
    <n v="53"/>
    <x v="7"/>
    <x v="3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2"/>
    <n v="0"/>
    <n v="1"/>
    <x v="7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0"/>
    <s v="EUR"/>
    <n v="1451161560"/>
    <n v="1447273560"/>
    <b v="0"/>
    <n v="0"/>
    <b v="0"/>
    <x v="32"/>
    <n v="0"/>
    <n v="0"/>
    <x v="7"/>
    <x v="3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2"/>
    <n v="3"/>
    <n v="33.25"/>
    <x v="7"/>
    <x v="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2"/>
    <n v="0"/>
    <n v="3"/>
    <x v="7"/>
    <x v="3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2"/>
    <n v="9"/>
    <n v="29.24"/>
    <x v="7"/>
    <x v="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2"/>
    <n v="2"/>
    <n v="10"/>
    <x v="7"/>
    <x v="3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2"/>
    <n v="0"/>
    <n v="0"/>
    <x v="7"/>
    <x v="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2"/>
    <n v="0"/>
    <n v="250"/>
    <x v="7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15"/>
    <n v="128"/>
    <n v="21.37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15"/>
    <n v="145"/>
    <n v="35.7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15"/>
    <n v="102"/>
    <n v="48.62"/>
    <x v="4"/>
    <x v="1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15"/>
    <n v="112"/>
    <n v="23.9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15"/>
    <n v="108"/>
    <n v="65.1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15"/>
    <n v="130"/>
    <n v="39.159999999999997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2"/>
    <s v="GBP"/>
    <n v="1481564080"/>
    <n v="1479144880"/>
    <b v="0"/>
    <n v="27"/>
    <b v="1"/>
    <x v="15"/>
    <n v="103"/>
    <n v="50.59"/>
    <x v="4"/>
    <x v="15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15"/>
    <n v="108"/>
    <n v="61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15"/>
    <n v="107"/>
    <n v="108.48"/>
    <x v="4"/>
    <x v="15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15"/>
    <n v="342"/>
    <n v="43.03"/>
    <x v="4"/>
    <x v="15"/>
  </r>
  <r>
    <n v="1029"/>
    <s v="StrobeHouse presents Valborg 2015"/>
    <s v="We want to recreate last years massive Valborgparty in Lund but this time even bigger!"/>
    <n v="10000"/>
    <n v="11176"/>
    <x v="2"/>
    <x v="11"/>
    <s v="SEK"/>
    <n v="1428184740"/>
    <n v="1423501507"/>
    <b v="0"/>
    <n v="141"/>
    <b v="1"/>
    <x v="15"/>
    <n v="112"/>
    <n v="79.26000000000000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2"/>
    <s v="GBP"/>
    <n v="1488830400"/>
    <n v="1484924605"/>
    <b v="1"/>
    <n v="255"/>
    <b v="1"/>
    <x v="15"/>
    <n v="117"/>
    <n v="45.9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15"/>
    <n v="103"/>
    <n v="69.67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2"/>
    <s v="GBP"/>
    <n v="1459414016"/>
    <n v="1456480016"/>
    <b v="1"/>
    <n v="122"/>
    <b v="1"/>
    <x v="15"/>
    <n v="100"/>
    <n v="57.38"/>
    <x v="4"/>
    <x v="15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15"/>
    <n v="110"/>
    <n v="71.849999999999994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1"/>
    <s v="SEK"/>
    <n v="1454248563"/>
    <n v="1451656563"/>
    <b v="1"/>
    <n v="61"/>
    <b v="1"/>
    <x v="15"/>
    <n v="119"/>
    <n v="388.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2"/>
    <x v="2"/>
    <s v="GBP"/>
    <n v="1434837861"/>
    <n v="1432245861"/>
    <b v="0"/>
    <n v="131"/>
    <b v="1"/>
    <x v="15"/>
    <n v="237"/>
    <n v="36.21"/>
    <x v="4"/>
    <x v="15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15"/>
    <n v="115"/>
    <n v="31.05"/>
    <x v="4"/>
    <x v="15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15"/>
    <n v="352"/>
    <n v="22.08"/>
    <x v="4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6"/>
    <s v="CAD"/>
    <n v="1433206020"/>
    <n v="1430617209"/>
    <b v="0"/>
    <n v="30"/>
    <b v="1"/>
    <x v="15"/>
    <n v="206"/>
    <n v="106.2"/>
    <x v="4"/>
    <x v="1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0"/>
    <n v="47"/>
    <n v="53.25"/>
    <x v="2"/>
    <x v="3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0"/>
    <n v="3"/>
    <n v="88.71"/>
    <x v="2"/>
    <x v="3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0"/>
    <n v="23"/>
    <n v="161.12"/>
    <x v="2"/>
    <x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0"/>
    <n v="3"/>
    <n v="74.790000000000006"/>
    <x v="2"/>
    <x v="30"/>
  </r>
  <r>
    <n v="1015"/>
    <s v="SKIN - Wearable music remote control for your mobile phone"/>
    <s v="SKIN - The wearable music remote control which makes your fitness lifestyle a bit easier"/>
    <n v="9000"/>
    <n v="240"/>
    <x v="1"/>
    <x v="13"/>
    <s v="CHF"/>
    <n v="1448489095"/>
    <n v="1445893495"/>
    <b v="0"/>
    <n v="6"/>
    <b v="0"/>
    <x v="30"/>
    <n v="3"/>
    <n v="40"/>
    <x v="2"/>
    <x v="3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0"/>
    <n v="31"/>
    <n v="191.25"/>
    <x v="2"/>
    <x v="3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0"/>
    <n v="35"/>
    <n v="95.91"/>
    <x v="2"/>
    <x v="3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0"/>
    <n v="21535"/>
    <n v="1389.36"/>
    <x v="2"/>
    <x v="3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0"/>
    <n v="0"/>
    <n v="75"/>
    <x v="2"/>
    <x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0"/>
    <n v="0"/>
    <n v="55"/>
    <x v="2"/>
    <x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0"/>
    <n v="13"/>
    <n v="65"/>
    <x v="2"/>
    <x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3"/>
    <s v="MXN"/>
    <n v="1482953115"/>
    <n v="1480361115"/>
    <b v="0"/>
    <n v="1"/>
    <b v="0"/>
    <x v="30"/>
    <n v="0"/>
    <n v="250"/>
    <x v="2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0"/>
    <n v="44"/>
    <n v="174.95"/>
    <x v="2"/>
    <x v="3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0"/>
    <n v="6"/>
    <n v="29.25"/>
    <x v="2"/>
    <x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0"/>
    <n v="75"/>
    <n v="932.31"/>
    <x v="2"/>
    <x v="3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0"/>
    <n v="82"/>
    <n v="216.34"/>
    <x v="2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7"/>
    <s v="EUR"/>
    <n v="1489680061"/>
    <n v="1487091661"/>
    <b v="0"/>
    <n v="15"/>
    <b v="0"/>
    <x v="30"/>
    <n v="16"/>
    <n v="214.07"/>
    <x v="2"/>
    <x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0"/>
    <n v="30"/>
    <n v="134.55000000000001"/>
    <x v="2"/>
    <x v="3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2"/>
    <s v="GBP"/>
    <n v="1485796613"/>
    <n v="1481908613"/>
    <b v="0"/>
    <n v="4"/>
    <b v="0"/>
    <x v="30"/>
    <n v="104"/>
    <n v="1300"/>
    <x v="2"/>
    <x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0"/>
    <n v="2"/>
    <n v="3304"/>
    <x v="2"/>
    <x v="3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6"/>
    <s v="CAD"/>
    <n v="1415865720"/>
    <n v="1413270690"/>
    <b v="0"/>
    <n v="40"/>
    <b v="0"/>
    <x v="30"/>
    <n v="8"/>
    <n v="292.08"/>
    <x v="2"/>
    <x v="30"/>
  </r>
  <r>
    <n v="998"/>
    <s v="Ollinfit: The Wearable Personal Trainer"/>
    <s v="Ollinfit is the first wearable fitness trainer with 3 sensors for superior accuracy, feedback and results."/>
    <n v="60000"/>
    <n v="35135"/>
    <x v="0"/>
    <x v="6"/>
    <s v="CAD"/>
    <n v="1447909401"/>
    <n v="1444017801"/>
    <b v="0"/>
    <n v="229"/>
    <b v="0"/>
    <x v="30"/>
    <n v="59"/>
    <n v="153.43"/>
    <x v="2"/>
    <x v="30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x v="30"/>
    <n v="1"/>
    <n v="8.1300000000000008"/>
    <x v="2"/>
    <x v="30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x v="30"/>
    <n v="2"/>
    <n v="13"/>
    <x v="2"/>
    <x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x v="30"/>
    <n v="7"/>
    <n v="80.67"/>
    <x v="2"/>
    <x v="3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x v="30"/>
    <n v="2"/>
    <n v="424.45"/>
    <x v="2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x v="30"/>
    <n v="25"/>
    <n v="89.6"/>
    <x v="2"/>
    <x v="30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x v="30"/>
    <n v="0"/>
    <n v="116.75"/>
    <x v="2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s v="GBP"/>
    <n v="1468349460"/>
    <n v="1466186988"/>
    <b v="0"/>
    <n v="7"/>
    <b v="0"/>
    <x v="30"/>
    <n v="4"/>
    <n v="30.29"/>
    <x v="2"/>
    <x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x v="30"/>
    <n v="0"/>
    <n v="13"/>
    <x v="2"/>
    <x v="30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x v="30"/>
    <n v="17"/>
    <n v="52.41"/>
    <x v="2"/>
    <x v="3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5"/>
    <s v="EUR"/>
    <n v="1475310825"/>
    <n v="1472718825"/>
    <b v="0"/>
    <n v="0"/>
    <b v="0"/>
    <x v="30"/>
    <n v="0"/>
    <n v="0"/>
    <x v="2"/>
    <x v="30"/>
  </r>
  <r>
    <n v="987"/>
    <s v="Kidswatcher"/>
    <s v="Always know where your precious children are. Let them explore the world freely and in a secure way by using the Kidswatcher."/>
    <n v="50000"/>
    <n v="6610"/>
    <x v="0"/>
    <x v="12"/>
    <s v="EUR"/>
    <n v="1403507050"/>
    <n v="1400051050"/>
    <b v="0"/>
    <n v="41"/>
    <b v="0"/>
    <x v="30"/>
    <n v="13"/>
    <n v="161.22"/>
    <x v="2"/>
    <x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2"/>
    <s v="GBP"/>
    <n v="1452384000"/>
    <n v="1447698300"/>
    <b v="0"/>
    <n v="23"/>
    <b v="0"/>
    <x v="30"/>
    <n v="13"/>
    <n v="110.87"/>
    <x v="2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10"/>
    <s v="EUR"/>
    <n v="1451602800"/>
    <n v="1449011610"/>
    <b v="0"/>
    <n v="23"/>
    <b v="0"/>
    <x v="30"/>
    <n v="6"/>
    <n v="82.09"/>
    <x v="2"/>
    <x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x v="30"/>
    <n v="1"/>
    <n v="35.33"/>
    <x v="2"/>
    <x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16"/>
    <s v="EUR"/>
    <n v="1471985640"/>
    <n v="1469289685"/>
    <b v="0"/>
    <n v="179"/>
    <b v="0"/>
    <x v="30"/>
    <n v="30"/>
    <n v="171.79"/>
    <x v="2"/>
    <x v="30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x v="30"/>
    <n v="0"/>
    <n v="1"/>
    <x v="2"/>
    <x v="3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x v="30"/>
    <n v="0"/>
    <n v="2.75"/>
    <x v="2"/>
    <x v="3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x v="30"/>
    <n v="15"/>
    <n v="47.94"/>
    <x v="2"/>
    <x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x v="30"/>
    <n v="83"/>
    <n v="301.94"/>
    <x v="2"/>
    <x v="30"/>
  </r>
  <r>
    <n v="978"/>
    <s v="hidn tempo - a wearable stress coach"/>
    <s v="hidn tempo is an intelligent watch band that allows you to monitor your stress and manage it anywhere, anytime."/>
    <n v="172889"/>
    <n v="97273"/>
    <x v="0"/>
    <x v="11"/>
    <s v="SEK"/>
    <n v="1456385101"/>
    <n v="1453793101"/>
    <b v="0"/>
    <n v="123"/>
    <b v="0"/>
    <x v="30"/>
    <n v="56"/>
    <n v="790.84"/>
    <x v="2"/>
    <x v="3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x v="30"/>
    <n v="34"/>
    <n v="75.75"/>
    <x v="2"/>
    <x v="3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x v="30"/>
    <n v="2"/>
    <n v="160.5"/>
    <x v="2"/>
    <x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x v="30"/>
    <n v="3"/>
    <n v="108.63"/>
    <x v="2"/>
    <x v="30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x v="30"/>
    <n v="1"/>
    <n v="93.33"/>
    <x v="2"/>
    <x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x v="30"/>
    <n v="2"/>
    <n v="51.38"/>
    <x v="2"/>
    <x v="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x v="30"/>
    <n v="35"/>
    <n v="153.88999999999999"/>
    <x v="2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x v="30"/>
    <n v="0"/>
    <n v="45.2"/>
    <x v="2"/>
    <x v="3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6"/>
    <s v="CAD"/>
    <n v="1485147540"/>
    <n v="1481951853"/>
    <b v="0"/>
    <n v="14"/>
    <b v="0"/>
    <x v="30"/>
    <n v="46"/>
    <n v="164"/>
    <x v="2"/>
    <x v="30"/>
  </r>
  <r>
    <n v="969"/>
    <s v="Make 100 | Geek &amp; Chic: Smart Safety Jewelry."/>
    <s v="Geek &amp; Chic Smart Jewelry Collection, Wearables Meet Style!"/>
    <n v="30000"/>
    <n v="14000"/>
    <x v="0"/>
    <x v="3"/>
    <s v="MXN"/>
    <n v="1486624607"/>
    <n v="1483773407"/>
    <b v="0"/>
    <n v="11"/>
    <b v="0"/>
    <x v="30"/>
    <n v="47"/>
    <n v="1272.73"/>
    <x v="2"/>
    <x v="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x v="30"/>
    <n v="1"/>
    <n v="26.5"/>
    <x v="2"/>
    <x v="30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x v="30"/>
    <n v="18"/>
    <n v="43.98"/>
    <x v="2"/>
    <x v="3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x v="30"/>
    <n v="15"/>
    <n v="59.2"/>
    <x v="2"/>
    <x v="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x v="30"/>
    <n v="1"/>
    <n v="49.67"/>
    <x v="2"/>
    <x v="3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6"/>
    <s v="CAD"/>
    <n v="1441119919"/>
    <n v="1437663919"/>
    <b v="0"/>
    <n v="29"/>
    <b v="0"/>
    <x v="30"/>
    <n v="1"/>
    <n v="30.31"/>
    <x v="2"/>
    <x v="30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x v="30"/>
    <n v="1"/>
    <n v="41.89"/>
    <x v="2"/>
    <x v="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x v="30"/>
    <n v="28"/>
    <n v="19.239999999999998"/>
    <x v="2"/>
    <x v="30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x v="30"/>
    <n v="42"/>
    <n v="364.35"/>
    <x v="2"/>
    <x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x v="30"/>
    <n v="46"/>
    <n v="136.46"/>
    <x v="2"/>
    <x v="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x v="30"/>
    <n v="39"/>
    <n v="113.63"/>
    <x v="2"/>
    <x v="3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x v="30"/>
    <n v="11"/>
    <n v="51.82"/>
    <x v="2"/>
    <x v="30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x v="30"/>
    <n v="2"/>
    <n v="33.29"/>
    <x v="2"/>
    <x v="30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x v="30"/>
    <n v="2"/>
    <n v="50.65"/>
    <x v="2"/>
    <x v="3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x v="30"/>
    <n v="6"/>
    <n v="182.62"/>
    <x v="2"/>
    <x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x v="30"/>
    <n v="43"/>
    <n v="89.19"/>
    <x v="2"/>
    <x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x v="30"/>
    <n v="1"/>
    <n v="25.2"/>
    <x v="2"/>
    <x v="30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x v="30"/>
    <n v="40"/>
    <n v="99.86"/>
    <x v="2"/>
    <x v="30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x v="30"/>
    <n v="38"/>
    <n v="158.63999999999999"/>
    <x v="2"/>
    <x v="30"/>
  </r>
  <r>
    <n v="950"/>
    <s v="EZC Smartlight"/>
    <s v="Rider worn tail light brake light. Adheres to virtually any coat, jacket or vest. Stays on even when you get off."/>
    <n v="5000"/>
    <n v="1402"/>
    <x v="0"/>
    <x v="6"/>
    <s v="CAD"/>
    <n v="1453053661"/>
    <n v="1450461661"/>
    <b v="0"/>
    <n v="24"/>
    <b v="0"/>
    <x v="30"/>
    <n v="28"/>
    <n v="58.42"/>
    <x v="2"/>
    <x v="30"/>
  </r>
  <r>
    <n v="949"/>
    <s v="INBED"/>
    <s v="Der INBED ist ein innovatives Multisensor-Wearable fÃ¼r die SturzprÃ¤vention motorisch eingeschrÃ¤nkter Personen."/>
    <n v="20000"/>
    <n v="273"/>
    <x v="0"/>
    <x v="10"/>
    <s v="EUR"/>
    <n v="1456016576"/>
    <n v="1450832576"/>
    <b v="0"/>
    <n v="7"/>
    <b v="0"/>
    <x v="30"/>
    <n v="1"/>
    <n v="39"/>
    <x v="2"/>
    <x v="30"/>
  </r>
  <r>
    <n v="948"/>
    <s v="Led Shirt - WiFi Controlled"/>
    <s v="T-Shirt with Led panel controlled by Android app over WiFi. _x000a_Multiple shirts, games, text, video effects support,"/>
    <n v="4000"/>
    <n v="480"/>
    <x v="0"/>
    <x v="12"/>
    <s v="EUR"/>
    <n v="1457812364"/>
    <n v="1455220364"/>
    <b v="0"/>
    <n v="8"/>
    <b v="0"/>
    <x v="30"/>
    <n v="12"/>
    <n v="60"/>
    <x v="2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x v="30"/>
    <n v="0"/>
    <n v="0"/>
    <x v="2"/>
    <x v="30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x v="30"/>
    <n v="2"/>
    <n v="57.2"/>
    <x v="2"/>
    <x v="30"/>
  </r>
  <r>
    <n v="945"/>
    <s v="CT BAND"/>
    <s v="Make your watch Smart ! CT Band is an ultra-thin, high-tech smart watch-strap awarded twice at CES 2017 las vegas"/>
    <n v="100000"/>
    <n v="2484"/>
    <x v="0"/>
    <x v="7"/>
    <s v="EUR"/>
    <n v="1487462340"/>
    <n v="1482958626"/>
    <b v="0"/>
    <n v="16"/>
    <b v="0"/>
    <x v="30"/>
    <n v="2"/>
    <n v="155.25"/>
    <x v="2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x v="30"/>
    <n v="13"/>
    <n v="69.41"/>
    <x v="2"/>
    <x v="30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x v="30"/>
    <n v="10"/>
    <n v="24.08"/>
    <x v="2"/>
    <x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x v="30"/>
    <n v="9"/>
    <n v="41.75"/>
    <x v="2"/>
    <x v="3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x v="30"/>
    <n v="2"/>
    <n v="37.450000000000003"/>
    <x v="2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x v="30"/>
    <n v="17"/>
    <n v="110.29"/>
    <x v="2"/>
    <x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x v="33"/>
    <n v="1"/>
    <n v="20"/>
    <x v="4"/>
    <x v="33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x v="33"/>
    <n v="0"/>
    <n v="25"/>
    <x v="4"/>
    <x v="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x v="33"/>
    <n v="1"/>
    <n v="20"/>
    <x v="4"/>
    <x v="33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x v="33"/>
    <n v="0"/>
    <n v="0"/>
    <x v="4"/>
    <x v="33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x v="33"/>
    <n v="1"/>
    <n v="25"/>
    <x v="4"/>
    <x v="33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6"/>
    <s v="CAD"/>
    <n v="1399183200"/>
    <n v="1396633284"/>
    <b v="0"/>
    <n v="30"/>
    <b v="0"/>
    <x v="33"/>
    <n v="30"/>
    <n v="50.67"/>
    <x v="4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x v="33"/>
    <n v="6"/>
    <n v="60"/>
    <x v="4"/>
    <x v="33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x v="33"/>
    <n v="15"/>
    <n v="46.03"/>
    <x v="4"/>
    <x v="3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s v="GBP"/>
    <n v="1395007200"/>
    <n v="1392021502"/>
    <b v="0"/>
    <n v="7"/>
    <b v="0"/>
    <x v="33"/>
    <n v="7"/>
    <n v="18.71"/>
    <x v="4"/>
    <x v="3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x v="33"/>
    <n v="38"/>
    <n v="69"/>
    <x v="4"/>
    <x v="33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x v="33"/>
    <n v="0"/>
    <n v="0"/>
    <x v="4"/>
    <x v="33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x v="33"/>
    <n v="11"/>
    <n v="56.25"/>
    <x v="4"/>
    <x v="33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x v="33"/>
    <n v="0"/>
    <n v="0"/>
    <x v="4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x v="33"/>
    <n v="0"/>
    <n v="0"/>
    <x v="4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x v="33"/>
    <n v="3"/>
    <n v="32"/>
    <x v="4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x v="33"/>
    <n v="11"/>
    <n v="21.8"/>
    <x v="4"/>
    <x v="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x v="33"/>
    <n v="2"/>
    <n v="55"/>
    <x v="4"/>
    <x v="33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x v="33"/>
    <n v="21"/>
    <n v="189.33"/>
    <x v="4"/>
    <x v="3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x v="33"/>
    <n v="31"/>
    <n v="231.75"/>
    <x v="4"/>
    <x v="33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x v="33"/>
    <n v="0"/>
    <n v="0"/>
    <x v="4"/>
    <x v="33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x v="33"/>
    <n v="1"/>
    <n v="100"/>
    <x v="4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s v="GBP"/>
    <n v="1417474761"/>
    <n v="1414879161"/>
    <b v="0"/>
    <n v="10"/>
    <b v="0"/>
    <x v="33"/>
    <n v="5"/>
    <n v="19.600000000000001"/>
    <x v="4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x v="33"/>
    <n v="1"/>
    <n v="30"/>
    <x v="4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x v="33"/>
    <n v="0"/>
    <n v="0"/>
    <x v="4"/>
    <x v="33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x v="33"/>
    <n v="6"/>
    <n v="41.67"/>
    <x v="4"/>
    <x v="33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x v="33"/>
    <n v="0"/>
    <n v="0"/>
    <x v="4"/>
    <x v="3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x v="33"/>
    <n v="7"/>
    <n v="82.58"/>
    <x v="4"/>
    <x v="33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x v="33"/>
    <n v="1"/>
    <n v="15"/>
    <x v="4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x v="33"/>
    <n v="0"/>
    <n v="0"/>
    <x v="4"/>
    <x v="33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s v="GBP"/>
    <n v="1488546319"/>
    <n v="1483362319"/>
    <b v="0"/>
    <n v="5"/>
    <b v="0"/>
    <x v="33"/>
    <n v="22"/>
    <n v="24.6"/>
    <x v="4"/>
    <x v="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x v="33"/>
    <n v="3"/>
    <n v="65"/>
    <x v="4"/>
    <x v="33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x v="33"/>
    <n v="0"/>
    <n v="0"/>
    <x v="4"/>
    <x v="33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x v="33"/>
    <n v="0"/>
    <n v="0"/>
    <x v="4"/>
    <x v="33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x v="33"/>
    <n v="0"/>
    <n v="0"/>
    <x v="4"/>
    <x v="33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x v="33"/>
    <n v="3"/>
    <n v="32.67"/>
    <x v="4"/>
    <x v="33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x v="33"/>
    <n v="0"/>
    <n v="50.33"/>
    <x v="4"/>
    <x v="33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x v="33"/>
    <n v="3"/>
    <n v="40"/>
    <x v="4"/>
    <x v="33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x v="33"/>
    <n v="0"/>
    <n v="30"/>
    <x v="4"/>
    <x v="3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x v="33"/>
    <n v="0"/>
    <n v="0"/>
    <x v="4"/>
    <x v="33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x v="33"/>
    <n v="0"/>
    <n v="10.5"/>
    <x v="4"/>
    <x v="33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x v="10"/>
    <n v="37"/>
    <n v="35"/>
    <x v="4"/>
    <x v="10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x v="10"/>
    <n v="3"/>
    <n v="35"/>
    <x v="4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x v="10"/>
    <n v="0"/>
    <n v="0"/>
    <x v="4"/>
    <x v="10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x v="10"/>
    <n v="40"/>
    <n v="44.44"/>
    <x v="4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x v="10"/>
    <n v="2"/>
    <n v="27.86"/>
    <x v="4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x v="10"/>
    <n v="39"/>
    <n v="147.81"/>
    <x v="4"/>
    <x v="10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x v="10"/>
    <n v="10"/>
    <n v="40"/>
    <x v="4"/>
    <x v="1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x v="10"/>
    <n v="41"/>
    <n v="143.82"/>
    <x v="4"/>
    <x v="10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x v="10"/>
    <n v="3"/>
    <n v="28.89"/>
    <x v="4"/>
    <x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x v="10"/>
    <n v="4"/>
    <n v="31.25"/>
    <x v="4"/>
    <x v="1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x v="10"/>
    <n v="9"/>
    <n v="73.760000000000005"/>
    <x v="4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x v="10"/>
    <n v="7"/>
    <n v="18"/>
    <x v="4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x v="10"/>
    <n v="0"/>
    <n v="0"/>
    <x v="4"/>
    <x v="10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x v="10"/>
    <n v="41"/>
    <n v="29.29"/>
    <x v="4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x v="10"/>
    <n v="75"/>
    <n v="35.71"/>
    <x v="4"/>
    <x v="10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x v="10"/>
    <n v="1"/>
    <n v="10"/>
    <x v="4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x v="10"/>
    <n v="40"/>
    <n v="83.38"/>
    <x v="4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x v="10"/>
    <n v="20"/>
    <n v="21.57"/>
    <x v="4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x v="10"/>
    <n v="1"/>
    <n v="30"/>
    <x v="4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x v="10"/>
    <n v="3"/>
    <n v="14.13"/>
    <x v="4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x v="33"/>
    <n v="31"/>
    <n v="21.47"/>
    <x v="4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x v="33"/>
    <n v="1"/>
    <n v="32.5"/>
    <x v="4"/>
    <x v="33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x v="33"/>
    <n v="68"/>
    <n v="46.59"/>
    <x v="4"/>
    <x v="33"/>
  </r>
  <r>
    <n v="876"/>
    <s v="Sound Of Dobells"/>
    <s v="What was the greatest record shop ever?  DOBELLS!"/>
    <n v="3152"/>
    <n v="1286"/>
    <x v="0"/>
    <x v="2"/>
    <s v="GBP"/>
    <n v="1359978927"/>
    <n v="1357127727"/>
    <b v="0"/>
    <n v="45"/>
    <b v="0"/>
    <x v="33"/>
    <n v="41"/>
    <n v="28.58"/>
    <x v="4"/>
    <x v="3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x v="33"/>
    <n v="0"/>
    <n v="0"/>
    <x v="4"/>
    <x v="3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x v="33"/>
    <n v="24"/>
    <n v="34.76"/>
    <x v="4"/>
    <x v="33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x v="33"/>
    <n v="1"/>
    <n v="9"/>
    <x v="4"/>
    <x v="33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x v="33"/>
    <n v="1"/>
    <n v="32.5"/>
    <x v="4"/>
    <x v="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x v="33"/>
    <n v="5"/>
    <n v="27.08"/>
    <x v="4"/>
    <x v="3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s v="GBP"/>
    <n v="1377995523"/>
    <n v="1375403523"/>
    <b v="0"/>
    <n v="5"/>
    <b v="0"/>
    <x v="33"/>
    <n v="0"/>
    <n v="12.4"/>
    <x v="4"/>
    <x v="33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x v="33"/>
    <n v="12"/>
    <n v="346.67"/>
    <x v="4"/>
    <x v="3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x v="33"/>
    <n v="0"/>
    <n v="50"/>
    <x v="4"/>
    <x v="3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x v="33"/>
    <n v="24"/>
    <n v="109.18"/>
    <x v="4"/>
    <x v="33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x v="33"/>
    <n v="18"/>
    <n v="58.18"/>
    <x v="4"/>
    <x v="3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x v="33"/>
    <n v="2"/>
    <n v="22.5"/>
    <x v="4"/>
    <x v="3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x v="33"/>
    <n v="42"/>
    <n v="34.18"/>
    <x v="4"/>
    <x v="33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x v="33"/>
    <n v="5"/>
    <n v="18"/>
    <x v="4"/>
    <x v="33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2"/>
    <s v="GBP"/>
    <n v="1384179548"/>
    <n v="1381583948"/>
    <b v="0"/>
    <n v="4"/>
    <b v="0"/>
    <x v="33"/>
    <n v="0"/>
    <n v="42.5"/>
    <x v="4"/>
    <x v="3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x v="33"/>
    <n v="2"/>
    <n v="50.5"/>
    <x v="4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x v="33"/>
    <n v="18"/>
    <n v="52.92"/>
    <x v="4"/>
    <x v="33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4"/>
    <n v="105"/>
    <n v="42.72"/>
    <x v="4"/>
    <x v="3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2"/>
    <s v="GBP"/>
    <n v="1429138740"/>
    <n v="1426528418"/>
    <b v="0"/>
    <n v="76"/>
    <b v="1"/>
    <x v="34"/>
    <n v="144"/>
    <n v="22.74"/>
    <x v="4"/>
    <x v="34"/>
  </r>
  <r>
    <n v="857"/>
    <s v="A Reason To Breathe - DEBUT ALBUM"/>
    <s v="Modern Post-Hardcore/Electro music (Hardstyle, EDM, Trap, Dubstep, Dembow, House)."/>
    <n v="1200"/>
    <n v="1200"/>
    <x v="2"/>
    <x v="16"/>
    <s v="EUR"/>
    <n v="1448463431"/>
    <n v="1444831031"/>
    <b v="0"/>
    <n v="24"/>
    <b v="1"/>
    <x v="34"/>
    <n v="100"/>
    <n v="50"/>
    <x v="4"/>
    <x v="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0"/>
    <s v="EUR"/>
    <n v="1477422000"/>
    <n v="1472282956"/>
    <b v="0"/>
    <n v="28"/>
    <b v="1"/>
    <x v="34"/>
    <n v="218"/>
    <n v="19.46"/>
    <x v="4"/>
    <x v="34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4"/>
    <n v="103"/>
    <n v="31.91"/>
    <x v="4"/>
    <x v="34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4"/>
    <n v="118"/>
    <n v="65.86"/>
    <x v="4"/>
    <x v="34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4"/>
    <n v="100"/>
    <n v="30"/>
    <x v="4"/>
    <x v="34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4"/>
    <n v="105"/>
    <n v="59.26"/>
    <x v="4"/>
    <x v="34"/>
  </r>
  <r>
    <n v="851"/>
    <s v="M.F.Crew, 1er Album &quot;First Ride&quot;"/>
    <s v="Salut, nous c'est M.F.Crew, on a besoin de vous pour produire notre premier album &quot;First Ride&quot; ! :)"/>
    <n v="2000"/>
    <n v="2609"/>
    <x v="2"/>
    <x v="7"/>
    <s v="EUR"/>
    <n v="1469994300"/>
    <n v="1464815253"/>
    <b v="0"/>
    <n v="70"/>
    <b v="1"/>
    <x v="34"/>
    <n v="130"/>
    <n v="37.270000000000003"/>
    <x v="4"/>
    <x v="34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4"/>
    <n v="155"/>
    <n v="46.67"/>
    <x v="4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4"/>
    <n v="120"/>
    <n v="41.7"/>
    <x v="4"/>
    <x v="34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4"/>
    <n v="100"/>
    <n v="18.75"/>
    <x v="4"/>
    <x v="34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4"/>
    <n v="100"/>
    <n v="10"/>
    <x v="4"/>
    <x v="34"/>
  </r>
  <r>
    <n v="846"/>
    <s v="CURVE: The debut album from Miroist needs awesome merch"/>
    <s v="Pre-order and help me fund new merchandise so we can make the album release something amazing."/>
    <n v="1100"/>
    <n v="1342.01"/>
    <x v="2"/>
    <x v="2"/>
    <s v="GBP"/>
    <n v="1394460000"/>
    <n v="1393233855"/>
    <b v="0"/>
    <n v="47"/>
    <b v="1"/>
    <x v="34"/>
    <n v="122"/>
    <n v="28.55"/>
    <x v="4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4"/>
    <n v="120"/>
    <n v="34.01"/>
    <x v="4"/>
    <x v="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4"/>
    <n v="194"/>
    <n v="36.630000000000003"/>
    <x v="4"/>
    <x v="3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4"/>
    <n v="267"/>
    <n v="63.1"/>
    <x v="4"/>
    <x v="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6"/>
    <s v="CAD"/>
    <n v="1381723140"/>
    <n v="1378735983"/>
    <b v="1"/>
    <n v="39"/>
    <b v="1"/>
    <x v="34"/>
    <n v="104"/>
    <n v="66.87"/>
    <x v="4"/>
    <x v="3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4"/>
    <n v="101"/>
    <n v="53.89"/>
    <x v="4"/>
    <x v="3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4"/>
    <n v="120"/>
    <n v="63.38"/>
    <x v="4"/>
    <x v="34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13"/>
    <n v="117"/>
    <n v="60.74"/>
    <x v="4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13"/>
    <n v="145"/>
    <n v="47.67"/>
    <x v="4"/>
    <x v="13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13"/>
    <n v="122"/>
    <n v="49.11"/>
    <x v="4"/>
    <x v="13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13"/>
    <n v="101"/>
    <n v="109.71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13"/>
    <n v="117"/>
    <n v="58.63"/>
    <x v="4"/>
    <x v="13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13"/>
    <n v="131"/>
    <n v="96.08"/>
    <x v="4"/>
    <x v="13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13"/>
    <n v="102"/>
    <n v="148.78"/>
    <x v="4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13"/>
    <n v="101"/>
    <n v="97.99"/>
    <x v="4"/>
    <x v="13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13"/>
    <n v="233"/>
    <n v="175"/>
    <x v="4"/>
    <x v="13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13"/>
    <n v="108"/>
    <n v="60.66"/>
    <x v="4"/>
    <x v="13"/>
  </r>
  <r>
    <n v="829"/>
    <s v="Monk"/>
    <s v="We are a band from South East London- each member is19 years OA. We have been together for two years. Taking pride in making good music"/>
    <n v="500"/>
    <n v="520"/>
    <x v="2"/>
    <x v="2"/>
    <s v="GBP"/>
    <n v="1468437240"/>
    <n v="1463253240"/>
    <b v="0"/>
    <n v="16"/>
    <b v="1"/>
    <x v="13"/>
    <n v="104"/>
    <n v="32.5"/>
    <x v="4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13"/>
    <n v="107"/>
    <n v="36.61"/>
    <x v="4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13"/>
    <n v="103"/>
    <n v="28.18"/>
    <x v="4"/>
    <x v="1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13"/>
    <n v="101"/>
    <n v="113.88"/>
    <x v="4"/>
    <x v="13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13"/>
    <n v="100"/>
    <n v="126.81"/>
    <x v="4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13"/>
    <n v="134"/>
    <n v="39.82"/>
    <x v="4"/>
    <x v="13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13"/>
    <n v="180"/>
    <n v="43.52"/>
    <x v="4"/>
    <x v="13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13"/>
    <n v="119"/>
    <n v="51.81"/>
    <x v="4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13"/>
    <n v="100"/>
    <n v="224.13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13"/>
    <n v="134"/>
    <n v="70.55"/>
    <x v="4"/>
    <x v="13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13"/>
    <n v="109"/>
    <n v="31.07"/>
    <x v="4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13"/>
    <n v="156"/>
    <n v="28.68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13"/>
    <n v="137"/>
    <n v="89.42"/>
    <x v="4"/>
    <x v="13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13"/>
    <n v="115"/>
    <n v="39.31"/>
    <x v="4"/>
    <x v="13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13"/>
    <n v="107"/>
    <n v="99.53"/>
    <x v="4"/>
    <x v="1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13"/>
    <n v="127"/>
    <n v="45.46"/>
    <x v="4"/>
    <x v="13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13"/>
    <n v="160"/>
    <n v="25"/>
    <x v="4"/>
    <x v="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13"/>
    <n v="152"/>
    <n v="27.61"/>
    <x v="4"/>
    <x v="13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13"/>
    <n v="104"/>
    <n v="86.67"/>
    <x v="4"/>
    <x v="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13"/>
    <n v="105"/>
    <n v="58.33"/>
    <x v="4"/>
    <x v="1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13"/>
    <n v="104"/>
    <n v="79.83"/>
    <x v="4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6"/>
    <s v="CAD"/>
    <n v="1419224340"/>
    <n v="1416363886"/>
    <b v="0"/>
    <n v="43"/>
    <b v="1"/>
    <x v="13"/>
    <n v="100"/>
    <n v="104.65"/>
    <x v="4"/>
    <x v="13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13"/>
    <n v="105"/>
    <n v="73.77"/>
    <x v="4"/>
    <x v="13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13"/>
    <n v="104"/>
    <n v="117.68"/>
    <x v="4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13"/>
    <n v="105"/>
    <n v="58.33"/>
    <x v="4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13"/>
    <n v="100"/>
    <n v="305.56"/>
    <x v="4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13"/>
    <n v="123"/>
    <n v="74.61"/>
    <x v="4"/>
    <x v="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13"/>
    <n v="101"/>
    <n v="81.069999999999993"/>
    <x v="4"/>
    <x v="13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13"/>
    <n v="112"/>
    <n v="43.73"/>
    <x v="4"/>
    <x v="13"/>
  </r>
  <r>
    <n v="800"/>
    <s v="LF4 WildFire"/>
    <s v="Scotland's premier classic rock and metal festival, 3 days, 3-4 stages, family friendly,  for people of all ages"/>
    <n v="1500"/>
    <n v="2282"/>
    <x v="2"/>
    <x v="2"/>
    <s v="GBP"/>
    <n v="1410431054"/>
    <n v="1407839054"/>
    <b v="0"/>
    <n v="56"/>
    <b v="1"/>
    <x v="13"/>
    <n v="152"/>
    <n v="40.75"/>
    <x v="4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13"/>
    <n v="100"/>
    <n v="178.61"/>
    <x v="4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13"/>
    <n v="115"/>
    <n v="46.22"/>
    <x v="4"/>
    <x v="13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13"/>
    <n v="108"/>
    <n v="45.44"/>
    <x v="4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13"/>
    <n v="101"/>
    <n v="112.61"/>
    <x v="4"/>
    <x v="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13"/>
    <n v="112"/>
    <n v="85.05"/>
    <x v="4"/>
    <x v="13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13"/>
    <n v="105"/>
    <n v="158.96"/>
    <x v="4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13"/>
    <n v="103"/>
    <n v="88.33"/>
    <x v="4"/>
    <x v="13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13"/>
    <n v="100"/>
    <n v="41.85"/>
    <x v="4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13"/>
    <n v="104"/>
    <n v="60.86"/>
    <x v="4"/>
    <x v="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13"/>
    <n v="144"/>
    <n v="92.55"/>
    <x v="4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13"/>
    <n v="109"/>
    <n v="132.86000000000001"/>
    <x v="4"/>
    <x v="13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13"/>
    <n v="204"/>
    <n v="59.85"/>
    <x v="4"/>
    <x v="13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13"/>
    <n v="114"/>
    <n v="80.59"/>
    <x v="4"/>
    <x v="1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13"/>
    <n v="143"/>
    <n v="162.27000000000001"/>
    <x v="4"/>
    <x v="13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13"/>
    <n v="181"/>
    <n v="31.14"/>
    <x v="4"/>
    <x v="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13"/>
    <n v="103"/>
    <n v="102.5"/>
    <x v="4"/>
    <x v="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13"/>
    <n v="148"/>
    <n v="63.49"/>
    <x v="4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13"/>
    <n v="100"/>
    <n v="50"/>
    <x v="4"/>
    <x v="13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13"/>
    <n v="133"/>
    <n v="42.61"/>
    <x v="4"/>
    <x v="13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13"/>
    <n v="104"/>
    <n v="38.520000000000003"/>
    <x v="4"/>
    <x v="13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x v="26"/>
    <n v="3"/>
    <n v="66.67"/>
    <x v="1"/>
    <x v="26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x v="26"/>
    <n v="0"/>
    <n v="2"/>
    <x v="1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x v="26"/>
    <n v="1"/>
    <n v="7"/>
    <x v="1"/>
    <x v="26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x v="26"/>
    <n v="51"/>
    <n v="63.12"/>
    <x v="1"/>
    <x v="26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x v="26"/>
    <n v="2"/>
    <n v="34"/>
    <x v="1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x v="26"/>
    <n v="70"/>
    <n v="39"/>
    <x v="1"/>
    <x v="26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2"/>
    <s v="GBP"/>
    <n v="1431298860"/>
    <n v="1428341985"/>
    <b v="0"/>
    <n v="2"/>
    <b v="0"/>
    <x v="26"/>
    <n v="1"/>
    <n v="16"/>
    <x v="1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x v="26"/>
    <n v="3"/>
    <n v="50"/>
    <x v="1"/>
    <x v="26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x v="26"/>
    <n v="0"/>
    <n v="10"/>
    <x v="1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x v="26"/>
    <n v="0"/>
    <n v="0"/>
    <x v="1"/>
    <x v="26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x v="26"/>
    <n v="41"/>
    <n v="31.85"/>
    <x v="1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x v="26"/>
    <n v="0"/>
    <n v="0"/>
    <x v="1"/>
    <x v="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x v="26"/>
    <n v="4"/>
    <n v="59"/>
    <x v="1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6"/>
    <s v="CAD"/>
    <n v="1424112483"/>
    <n v="1421520483"/>
    <b v="0"/>
    <n v="0"/>
    <b v="0"/>
    <x v="26"/>
    <n v="0"/>
    <n v="0"/>
    <x v="1"/>
    <x v="26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x v="26"/>
    <n v="36"/>
    <n v="57.3"/>
    <x v="1"/>
    <x v="26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x v="26"/>
    <n v="0"/>
    <n v="0"/>
    <x v="1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s v="GBP"/>
    <n v="1376563408"/>
    <n v="1373971408"/>
    <b v="0"/>
    <n v="1"/>
    <b v="0"/>
    <x v="26"/>
    <n v="0"/>
    <n v="5"/>
    <x v="1"/>
    <x v="26"/>
  </r>
  <r>
    <n v="762"/>
    <s v="Where we used to live - eBook (PROJECT 80%)"/>
    <s v="An original-well-done eBook. Mainly about fiction, action, adventure, and mystery. A story that you've never read!"/>
    <n v="3500"/>
    <n v="0"/>
    <x v="0"/>
    <x v="3"/>
    <s v="MXN"/>
    <n v="1480831200"/>
    <n v="1479328570"/>
    <b v="0"/>
    <n v="0"/>
    <b v="0"/>
    <x v="26"/>
    <n v="0"/>
    <n v="0"/>
    <x v="1"/>
    <x v="26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x v="26"/>
    <n v="5"/>
    <n v="39.17"/>
    <x v="1"/>
    <x v="26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x v="26"/>
    <n v="0"/>
    <n v="0"/>
    <x v="1"/>
    <x v="26"/>
  </r>
  <r>
    <n v="759"/>
    <s v="Wild Ruins"/>
    <s v="Help me search for the lost ruins of the UK. A unique guide to  lesser known and somewhat known ruins of Britain."/>
    <n v="5000"/>
    <n v="5096"/>
    <x v="2"/>
    <x v="2"/>
    <s v="GBP"/>
    <n v="1404892539"/>
    <n v="1401436539"/>
    <b v="0"/>
    <n v="99"/>
    <b v="1"/>
    <x v="29"/>
    <n v="102"/>
    <n v="51.47"/>
    <x v="1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n v="102"/>
    <n v="134.21"/>
    <x v="1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n v="238"/>
    <n v="33.06"/>
    <x v="1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n v="118"/>
    <n v="37.450000000000003"/>
    <x v="1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n v="102"/>
    <n v="37.47"/>
    <x v="1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n v="104"/>
    <n v="42.35"/>
    <x v="1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n v="128"/>
    <n v="492.31"/>
    <x v="1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4"/>
    <s v="AUD"/>
    <n v="1476615600"/>
    <n v="1474884417"/>
    <b v="0"/>
    <n v="105"/>
    <b v="1"/>
    <x v="29"/>
    <n v="112"/>
    <n v="53.19"/>
    <x v="1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n v="119"/>
    <n v="57.34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n v="103"/>
    <n v="77.27"/>
    <x v="1"/>
    <x v="29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n v="106"/>
    <n v="95.96"/>
    <x v="1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n v="100"/>
    <n v="45.57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12"/>
    <s v="EUR"/>
    <n v="1421319240"/>
    <n v="1418649019"/>
    <b v="0"/>
    <n v="55"/>
    <b v="1"/>
    <x v="29"/>
    <n v="100"/>
    <n v="127.33"/>
    <x v="1"/>
    <x v="29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n v="111"/>
    <n v="34.21"/>
    <x v="1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n v="179"/>
    <n v="53.73"/>
    <x v="1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n v="102"/>
    <n v="82.52"/>
    <x v="1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n v="148"/>
    <n v="54.27"/>
    <x v="1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n v="111"/>
    <n v="67.39"/>
    <x v="1"/>
    <x v="29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n v="102"/>
    <n v="141.41999999999999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n v="107"/>
    <n v="169.58"/>
    <x v="1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n v="158"/>
    <n v="68.349999999999994"/>
    <x v="1"/>
    <x v="29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n v="107"/>
    <n v="39.049999999999997"/>
    <x v="1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n v="122"/>
    <n v="56.67"/>
    <x v="1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n v="315"/>
    <n v="105.05"/>
    <x v="1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n v="114"/>
    <n v="234.81"/>
    <x v="1"/>
    <x v="29"/>
  </r>
  <r>
    <n v="734"/>
    <s v="Sideswiped"/>
    <s v="Sideswiped is my story of growing in and trusting God through the mess and mysteries of life."/>
    <n v="8500"/>
    <n v="10670"/>
    <x v="2"/>
    <x v="6"/>
    <s v="CAD"/>
    <n v="1431147600"/>
    <n v="1428465420"/>
    <b v="0"/>
    <n v="57"/>
    <b v="1"/>
    <x v="29"/>
    <n v="126"/>
    <n v="187.19"/>
    <x v="1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2"/>
    <s v="GBP"/>
    <n v="1387533892"/>
    <n v="1384941892"/>
    <b v="0"/>
    <n v="169"/>
    <b v="1"/>
    <x v="29"/>
    <n v="120"/>
    <n v="17.82"/>
    <x v="1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2"/>
    <s v="GBP"/>
    <n v="1380449461"/>
    <n v="1375265461"/>
    <b v="0"/>
    <n v="13"/>
    <b v="1"/>
    <x v="29"/>
    <n v="160"/>
    <n v="4.92"/>
    <x v="1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n v="126"/>
    <n v="88.73"/>
    <x v="1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n v="132"/>
    <n v="99.77"/>
    <x v="1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n v="131"/>
    <n v="43.55"/>
    <x v="1"/>
    <x v="29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n v="106"/>
    <n v="60.9"/>
    <x v="1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n v="156"/>
    <n v="36.53"/>
    <x v="1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n v="101"/>
    <n v="72.430000000000007"/>
    <x v="1"/>
    <x v="29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n v="100"/>
    <n v="143.36000000000001"/>
    <x v="1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n v="105"/>
    <n v="51.63"/>
    <x v="1"/>
    <x v="2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n v="109"/>
    <n v="54.69"/>
    <x v="1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n v="132"/>
    <n v="215.73"/>
    <x v="1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n v="122"/>
    <n v="84.14"/>
    <x v="1"/>
    <x v="29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n v="144"/>
    <n v="66.709999999999994"/>
    <x v="1"/>
    <x v="2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x v="30"/>
    <n v="1"/>
    <n v="19.399999999999999"/>
    <x v="2"/>
    <x v="30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x v="30"/>
    <n v="1"/>
    <n v="22.5"/>
    <x v="2"/>
    <x v="30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x v="30"/>
    <n v="0"/>
    <n v="76.25"/>
    <x v="2"/>
    <x v="30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x v="30"/>
    <n v="10"/>
    <n v="44.69"/>
    <x v="2"/>
    <x v="30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x v="30"/>
    <n v="5"/>
    <n v="115.75"/>
    <x v="2"/>
    <x v="30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x v="30"/>
    <n v="15"/>
    <n v="80.319999999999993"/>
    <x v="2"/>
    <x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5"/>
    <s v="EUR"/>
    <n v="1465130532"/>
    <n v="1462538532"/>
    <b v="0"/>
    <n v="1"/>
    <b v="0"/>
    <x v="30"/>
    <n v="1"/>
    <n v="199"/>
    <x v="2"/>
    <x v="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x v="30"/>
    <n v="0"/>
    <n v="26.25"/>
    <x v="2"/>
    <x v="30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12"/>
    <s v="EUR"/>
    <n v="1481716868"/>
    <n v="1478257268"/>
    <b v="0"/>
    <n v="338"/>
    <b v="0"/>
    <x v="30"/>
    <n v="34"/>
    <n v="99.97"/>
    <x v="2"/>
    <x v="30"/>
  </r>
  <r>
    <n v="710"/>
    <s v="Hate York Shirt 2.0"/>
    <s v="Shirts, so technologically advanced, they connect mentally to their audience upon sight."/>
    <n v="1200"/>
    <n v="0"/>
    <x v="0"/>
    <x v="6"/>
    <s v="CAD"/>
    <n v="1408495440"/>
    <n v="1405640302"/>
    <b v="0"/>
    <n v="0"/>
    <b v="0"/>
    <x v="30"/>
    <n v="0"/>
    <n v="0"/>
    <x v="2"/>
    <x v="30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x v="30"/>
    <n v="0"/>
    <n v="30.5"/>
    <x v="2"/>
    <x v="3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2"/>
    <s v="GBP"/>
    <n v="1410616600"/>
    <n v="1405432600"/>
    <b v="0"/>
    <n v="369"/>
    <b v="0"/>
    <x v="30"/>
    <n v="22"/>
    <n v="23.95"/>
    <x v="2"/>
    <x v="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2"/>
    <s v="GBP"/>
    <n v="1483286127"/>
    <n v="1479830127"/>
    <b v="0"/>
    <n v="456"/>
    <b v="0"/>
    <x v="30"/>
    <n v="79"/>
    <n v="117.7"/>
    <x v="2"/>
    <x v="30"/>
  </r>
  <r>
    <n v="706"/>
    <s v="Driver Alert System"/>
    <s v="Driver Alert System es un sistema de seguridad para el conductor, que le avisa en caso de perder la posicion vertical mientras conduce."/>
    <n v="100000"/>
    <n v="0"/>
    <x v="0"/>
    <x v="16"/>
    <s v="EUR"/>
    <n v="1481740740"/>
    <n v="1478130783"/>
    <b v="0"/>
    <n v="0"/>
    <b v="0"/>
    <x v="30"/>
    <n v="0"/>
    <n v="0"/>
    <x v="2"/>
    <x v="30"/>
  </r>
  <r>
    <n v="705"/>
    <s v="SomnoScope"/>
    <s v="The closest thing ever to the Holy Grail of wearables technology"/>
    <n v="100000"/>
    <n v="977"/>
    <x v="0"/>
    <x v="12"/>
    <s v="EUR"/>
    <n v="1484999278"/>
    <n v="1482407278"/>
    <b v="0"/>
    <n v="5"/>
    <b v="0"/>
    <x v="30"/>
    <n v="1"/>
    <n v="195.4"/>
    <x v="2"/>
    <x v="30"/>
  </r>
  <r>
    <n v="704"/>
    <s v="ZNITCH- The Evolution in Helmet Safety"/>
    <s v="Turn you helmet into the safest helmet and don't worry about a thing,you will always have the right fit!!"/>
    <n v="55000"/>
    <n v="481"/>
    <x v="0"/>
    <x v="6"/>
    <s v="CAD"/>
    <n v="1487565468"/>
    <n v="1482381468"/>
    <b v="0"/>
    <n v="4"/>
    <b v="0"/>
    <x v="30"/>
    <n v="1"/>
    <n v="120.25"/>
    <x v="2"/>
    <x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x v="30"/>
    <n v="6"/>
    <n v="119.57"/>
    <x v="2"/>
    <x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x v="30"/>
    <n v="31"/>
    <n v="124.92"/>
    <x v="2"/>
    <x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2"/>
    <s v="GBP"/>
    <n v="1406130880"/>
    <n v="1403538880"/>
    <b v="0"/>
    <n v="21"/>
    <b v="0"/>
    <x v="30"/>
    <n v="27"/>
    <n v="291.33"/>
    <x v="2"/>
    <x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16"/>
    <s v="EUR"/>
    <n v="1484065881"/>
    <n v="1481473881"/>
    <b v="0"/>
    <n v="31"/>
    <b v="0"/>
    <x v="30"/>
    <n v="3"/>
    <n v="13"/>
    <x v="2"/>
    <x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x v="30"/>
    <n v="82"/>
    <n v="120.39"/>
    <x v="2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x v="30"/>
    <n v="15"/>
    <n v="530.69000000000005"/>
    <x v="2"/>
    <x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10"/>
    <s v="EUR"/>
    <n v="1454502789"/>
    <n v="1453206789"/>
    <b v="0"/>
    <n v="114"/>
    <b v="0"/>
    <x v="30"/>
    <n v="46"/>
    <n v="20.34"/>
    <x v="2"/>
    <x v="30"/>
  </r>
  <r>
    <n v="696"/>
    <s v="trustee"/>
    <s v="Show your fidelity by wearing the Trustee rings! Show where you are (at)!"/>
    <n v="175000"/>
    <n v="1"/>
    <x v="0"/>
    <x v="12"/>
    <s v="EUR"/>
    <n v="1406326502"/>
    <n v="1403734502"/>
    <b v="0"/>
    <n v="1"/>
    <b v="0"/>
    <x v="30"/>
    <n v="0"/>
    <n v="1"/>
    <x v="2"/>
    <x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x v="30"/>
    <n v="1"/>
    <n v="90.86"/>
    <x v="2"/>
    <x v="30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x v="30"/>
    <n v="0"/>
    <n v="84.29"/>
    <x v="2"/>
    <x v="30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x v="30"/>
    <n v="35"/>
    <n v="119.39"/>
    <x v="2"/>
    <x v="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2"/>
    <s v="GBP"/>
    <n v="1482397263"/>
    <n v="1479805263"/>
    <b v="0"/>
    <n v="201"/>
    <b v="0"/>
    <x v="30"/>
    <n v="7"/>
    <n v="6.5"/>
    <x v="2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x v="30"/>
    <n v="1"/>
    <n v="26"/>
    <x v="2"/>
    <x v="30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x v="30"/>
    <n v="12"/>
    <n v="72.59"/>
    <x v="2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x v="30"/>
    <n v="58"/>
    <n v="343.15"/>
    <x v="2"/>
    <x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x v="30"/>
    <n v="73"/>
    <n v="405.5"/>
    <x v="2"/>
    <x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3"/>
    <s v="MXN"/>
    <n v="1486317653"/>
    <n v="1481133653"/>
    <b v="0"/>
    <n v="6"/>
    <b v="0"/>
    <x v="30"/>
    <n v="4"/>
    <n v="591.66999999999996"/>
    <x v="2"/>
    <x v="30"/>
  </r>
  <r>
    <n v="686"/>
    <s v="Vivi di Cuore - Heart Rate Watch"/>
    <s v="La tua giornata sportiva monitorata nel tuo polso??!!!_x000a_Rendiamolo possibile... VIVI DI CUORE --- All MADE in ITALY"/>
    <n v="500000"/>
    <n v="0"/>
    <x v="0"/>
    <x v="5"/>
    <s v="EUR"/>
    <n v="1438618170"/>
    <n v="1436026170"/>
    <b v="0"/>
    <n v="0"/>
    <b v="0"/>
    <x v="30"/>
    <n v="0"/>
    <n v="0"/>
    <x v="2"/>
    <x v="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x v="30"/>
    <n v="28"/>
    <n v="55.3"/>
    <x v="2"/>
    <x v="30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x v="30"/>
    <n v="7"/>
    <n v="177.39"/>
    <x v="2"/>
    <x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x v="30"/>
    <n v="1"/>
    <n v="99.33"/>
    <x v="2"/>
    <x v="30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x v="30"/>
    <n v="0"/>
    <n v="13.25"/>
    <x v="2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x v="30"/>
    <n v="0"/>
    <n v="1"/>
    <x v="2"/>
    <x v="3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x v="30"/>
    <n v="26"/>
    <n v="150.65"/>
    <x v="2"/>
    <x v="30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x v="30"/>
    <n v="15"/>
    <n v="93.9"/>
    <x v="2"/>
    <x v="3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x v="30"/>
    <n v="4"/>
    <n v="65.180000000000007"/>
    <x v="2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5"/>
    <s v="EUR"/>
    <n v="1467106895"/>
    <n v="1463218895"/>
    <b v="0"/>
    <n v="96"/>
    <b v="0"/>
    <x v="30"/>
    <n v="26"/>
    <n v="133.25"/>
    <x v="2"/>
    <x v="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6"/>
    <s v="CAD"/>
    <n v="1423333581"/>
    <n v="1420741581"/>
    <b v="0"/>
    <n v="24"/>
    <b v="0"/>
    <x v="30"/>
    <n v="1"/>
    <n v="61.29"/>
    <x v="2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x v="30"/>
    <n v="15"/>
    <n v="34.270000000000003"/>
    <x v="2"/>
    <x v="30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x v="30"/>
    <n v="0"/>
    <n v="7.5"/>
    <x v="2"/>
    <x v="3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x v="30"/>
    <n v="0"/>
    <n v="68.33"/>
    <x v="2"/>
    <x v="3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x v="30"/>
    <n v="22"/>
    <n v="50.3"/>
    <x v="2"/>
    <x v="3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x v="30"/>
    <n v="39"/>
    <n v="788.53"/>
    <x v="2"/>
    <x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5"/>
    <s v="EUR"/>
    <n v="1466323800"/>
    <n v="1463418120"/>
    <b v="0"/>
    <n v="310"/>
    <b v="0"/>
    <x v="30"/>
    <n v="29"/>
    <n v="85"/>
    <x v="2"/>
    <x v="30"/>
  </r>
  <r>
    <n v="669"/>
    <s v="Christian DiLusso Watches"/>
    <s v="Beautiful automatic watches, made for every moment._x000a_Sports, business, casual.....it fits every moment of your life."/>
    <n v="200000"/>
    <n v="43015"/>
    <x v="0"/>
    <x v="11"/>
    <s v="SEK"/>
    <n v="1467817258"/>
    <n v="1465225258"/>
    <b v="0"/>
    <n v="28"/>
    <b v="0"/>
    <x v="30"/>
    <n v="22"/>
    <n v="1536.25"/>
    <x v="2"/>
    <x v="3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x v="30"/>
    <n v="5"/>
    <n v="27.36"/>
    <x v="2"/>
    <x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5"/>
    <s v="EUR"/>
    <n v="1477731463"/>
    <n v="1474275463"/>
    <b v="0"/>
    <n v="28"/>
    <b v="0"/>
    <x v="30"/>
    <n v="10"/>
    <n v="178.93"/>
    <x v="2"/>
    <x v="30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x v="30"/>
    <n v="0"/>
    <n v="2"/>
    <x v="2"/>
    <x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x v="30"/>
    <n v="19"/>
    <n v="155.33000000000001"/>
    <x v="2"/>
    <x v="30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x v="30"/>
    <n v="8"/>
    <n v="31.17"/>
    <x v="2"/>
    <x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8"/>
    <s v="DKK"/>
    <n v="1437250456"/>
    <n v="1434658456"/>
    <b v="0"/>
    <n v="7"/>
    <b v="0"/>
    <x v="30"/>
    <n v="0"/>
    <n v="100"/>
    <x v="2"/>
    <x v="30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x v="30"/>
    <n v="0"/>
    <n v="39"/>
    <x v="2"/>
    <x v="30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x v="30"/>
    <n v="1"/>
    <n v="10.56"/>
    <x v="2"/>
    <x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x v="30"/>
    <n v="3"/>
    <n v="84.94"/>
    <x v="2"/>
    <x v="3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30"/>
    <n v="101"/>
    <n v="143.66999999999999"/>
    <x v="2"/>
    <x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30"/>
    <n v="104"/>
    <n v="109.34"/>
    <x v="2"/>
    <x v="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30"/>
    <n v="126"/>
    <n v="190.45"/>
    <x v="2"/>
    <x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30"/>
    <n v="214"/>
    <n v="122.74"/>
    <x v="2"/>
    <x v="30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30"/>
    <n v="147"/>
    <n v="42.89"/>
    <x v="2"/>
    <x v="3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30"/>
    <n v="267"/>
    <n v="31.66"/>
    <x v="2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30"/>
    <n v="141"/>
    <n v="95.83"/>
    <x v="2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30"/>
    <n v="100"/>
    <n v="107.64"/>
    <x v="2"/>
    <x v="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30"/>
    <n v="101"/>
    <n v="239.35"/>
    <x v="2"/>
    <x v="30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30"/>
    <n v="112"/>
    <n v="35.130000000000003"/>
    <x v="2"/>
    <x v="3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30"/>
    <n v="140"/>
    <n v="42.67"/>
    <x v="2"/>
    <x v="30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30"/>
    <n v="127"/>
    <n v="1644"/>
    <x v="2"/>
    <x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6"/>
    <s v="CAD"/>
    <n v="1458235549"/>
    <n v="1455647149"/>
    <b v="0"/>
    <n v="17"/>
    <b v="1"/>
    <x v="30"/>
    <n v="107"/>
    <n v="125.94"/>
    <x v="2"/>
    <x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30"/>
    <n v="132"/>
    <n v="39.07"/>
    <x v="2"/>
    <x v="30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30"/>
    <n v="279"/>
    <n v="23.52"/>
    <x v="2"/>
    <x v="3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30"/>
    <n v="300"/>
    <n v="73.489999999999995"/>
    <x v="2"/>
    <x v="30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30"/>
    <n v="106"/>
    <n v="174.03"/>
    <x v="2"/>
    <x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0"/>
    <s v="EUR"/>
    <n v="1439998674"/>
    <n v="1436888274"/>
    <b v="0"/>
    <n v="2174"/>
    <b v="1"/>
    <x v="30"/>
    <n v="1460"/>
    <n v="134.36000000000001"/>
    <x v="2"/>
    <x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30"/>
    <n v="119"/>
    <n v="151.32"/>
    <x v="2"/>
    <x v="3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7"/>
    <s v="EUR"/>
    <n v="1480028400"/>
    <n v="1478685915"/>
    <b v="0"/>
    <n v="2"/>
    <b v="1"/>
    <x v="30"/>
    <n v="144"/>
    <n v="50.5"/>
    <x v="2"/>
    <x v="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12"/>
    <n v="0"/>
    <n v="1"/>
    <x v="2"/>
    <x v="12"/>
  </r>
  <r>
    <n v="638"/>
    <s v="W (Canceled)"/>
    <s v="O0"/>
    <n v="200000"/>
    <n v="18"/>
    <x v="1"/>
    <x v="10"/>
    <s v="EUR"/>
    <n v="1490447662"/>
    <n v="1485267262"/>
    <b v="0"/>
    <n v="6"/>
    <b v="0"/>
    <x v="12"/>
    <n v="0"/>
    <n v="3"/>
    <x v="2"/>
    <x v="1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2"/>
    <s v="GBP"/>
    <n v="1488063840"/>
    <n v="1485558318"/>
    <b v="0"/>
    <n v="0"/>
    <b v="0"/>
    <x v="12"/>
    <n v="0"/>
    <n v="0"/>
    <x v="2"/>
    <x v="12"/>
  </r>
  <r>
    <n v="636"/>
    <s v="Keto Advice (Canceled)"/>
    <s v="With no central location for keto knowledge, keto advice will be a community run knowledge base."/>
    <n v="2000"/>
    <n v="4"/>
    <x v="1"/>
    <x v="2"/>
    <s v="GBP"/>
    <n v="1433587620"/>
    <n v="1430996150"/>
    <b v="0"/>
    <n v="1"/>
    <b v="0"/>
    <x v="12"/>
    <n v="0"/>
    <n v="4"/>
    <x v="2"/>
    <x v="1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12"/>
    <n v="0"/>
    <n v="2"/>
    <x v="2"/>
    <x v="1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12"/>
    <n v="0"/>
    <n v="1"/>
    <x v="2"/>
    <x v="1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12"/>
    <n v="12"/>
    <n v="49.8"/>
    <x v="2"/>
    <x v="12"/>
  </r>
  <r>
    <n v="632"/>
    <s v="UniWherse.com - Bring students future (Canceled)"/>
    <s v="Our goal is to create a system, students can find universities that best match their interests."/>
    <n v="20000"/>
    <n v="0"/>
    <x v="1"/>
    <x v="12"/>
    <s v="EUR"/>
    <n v="1448470165"/>
    <n v="1445874565"/>
    <b v="0"/>
    <n v="0"/>
    <b v="0"/>
    <x v="12"/>
    <n v="0"/>
    <n v="0"/>
    <x v="2"/>
    <x v="12"/>
  </r>
  <r>
    <n v="631"/>
    <s v="Brevity: A Powerful Online Publishing Software! (Canceled)"/>
    <s v="A Powerful Multimedia-Rich Software that aims at making online publishing very simple."/>
    <n v="50000"/>
    <n v="690"/>
    <x v="1"/>
    <x v="6"/>
    <s v="CAD"/>
    <n v="1464460329"/>
    <n v="1461954729"/>
    <b v="0"/>
    <n v="9"/>
    <b v="0"/>
    <x v="12"/>
    <n v="1"/>
    <n v="76.67"/>
    <x v="2"/>
    <x v="1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12"/>
    <n v="0"/>
    <n v="10"/>
    <x v="2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x v="12"/>
    <n v="0"/>
    <n v="116.67"/>
    <x v="2"/>
    <x v="1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12"/>
    <n v="0"/>
    <n v="0"/>
    <x v="2"/>
    <x v="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12"/>
    <n v="0"/>
    <n v="90"/>
    <x v="2"/>
    <x v="1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12"/>
    <n v="17"/>
    <n v="111.41"/>
    <x v="2"/>
    <x v="1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6"/>
    <s v="CAD"/>
    <n v="1490560177"/>
    <n v="1487971777"/>
    <b v="0"/>
    <n v="0"/>
    <b v="0"/>
    <x v="12"/>
    <n v="0"/>
    <n v="0"/>
    <x v="2"/>
    <x v="1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12"/>
    <n v="0"/>
    <n v="0"/>
    <x v="2"/>
    <x v="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x v="12"/>
    <n v="0"/>
    <n v="0"/>
    <x v="2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12"/>
    <n v="6"/>
    <n v="37.89"/>
    <x v="2"/>
    <x v="1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12"/>
    <n v="1"/>
    <n v="87"/>
    <x v="2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6"/>
    <s v="CAD"/>
    <n v="1408986738"/>
    <n v="1405098738"/>
    <b v="0"/>
    <n v="1"/>
    <b v="0"/>
    <x v="12"/>
    <n v="1"/>
    <n v="300"/>
    <x v="2"/>
    <x v="1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12"/>
    <n v="0"/>
    <n v="1"/>
    <x v="2"/>
    <x v="1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12"/>
    <n v="0"/>
    <n v="0"/>
    <x v="2"/>
    <x v="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2"/>
    <s v="GBP"/>
    <n v="1431072843"/>
    <n v="1427184843"/>
    <b v="0"/>
    <n v="3"/>
    <b v="0"/>
    <x v="12"/>
    <n v="3"/>
    <n v="20"/>
    <x v="2"/>
    <x v="1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7"/>
    <s v="EUR"/>
    <n v="1488013307"/>
    <n v="1485421307"/>
    <b v="0"/>
    <n v="0"/>
    <b v="0"/>
    <x v="12"/>
    <n v="0"/>
    <n v="0"/>
    <x v="2"/>
    <x v="1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9"/>
    <s v="NZD"/>
    <n v="1443149759"/>
    <n v="1440557759"/>
    <b v="0"/>
    <n v="0"/>
    <b v="0"/>
    <x v="12"/>
    <n v="0"/>
    <n v="0"/>
    <x v="2"/>
    <x v="1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12"/>
    <n v="0"/>
    <n v="0"/>
    <x v="2"/>
    <x v="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12"/>
    <n v="21"/>
    <n v="105.93"/>
    <x v="2"/>
    <x v="12"/>
  </r>
  <r>
    <n v="612"/>
    <s v="Web Streaming 2.0 (Canceled)"/>
    <s v="A Fast and Reliable new Web platform to stream videos from Internet"/>
    <n v="10000"/>
    <n v="0"/>
    <x v="1"/>
    <x v="5"/>
    <s v="EUR"/>
    <n v="1472777146"/>
    <n v="1470185146"/>
    <b v="0"/>
    <n v="0"/>
    <b v="0"/>
    <x v="12"/>
    <n v="0"/>
    <n v="0"/>
    <x v="2"/>
    <x v="1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7"/>
    <s v="EUR"/>
    <n v="1453210037"/>
    <n v="1448026037"/>
    <b v="0"/>
    <n v="0"/>
    <b v="0"/>
    <x v="12"/>
    <n v="0"/>
    <n v="0"/>
    <x v="2"/>
    <x v="1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12"/>
    <n v="0"/>
    <n v="0"/>
    <x v="2"/>
    <x v="12"/>
  </r>
  <r>
    <n v="609"/>
    <s v="Swap Anything (Canceled)"/>
    <s v="Can we swap, please? - everybody's said it. I want to create a website that enables anybody to trade their items, without money hassle."/>
    <n v="780"/>
    <n v="5"/>
    <x v="1"/>
    <x v="2"/>
    <s v="GBP"/>
    <n v="1448761744"/>
    <n v="1446166144"/>
    <b v="0"/>
    <n v="1"/>
    <b v="0"/>
    <x v="12"/>
    <n v="1"/>
    <n v="5"/>
    <x v="2"/>
    <x v="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12"/>
    <n v="1"/>
    <n v="292.2"/>
    <x v="2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12"/>
    <n v="0"/>
    <n v="0"/>
    <x v="2"/>
    <x v="1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2"/>
    <s v="EUR"/>
    <n v="1432479600"/>
    <n v="1428507409"/>
    <b v="0"/>
    <n v="1"/>
    <b v="0"/>
    <x v="12"/>
    <n v="0"/>
    <n v="10"/>
    <x v="2"/>
    <x v="1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12"/>
    <n v="3"/>
    <n v="16.38"/>
    <x v="2"/>
    <x v="1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12"/>
    <n v="0"/>
    <n v="0"/>
    <x v="2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12"/>
    <n v="4"/>
    <n v="45.39"/>
    <x v="2"/>
    <x v="1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12"/>
    <n v="0"/>
    <n v="0"/>
    <x v="2"/>
    <x v="1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6"/>
    <s v="CAD"/>
    <n v="1419626139"/>
    <n v="1417034139"/>
    <b v="0"/>
    <n v="6"/>
    <b v="0"/>
    <x v="12"/>
    <n v="1"/>
    <n v="23.33"/>
    <x v="2"/>
    <x v="1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12"/>
    <n v="2"/>
    <n v="100"/>
    <x v="2"/>
    <x v="12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x v="12"/>
    <n v="0"/>
    <n v="15.5"/>
    <x v="2"/>
    <x v="12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x v="12"/>
    <n v="34"/>
    <n v="121.43"/>
    <x v="2"/>
    <x v="12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x v="12"/>
    <n v="0"/>
    <n v="10"/>
    <x v="2"/>
    <x v="12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x v="12"/>
    <n v="0"/>
    <n v="3"/>
    <x v="2"/>
    <x v="12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x v="12"/>
    <n v="0"/>
    <n v="53.25"/>
    <x v="2"/>
    <x v="12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x v="12"/>
    <n v="0"/>
    <n v="13"/>
    <x v="2"/>
    <x v="1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s v="GBP"/>
    <n v="1428333345"/>
    <n v="1425744945"/>
    <b v="0"/>
    <n v="7"/>
    <b v="0"/>
    <x v="12"/>
    <n v="23"/>
    <n v="16.43"/>
    <x v="2"/>
    <x v="12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x v="12"/>
    <n v="3"/>
    <n v="250"/>
    <x v="2"/>
    <x v="1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x v="12"/>
    <n v="0"/>
    <n v="30.5"/>
    <x v="2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s v="GBP"/>
    <n v="1454936460"/>
    <n v="1452259131"/>
    <b v="0"/>
    <n v="9"/>
    <b v="0"/>
    <x v="12"/>
    <n v="4"/>
    <n v="24.78"/>
    <x v="2"/>
    <x v="12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x v="12"/>
    <n v="0"/>
    <n v="1"/>
    <x v="2"/>
    <x v="12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5"/>
    <s v="EUR"/>
    <n v="1479410886"/>
    <n v="1474223286"/>
    <b v="0"/>
    <n v="2"/>
    <b v="0"/>
    <x v="12"/>
    <n v="3"/>
    <n v="150.5"/>
    <x v="2"/>
    <x v="12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6"/>
    <s v="CAD"/>
    <n v="1429207833"/>
    <n v="1426615833"/>
    <b v="0"/>
    <n v="7"/>
    <b v="0"/>
    <x v="12"/>
    <n v="9"/>
    <n v="389.29"/>
    <x v="2"/>
    <x v="12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x v="12"/>
    <n v="1"/>
    <n v="14"/>
    <x v="2"/>
    <x v="12"/>
  </r>
  <r>
    <n v="585"/>
    <s v="Link Card"/>
    <s v="SAVE UP TO 40% WHEN YOU SPEND!_x000a__x000a_PRE-ORDER YOUR LINK CARD TODAY"/>
    <n v="9000"/>
    <n v="0"/>
    <x v="0"/>
    <x v="2"/>
    <s v="GBP"/>
    <n v="1448928000"/>
    <n v="1444123377"/>
    <b v="0"/>
    <n v="0"/>
    <b v="0"/>
    <x v="12"/>
    <n v="0"/>
    <n v="0"/>
    <x v="2"/>
    <x v="12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x v="12"/>
    <n v="1"/>
    <n v="5"/>
    <x v="2"/>
    <x v="12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x v="12"/>
    <n v="0"/>
    <n v="1"/>
    <x v="2"/>
    <x v="12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x v="12"/>
    <n v="0"/>
    <n v="0"/>
    <x v="2"/>
    <x v="12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x v="12"/>
    <n v="0"/>
    <n v="0"/>
    <x v="2"/>
    <x v="12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x v="12"/>
    <n v="0"/>
    <n v="1"/>
    <x v="2"/>
    <x v="12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x v="12"/>
    <n v="1"/>
    <n v="35"/>
    <x v="2"/>
    <x v="12"/>
  </r>
  <r>
    <n v="578"/>
    <s v="weBuy Crowdsourced Shopping"/>
    <s v="weBuy trade built on technology and Crowd Sourced Power"/>
    <n v="125000"/>
    <n v="14"/>
    <x v="0"/>
    <x v="2"/>
    <s v="GBP"/>
    <n v="1441633993"/>
    <n v="1439560393"/>
    <b v="0"/>
    <n v="7"/>
    <b v="0"/>
    <x v="12"/>
    <n v="0"/>
    <n v="2"/>
    <x v="2"/>
    <x v="12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x v="12"/>
    <n v="0"/>
    <n v="10"/>
    <x v="2"/>
    <x v="12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x v="12"/>
    <n v="0"/>
    <n v="1"/>
    <x v="2"/>
    <x v="1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0"/>
    <s v="EUR"/>
    <n v="1434213443"/>
    <n v="1431621443"/>
    <b v="0"/>
    <n v="4"/>
    <b v="0"/>
    <x v="12"/>
    <n v="0"/>
    <n v="64.75"/>
    <x v="2"/>
    <x v="1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2"/>
    <s v="GBP"/>
    <n v="1476873507"/>
    <n v="1474281507"/>
    <b v="0"/>
    <n v="4"/>
    <b v="0"/>
    <x v="12"/>
    <n v="1"/>
    <n v="20"/>
    <x v="2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x v="12"/>
    <n v="0"/>
    <n v="38.44"/>
    <x v="2"/>
    <x v="1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x v="12"/>
    <n v="0"/>
    <n v="0"/>
    <x v="2"/>
    <x v="12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x v="12"/>
    <n v="0"/>
    <n v="53"/>
    <x v="2"/>
    <x v="12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x v="12"/>
    <n v="0"/>
    <n v="142"/>
    <x v="2"/>
    <x v="12"/>
  </r>
  <r>
    <n v="569"/>
    <s v="Mioti"/>
    <s v="Mioti is an indie game marketplace that doubles as a community for developers to join networks and discuss projects."/>
    <n v="2500"/>
    <n v="20"/>
    <x v="0"/>
    <x v="6"/>
    <s v="CAD"/>
    <n v="1451679612"/>
    <n v="1449087612"/>
    <b v="0"/>
    <n v="1"/>
    <b v="0"/>
    <x v="12"/>
    <n v="1"/>
    <n v="20"/>
    <x v="2"/>
    <x v="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9"/>
    <s v="NZD"/>
    <n v="1452942000"/>
    <n v="1449785223"/>
    <b v="0"/>
    <n v="5"/>
    <b v="0"/>
    <x v="12"/>
    <n v="1"/>
    <n v="49"/>
    <x v="2"/>
    <x v="12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x v="12"/>
    <n v="0"/>
    <n v="0"/>
    <x v="2"/>
    <x v="12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x v="12"/>
    <n v="0"/>
    <n v="1"/>
    <x v="2"/>
    <x v="12"/>
  </r>
  <r>
    <n v="565"/>
    <s v="EasyLearnings"/>
    <s v="Our objective is to provide a platform which helps teachers to provide courses to leaners in wide range of locations including Africa."/>
    <n v="25000"/>
    <n v="0"/>
    <x v="0"/>
    <x v="2"/>
    <s v="GBP"/>
    <n v="1436554249"/>
    <n v="1433962249"/>
    <b v="0"/>
    <n v="0"/>
    <b v="0"/>
    <x v="12"/>
    <n v="0"/>
    <n v="0"/>
    <x v="2"/>
    <x v="12"/>
  </r>
  <r>
    <n v="564"/>
    <s v="TOC TOC TROC"/>
    <s v="Plateforme de troc gratuit et d'Ã©changes en tous genres par nature. Mieux s'entraider, Ã©changer, de donner, louer ou vendre Ã  distance."/>
    <n v="18000"/>
    <n v="1"/>
    <x v="0"/>
    <x v="7"/>
    <s v="EUR"/>
    <n v="1457822275"/>
    <n v="1455230275"/>
    <b v="0"/>
    <n v="1"/>
    <b v="0"/>
    <x v="12"/>
    <n v="0"/>
    <n v="1"/>
    <x v="2"/>
    <x v="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x v="12"/>
    <n v="0"/>
    <n v="34"/>
    <x v="2"/>
    <x v="1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12"/>
    <s v="EUR"/>
    <n v="1482052815"/>
    <n v="1479460815"/>
    <b v="0"/>
    <n v="0"/>
    <b v="0"/>
    <x v="12"/>
    <n v="0"/>
    <n v="0"/>
    <x v="2"/>
    <x v="12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x v="12"/>
    <n v="0"/>
    <n v="27.5"/>
    <x v="2"/>
    <x v="12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6"/>
    <s v="CAD"/>
    <n v="1418841045"/>
    <n v="1416249045"/>
    <b v="0"/>
    <n v="3"/>
    <b v="0"/>
    <x v="12"/>
    <n v="0"/>
    <n v="4"/>
    <x v="2"/>
    <x v="1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x v="12"/>
    <n v="0"/>
    <n v="50"/>
    <x v="2"/>
    <x v="12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x v="12"/>
    <n v="0"/>
    <n v="0"/>
    <x v="2"/>
    <x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0"/>
    <s v="EUR"/>
    <n v="1480721803"/>
    <n v="1478126203"/>
    <b v="0"/>
    <n v="20"/>
    <b v="0"/>
    <x v="12"/>
    <n v="1"/>
    <n v="68.3"/>
    <x v="2"/>
    <x v="12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x v="12"/>
    <n v="3"/>
    <n v="200"/>
    <x v="2"/>
    <x v="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s v="GBP"/>
    <n v="1465720143"/>
    <n v="1463128143"/>
    <b v="0"/>
    <n v="0"/>
    <b v="0"/>
    <x v="12"/>
    <n v="0"/>
    <n v="0"/>
    <x v="2"/>
    <x v="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x v="12"/>
    <n v="37"/>
    <n v="64.36"/>
    <x v="2"/>
    <x v="12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x v="12"/>
    <n v="0"/>
    <n v="20.5"/>
    <x v="2"/>
    <x v="12"/>
  </r>
  <r>
    <n v="552"/>
    <s v="Spinnable Social Media"/>
    <s v="Axoral is a 3d interactive social media interface, with the potential to be so much more, but we need your help!"/>
    <n v="45000"/>
    <n v="0"/>
    <x v="0"/>
    <x v="6"/>
    <s v="CAD"/>
    <n v="1452350896"/>
    <n v="1447166896"/>
    <b v="0"/>
    <n v="0"/>
    <b v="0"/>
    <x v="12"/>
    <n v="0"/>
    <n v="0"/>
    <x v="2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x v="12"/>
    <n v="5"/>
    <n v="135.04"/>
    <x v="2"/>
    <x v="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6"/>
    <s v="CAD"/>
    <n v="1485838800"/>
    <n v="1484756245"/>
    <b v="0"/>
    <n v="4"/>
    <b v="0"/>
    <x v="12"/>
    <n v="1"/>
    <n v="8.75"/>
    <x v="2"/>
    <x v="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s v="GBP"/>
    <n v="1436368622"/>
    <n v="1433776622"/>
    <b v="0"/>
    <n v="8"/>
    <b v="0"/>
    <x v="12"/>
    <n v="3"/>
    <n v="8.5"/>
    <x v="2"/>
    <x v="1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2"/>
    <s v="GBP"/>
    <n v="1446154848"/>
    <n v="1443562848"/>
    <b v="0"/>
    <n v="1"/>
    <b v="0"/>
    <x v="12"/>
    <n v="0"/>
    <n v="9"/>
    <x v="2"/>
    <x v="12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s v="GBP"/>
    <n v="1455122564"/>
    <n v="1452530564"/>
    <b v="0"/>
    <n v="0"/>
    <b v="0"/>
    <x v="12"/>
    <n v="0"/>
    <n v="0"/>
    <x v="2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x v="12"/>
    <n v="0"/>
    <n v="26"/>
    <x v="2"/>
    <x v="1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7"/>
    <s v="EUR"/>
    <n v="1447600389"/>
    <n v="1444140789"/>
    <b v="0"/>
    <n v="34"/>
    <b v="0"/>
    <x v="12"/>
    <n v="27"/>
    <n v="402.71"/>
    <x v="2"/>
    <x v="1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x v="12"/>
    <n v="1"/>
    <n v="3"/>
    <x v="2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x v="12"/>
    <n v="0"/>
    <n v="35"/>
    <x v="2"/>
    <x v="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x v="12"/>
    <n v="0"/>
    <n v="1"/>
    <x v="2"/>
    <x v="12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x v="12"/>
    <n v="1"/>
    <n v="25"/>
    <x v="2"/>
    <x v="12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x v="12"/>
    <n v="0"/>
    <n v="1"/>
    <x v="2"/>
    <x v="1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2"/>
    <s v="GBP"/>
    <n v="1467681107"/>
    <n v="1465866707"/>
    <b v="0"/>
    <n v="20"/>
    <b v="1"/>
    <x v="0"/>
    <n v="101"/>
    <n v="25.16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0"/>
    <n v="302"/>
    <n v="252.02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0"/>
    <n v="121"/>
    <n v="40.85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2"/>
    <s v="GBP"/>
    <n v="1438624800"/>
    <n v="1435133807"/>
    <b v="0"/>
    <n v="39"/>
    <b v="1"/>
    <x v="0"/>
    <n v="118"/>
    <n v="100.06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x v="2"/>
    <s v="GBP"/>
    <n v="1483707905"/>
    <n v="1481115905"/>
    <b v="0"/>
    <n v="59"/>
    <b v="1"/>
    <x v="0"/>
    <n v="103"/>
    <n v="34.75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7"/>
    <s v="NOK"/>
    <n v="1446418800"/>
    <n v="1443036470"/>
    <b v="0"/>
    <n v="48"/>
    <b v="1"/>
    <x v="0"/>
    <n v="105"/>
    <n v="327.08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2"/>
    <s v="GBP"/>
    <n v="1463394365"/>
    <n v="1461320765"/>
    <b v="0"/>
    <n v="17"/>
    <b v="1"/>
    <x v="0"/>
    <n v="100"/>
    <n v="117.88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0"/>
    <n v="123"/>
    <n v="71.239999999999995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0"/>
    <n v="100"/>
    <n v="129.03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0"/>
    <n v="108"/>
    <n v="126.55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6"/>
    <s v="CAD"/>
    <n v="1484110800"/>
    <n v="1482281094"/>
    <b v="0"/>
    <n v="18"/>
    <b v="1"/>
    <x v="0"/>
    <n v="130"/>
    <n v="86.94"/>
    <x v="0"/>
    <x v="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0"/>
    <n v="116"/>
    <n v="44.33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0"/>
    <n v="101"/>
    <n v="63.83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2"/>
    <x v="2"/>
    <s v="GBP"/>
    <n v="1438966800"/>
    <n v="1436278344"/>
    <b v="0"/>
    <n v="23"/>
    <b v="1"/>
    <x v="0"/>
    <n v="114"/>
    <n v="74.349999999999994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0"/>
    <n v="100"/>
    <n v="1000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2"/>
    <x v="2"/>
    <s v="GBP"/>
    <n v="1464801169"/>
    <n v="1462209169"/>
    <b v="0"/>
    <n v="130"/>
    <b v="1"/>
    <x v="0"/>
    <n v="109"/>
    <n v="29.26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0"/>
    <n v="121"/>
    <n v="71.790000000000006"/>
    <x v="0"/>
    <x v="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0"/>
    <n v="115"/>
    <n v="110.97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0"/>
    <n v="105"/>
    <n v="93.43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x v="2"/>
    <s v="GBP"/>
    <n v="1449766261"/>
    <n v="1447174261"/>
    <b v="0"/>
    <n v="34"/>
    <b v="1"/>
    <x v="0"/>
    <n v="102"/>
    <n v="150.15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x v="35"/>
    <n v="23"/>
    <n v="39.229999999999997"/>
    <x v="8"/>
    <x v="35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x v="35"/>
    <n v="0"/>
    <n v="0"/>
    <x v="8"/>
    <x v="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x v="35"/>
    <n v="1"/>
    <n v="68.33"/>
    <x v="8"/>
    <x v="35"/>
  </r>
  <r>
    <n v="516"/>
    <s v="Shipmates"/>
    <s v="A big brother style comedy animation series starring famous seafarers"/>
    <n v="5000"/>
    <n v="0"/>
    <x v="0"/>
    <x v="2"/>
    <s v="GBP"/>
    <n v="1432752080"/>
    <n v="1427568080"/>
    <b v="0"/>
    <n v="0"/>
    <b v="0"/>
    <x v="35"/>
    <n v="0"/>
    <n v="0"/>
    <x v="8"/>
    <x v="35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x v="35"/>
    <n v="25"/>
    <n v="725.03"/>
    <x v="8"/>
    <x v="35"/>
  </r>
  <r>
    <n v="514"/>
    <s v="I'm Sticking With You."/>
    <s v="A film created entirely out of paper, visual effects and found objects depicts how one man created a new life for himself."/>
    <n v="1500"/>
    <n v="50"/>
    <x v="0"/>
    <x v="6"/>
    <s v="CAD"/>
    <n v="1407595447"/>
    <n v="1405003447"/>
    <b v="0"/>
    <n v="3"/>
    <b v="0"/>
    <x v="35"/>
    <n v="3"/>
    <n v="16.670000000000002"/>
    <x v="8"/>
    <x v="35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x v="35"/>
    <n v="14"/>
    <n v="102.38"/>
    <x v="8"/>
    <x v="3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x v="35"/>
    <n v="0"/>
    <n v="5.5"/>
    <x v="8"/>
    <x v="35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x v="35"/>
    <n v="3"/>
    <n v="30"/>
    <x v="8"/>
    <x v="35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x v="35"/>
    <n v="0"/>
    <n v="0"/>
    <x v="8"/>
    <x v="35"/>
  </r>
  <r>
    <n v="509"/>
    <s v="Indian in Chelsea - Web Animated series"/>
    <s v="A hilarious comedy podcast being turned into an animated series  about an indian servant and his boss."/>
    <n v="5000"/>
    <n v="10"/>
    <x v="0"/>
    <x v="2"/>
    <s v="GBP"/>
    <n v="1435504170"/>
    <n v="1432912170"/>
    <b v="0"/>
    <n v="1"/>
    <b v="0"/>
    <x v="35"/>
    <n v="0"/>
    <n v="10"/>
    <x v="8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x v="35"/>
    <n v="1"/>
    <n v="133.33000000000001"/>
    <x v="8"/>
    <x v="35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x v="35"/>
    <n v="3"/>
    <n v="64"/>
    <x v="8"/>
    <x v="35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x v="35"/>
    <n v="0"/>
    <n v="250"/>
    <x v="8"/>
    <x v="35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x v="35"/>
    <n v="0"/>
    <n v="3.71"/>
    <x v="8"/>
    <x v="3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x v="35"/>
    <n v="1"/>
    <n v="67"/>
    <x v="8"/>
    <x v="3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s v="GBP"/>
    <n v="1421498303"/>
    <n v="1418906303"/>
    <b v="0"/>
    <n v="9"/>
    <b v="0"/>
    <x v="35"/>
    <n v="2"/>
    <n v="12.67"/>
    <x v="8"/>
    <x v="35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x v="35"/>
    <n v="1"/>
    <n v="57.5"/>
    <x v="8"/>
    <x v="35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x v="35"/>
    <n v="0"/>
    <n v="0"/>
    <x v="8"/>
    <x v="3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x v="35"/>
    <n v="3"/>
    <n v="53.75"/>
    <x v="8"/>
    <x v="3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x v="35"/>
    <n v="10"/>
    <n v="73.459999999999994"/>
    <x v="8"/>
    <x v="35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x v="35"/>
    <n v="5"/>
    <n v="136.09"/>
    <x v="8"/>
    <x v="35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x v="35"/>
    <n v="1"/>
    <n v="10"/>
    <x v="8"/>
    <x v="35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x v="35"/>
    <n v="0"/>
    <n v="1"/>
    <x v="8"/>
    <x v="35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x v="35"/>
    <n v="0"/>
    <n v="0"/>
    <x v="8"/>
    <x v="35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x v="35"/>
    <n v="0"/>
    <n v="10.33"/>
    <x v="8"/>
    <x v="35"/>
  </r>
  <r>
    <n v="493"/>
    <s v="Joc Barrera The Chupacabra Hunter"/>
    <s v="The Chupacabra is not a myth and one man is on a mission to prove its existence no matter what, his name is Joc Barrera."/>
    <n v="30000"/>
    <n v="0"/>
    <x v="0"/>
    <x v="2"/>
    <s v="GBP"/>
    <n v="1432142738"/>
    <n v="1429550738"/>
    <b v="0"/>
    <n v="0"/>
    <b v="0"/>
    <x v="35"/>
    <n v="0"/>
    <n v="0"/>
    <x v="8"/>
    <x v="3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1"/>
    <s v="SEK"/>
    <n v="1476319830"/>
    <n v="1471135830"/>
    <b v="0"/>
    <n v="0"/>
    <b v="0"/>
    <x v="35"/>
    <n v="0"/>
    <n v="0"/>
    <x v="8"/>
    <x v="35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x v="35"/>
    <n v="0"/>
    <n v="0"/>
    <x v="8"/>
    <x v="35"/>
  </r>
  <r>
    <n v="490"/>
    <s v="PROJECT IS CANCELLED"/>
    <s v="Cancelled"/>
    <n v="1000"/>
    <n v="0"/>
    <x v="0"/>
    <x v="0"/>
    <s v="USD"/>
    <n v="1345677285"/>
    <n v="1343085285"/>
    <b v="0"/>
    <n v="0"/>
    <b v="0"/>
    <x v="35"/>
    <n v="0"/>
    <n v="0"/>
    <x v="8"/>
    <x v="35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x v="35"/>
    <n v="0"/>
    <n v="71.67"/>
    <x v="8"/>
    <x v="35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x v="35"/>
    <n v="0"/>
    <n v="0"/>
    <x v="8"/>
    <x v="35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6"/>
    <s v="CAD"/>
    <n v="1482678994"/>
    <n v="1477491394"/>
    <b v="0"/>
    <n v="0"/>
    <b v="0"/>
    <x v="35"/>
    <n v="0"/>
    <n v="0"/>
    <x v="8"/>
    <x v="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x v="35"/>
    <n v="0"/>
    <n v="50"/>
    <x v="8"/>
    <x v="3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2"/>
    <s v="GBP"/>
    <n v="1368792499"/>
    <n v="1366200499"/>
    <b v="0"/>
    <n v="125"/>
    <b v="0"/>
    <x v="35"/>
    <n v="22"/>
    <n v="66.52"/>
    <x v="8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2"/>
    <s v="GBP"/>
    <n v="1446766372"/>
    <n v="1443220372"/>
    <b v="0"/>
    <n v="11"/>
    <b v="0"/>
    <x v="35"/>
    <n v="0"/>
    <n v="13.55"/>
    <x v="8"/>
    <x v="3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2"/>
    <s v="GBP"/>
    <n v="1359434672"/>
    <n v="1354250672"/>
    <b v="0"/>
    <n v="147"/>
    <b v="0"/>
    <x v="35"/>
    <n v="50"/>
    <n v="51.22"/>
    <x v="8"/>
    <x v="35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x v="35"/>
    <n v="0"/>
    <n v="10"/>
    <x v="8"/>
    <x v="35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x v="35"/>
    <n v="6"/>
    <n v="87.14"/>
    <x v="8"/>
    <x v="35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x v="35"/>
    <n v="19"/>
    <n v="55.46"/>
    <x v="8"/>
    <x v="35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x v="35"/>
    <n v="33"/>
    <n v="88.8"/>
    <x v="8"/>
    <x v="3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x v="35"/>
    <n v="0"/>
    <n v="0"/>
    <x v="8"/>
    <x v="35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x v="35"/>
    <n v="0"/>
    <n v="0"/>
    <x v="8"/>
    <x v="35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x v="35"/>
    <n v="2"/>
    <n v="39.57"/>
    <x v="8"/>
    <x v="3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x v="35"/>
    <n v="0"/>
    <n v="0"/>
    <x v="8"/>
    <x v="35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x v="35"/>
    <n v="0"/>
    <n v="1"/>
    <x v="8"/>
    <x v="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x v="35"/>
    <n v="3"/>
    <n v="61.5"/>
    <x v="8"/>
    <x v="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x v="35"/>
    <n v="18"/>
    <n v="28.2"/>
    <x v="8"/>
    <x v="35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x v="35"/>
    <n v="12"/>
    <n v="38.479999999999997"/>
    <x v="8"/>
    <x v="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x v="35"/>
    <n v="1"/>
    <n v="25.5"/>
    <x v="8"/>
    <x v="35"/>
  </r>
  <r>
    <n v="469"/>
    <s v="Dreamland PERSONALISED Animated Shorts Film"/>
    <s v="Create a personalised animation film using your child's name and photo."/>
    <n v="6000"/>
    <n v="0"/>
    <x v="0"/>
    <x v="2"/>
    <s v="GBP"/>
    <n v="1409960724"/>
    <n v="1404776724"/>
    <b v="0"/>
    <n v="0"/>
    <b v="0"/>
    <x v="35"/>
    <n v="0"/>
    <n v="0"/>
    <x v="8"/>
    <x v="3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x v="35"/>
    <n v="0"/>
    <n v="0"/>
    <x v="8"/>
    <x v="3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x v="35"/>
    <n v="22"/>
    <n v="110.64"/>
    <x v="8"/>
    <x v="35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x v="35"/>
    <n v="1"/>
    <n v="15.2"/>
    <x v="8"/>
    <x v="35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x v="35"/>
    <n v="27"/>
    <n v="17.25"/>
    <x v="8"/>
    <x v="35"/>
  </r>
  <r>
    <n v="464"/>
    <s v="PokÃ©Movie - A PokÃ©monâ„¢ school project"/>
    <s v="We are three students that want to make a short PokÃ©mon movie as a school project!"/>
    <n v="1010"/>
    <n v="1"/>
    <x v="0"/>
    <x v="10"/>
    <s v="EUR"/>
    <n v="1463602935"/>
    <n v="1461874935"/>
    <b v="0"/>
    <n v="1"/>
    <b v="0"/>
    <x v="35"/>
    <n v="0"/>
    <n v="1"/>
    <x v="8"/>
    <x v="35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x v="35"/>
    <n v="2"/>
    <n v="113.64"/>
    <x v="8"/>
    <x v="35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x v="35"/>
    <n v="0"/>
    <n v="0"/>
    <x v="8"/>
    <x v="35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s v="GBP"/>
    <n v="1370204367"/>
    <n v="1368476367"/>
    <b v="0"/>
    <n v="0"/>
    <b v="0"/>
    <x v="35"/>
    <n v="0"/>
    <n v="0"/>
    <x v="8"/>
    <x v="35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x v="35"/>
    <n v="0"/>
    <n v="12.5"/>
    <x v="8"/>
    <x v="3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x v="35"/>
    <n v="0"/>
    <n v="25"/>
    <x v="8"/>
    <x v="35"/>
  </r>
  <r>
    <n v="458"/>
    <s v="DE_dust2: Hacker's Wrath"/>
    <s v="An animated parody of the game, Counter-Strike. The sequel to the very popular Counter-Strike: DE_dust2. Hacker is back!"/>
    <n v="10000"/>
    <n v="821"/>
    <x v="0"/>
    <x v="2"/>
    <s v="GBP"/>
    <n v="1368550060"/>
    <n v="1365958060"/>
    <b v="0"/>
    <n v="49"/>
    <b v="0"/>
    <x v="35"/>
    <n v="8"/>
    <n v="16.760000000000002"/>
    <x v="8"/>
    <x v="35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6"/>
    <s v="CAD"/>
    <n v="1408213512"/>
    <n v="1405621512"/>
    <b v="0"/>
    <n v="0"/>
    <b v="0"/>
    <x v="35"/>
    <n v="0"/>
    <n v="0"/>
    <x v="8"/>
    <x v="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x v="35"/>
    <n v="1"/>
    <n v="20.329999999999998"/>
    <x v="8"/>
    <x v="35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x v="35"/>
    <n v="0"/>
    <n v="22.5"/>
    <x v="8"/>
    <x v="35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x v="35"/>
    <n v="1"/>
    <n v="16.399999999999999"/>
    <x v="8"/>
    <x v="35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x v="35"/>
    <n v="0"/>
    <n v="13"/>
    <x v="8"/>
    <x v="35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x v="35"/>
    <n v="64"/>
    <n v="40"/>
    <x v="8"/>
    <x v="35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x v="35"/>
    <n v="0"/>
    <n v="0"/>
    <x v="8"/>
    <x v="35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x v="35"/>
    <n v="1"/>
    <n v="56.57"/>
    <x v="8"/>
    <x v="35"/>
  </r>
  <r>
    <n v="449"/>
    <s v="Shell &amp; Paddy"/>
    <s v="Shell &amp; Paddy is a 2D animation cartoon with 4 minutes of slapstick surreal humour staring two animal characters in weird, wacky world."/>
    <n v="2000"/>
    <n v="45"/>
    <x v="0"/>
    <x v="2"/>
    <s v="GBP"/>
    <n v="1382017085"/>
    <n v="1379425085"/>
    <b v="0"/>
    <n v="5"/>
    <b v="0"/>
    <x v="35"/>
    <n v="2"/>
    <n v="9"/>
    <x v="8"/>
    <x v="35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x v="35"/>
    <n v="3"/>
    <n v="20.5"/>
    <x v="8"/>
    <x v="35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2"/>
    <s v="GBP"/>
    <n v="1364041163"/>
    <n v="1361884763"/>
    <b v="0"/>
    <n v="1"/>
    <b v="0"/>
    <x v="35"/>
    <n v="0"/>
    <n v="5"/>
    <x v="8"/>
    <x v="35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x v="35"/>
    <n v="7"/>
    <n v="47.88"/>
    <x v="8"/>
    <x v="3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x v="35"/>
    <n v="0"/>
    <n v="1"/>
    <x v="8"/>
    <x v="35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x v="35"/>
    <n v="5"/>
    <n v="50"/>
    <x v="8"/>
    <x v="35"/>
  </r>
  <r>
    <n v="443"/>
    <s v="Bad Teddy Studios"/>
    <s v="We love cartoons!! We want to make more but it costs money to so. Be apart of your daily dose of WTF!?! Pledge now!!"/>
    <n v="10000"/>
    <n v="10"/>
    <x v="0"/>
    <x v="6"/>
    <s v="CAD"/>
    <n v="1391991701"/>
    <n v="1389399701"/>
    <b v="0"/>
    <n v="2"/>
    <b v="0"/>
    <x v="35"/>
    <n v="0"/>
    <n v="5"/>
    <x v="8"/>
    <x v="35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x v="35"/>
    <n v="39"/>
    <n v="393.59"/>
    <x v="8"/>
    <x v="35"/>
  </r>
  <r>
    <n v="441"/>
    <s v="Wolf Squad Lego Stop Motion"/>
    <s v="A group of specialist clones called Wolf Squad are the only clones left after order 66 and are searching the galaxy for survivors!"/>
    <n v="400"/>
    <n v="0"/>
    <x v="0"/>
    <x v="2"/>
    <s v="GBP"/>
    <n v="1383418996"/>
    <n v="1380826996"/>
    <b v="0"/>
    <n v="0"/>
    <b v="0"/>
    <x v="35"/>
    <n v="0"/>
    <n v="0"/>
    <x v="8"/>
    <x v="35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x v="35"/>
    <n v="0"/>
    <n v="5"/>
    <x v="8"/>
    <x v="35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x v="35"/>
    <n v="0"/>
    <n v="0"/>
    <x v="8"/>
    <x v="35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x v="35"/>
    <n v="9"/>
    <n v="170.55"/>
    <x v="8"/>
    <x v="3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6"/>
    <s v="CAD"/>
    <n v="1475912326"/>
    <n v="1470728326"/>
    <b v="0"/>
    <n v="0"/>
    <b v="0"/>
    <x v="35"/>
    <n v="0"/>
    <n v="0"/>
    <x v="8"/>
    <x v="35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x v="35"/>
    <n v="0"/>
    <n v="0"/>
    <x v="8"/>
    <x v="35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x v="35"/>
    <n v="0"/>
    <n v="1"/>
    <x v="8"/>
    <x v="35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x v="35"/>
    <n v="5"/>
    <n v="62.5"/>
    <x v="8"/>
    <x v="3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x v="35"/>
    <n v="0"/>
    <n v="0"/>
    <x v="8"/>
    <x v="35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x v="35"/>
    <n v="10"/>
    <n v="71.25"/>
    <x v="8"/>
    <x v="35"/>
  </r>
  <r>
    <n v="431"/>
    <s v="Bump in the road short stop motion animation"/>
    <s v="A short stop motion animated film of a man on his way home when strange goings on start to happen on his journey."/>
    <n v="3000"/>
    <n v="415"/>
    <x v="0"/>
    <x v="2"/>
    <s v="GBP"/>
    <n v="1467752083"/>
    <n v="1465160083"/>
    <b v="0"/>
    <n v="8"/>
    <b v="0"/>
    <x v="35"/>
    <n v="14"/>
    <n v="51.88"/>
    <x v="8"/>
    <x v="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x v="35"/>
    <n v="2"/>
    <n v="4.8"/>
    <x v="8"/>
    <x v="35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x v="35"/>
    <n v="0"/>
    <n v="0"/>
    <x v="8"/>
    <x v="35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x v="35"/>
    <n v="6"/>
    <n v="52"/>
    <x v="8"/>
    <x v="35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x v="35"/>
    <n v="0"/>
    <n v="0"/>
    <x v="8"/>
    <x v="35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x v="35"/>
    <n v="1"/>
    <n v="16.63"/>
    <x v="8"/>
    <x v="35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x v="35"/>
    <n v="0"/>
    <n v="3"/>
    <x v="8"/>
    <x v="35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x v="35"/>
    <n v="7"/>
    <n v="40.78"/>
    <x v="8"/>
    <x v="35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x v="35"/>
    <n v="1"/>
    <n v="11.77"/>
    <x v="8"/>
    <x v="3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x v="35"/>
    <n v="1"/>
    <n v="35.83"/>
    <x v="8"/>
    <x v="35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x v="35"/>
    <n v="2"/>
    <n v="50.17"/>
    <x v="8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x v="35"/>
    <n v="0"/>
    <n v="4.83"/>
    <x v="8"/>
    <x v="3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36"/>
    <n v="100"/>
    <n v="110.07"/>
    <x v="8"/>
    <x v="3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36"/>
    <n v="101"/>
    <n v="216.75"/>
    <x v="8"/>
    <x v="36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36"/>
    <n v="100"/>
    <n v="202.42"/>
    <x v="8"/>
    <x v="36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36"/>
    <n v="120"/>
    <n v="48.09"/>
    <x v="8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6"/>
    <s v="CAD"/>
    <n v="1413547200"/>
    <n v="1411417602"/>
    <b v="0"/>
    <n v="21"/>
    <b v="1"/>
    <x v="36"/>
    <n v="102"/>
    <n v="68.099999999999994"/>
    <x v="8"/>
    <x v="3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36"/>
    <n v="103"/>
    <n v="91.48"/>
    <x v="8"/>
    <x v="36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36"/>
    <n v="105"/>
    <n v="78.66"/>
    <x v="8"/>
    <x v="36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36"/>
    <n v="127"/>
    <n v="57.65"/>
    <x v="8"/>
    <x v="36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36"/>
    <n v="101"/>
    <n v="125.79"/>
    <x v="8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6"/>
    <s v="CAD"/>
    <n v="1434670397"/>
    <n v="1429486397"/>
    <b v="0"/>
    <n v="7"/>
    <b v="1"/>
    <x v="36"/>
    <n v="128"/>
    <n v="183.29"/>
    <x v="8"/>
    <x v="36"/>
  </r>
  <r>
    <n v="409"/>
    <s v="The Lost Generation"/>
    <s v="I am working on a project that explores the relationship between education to work for youth within the European Union."/>
    <n v="500"/>
    <n v="684"/>
    <x v="2"/>
    <x v="2"/>
    <s v="GBP"/>
    <n v="1469220144"/>
    <n v="1466628144"/>
    <b v="0"/>
    <n v="15"/>
    <b v="1"/>
    <x v="36"/>
    <n v="137"/>
    <n v="45.6"/>
    <x v="8"/>
    <x v="36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36"/>
    <n v="101"/>
    <n v="160.16"/>
    <x v="8"/>
    <x v="36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36"/>
    <n v="102"/>
    <n v="92.32"/>
    <x v="8"/>
    <x v="36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36"/>
    <n v="108"/>
    <n v="86.16"/>
    <x v="8"/>
    <x v="3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36"/>
    <n v="108"/>
    <n v="55.2"/>
    <x v="8"/>
    <x v="36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36"/>
    <n v="103"/>
    <n v="133.13999999999999"/>
    <x v="8"/>
    <x v="36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36"/>
    <n v="105"/>
    <n v="75.19"/>
    <x v="8"/>
    <x v="3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36"/>
    <n v="142"/>
    <n v="65.88"/>
    <x v="8"/>
    <x v="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36"/>
    <n v="104"/>
    <n v="711.04"/>
    <x v="8"/>
    <x v="3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36"/>
    <n v="112"/>
    <n v="181.13"/>
    <x v="8"/>
    <x v="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2"/>
    <s v="GBP"/>
    <n v="1481716800"/>
    <n v="1479070867"/>
    <b v="0"/>
    <n v="95"/>
    <b v="1"/>
    <x v="36"/>
    <n v="107"/>
    <n v="224.85"/>
    <x v="8"/>
    <x v="3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36"/>
    <n v="125"/>
    <n v="140.1"/>
    <x v="8"/>
    <x v="3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36"/>
    <n v="104"/>
    <n v="56.46"/>
    <x v="8"/>
    <x v="36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36"/>
    <n v="107"/>
    <n v="81.63"/>
    <x v="8"/>
    <x v="3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36"/>
    <n v="108"/>
    <n v="58.72"/>
    <x v="8"/>
    <x v="3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16"/>
    <s v="EUR"/>
    <n v="1460918282"/>
    <n v="1455737882"/>
    <b v="0"/>
    <n v="50"/>
    <b v="1"/>
    <x v="36"/>
    <n v="112"/>
    <n v="105.18"/>
    <x v="8"/>
    <x v="36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36"/>
    <n v="110"/>
    <n v="157.33000000000001"/>
    <x v="8"/>
    <x v="3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36"/>
    <n v="101"/>
    <n v="90.62"/>
    <x v="8"/>
    <x v="36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36"/>
    <n v="101"/>
    <n v="104.26"/>
    <x v="8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36"/>
    <n v="100"/>
    <n v="71.430000000000007"/>
    <x v="8"/>
    <x v="3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36"/>
    <n v="182"/>
    <n v="81.75"/>
    <x v="8"/>
    <x v="36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36"/>
    <n v="126"/>
    <n v="88.85"/>
    <x v="8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36"/>
    <n v="214"/>
    <n v="144.69"/>
    <x v="8"/>
    <x v="36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36"/>
    <n v="100"/>
    <n v="46.23"/>
    <x v="8"/>
    <x v="36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36"/>
    <n v="106"/>
    <n v="111.8"/>
    <x v="8"/>
    <x v="36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36"/>
    <n v="112"/>
    <n v="58.54"/>
    <x v="8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36"/>
    <n v="207"/>
    <n v="43.02"/>
    <x v="8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36"/>
    <n v="256"/>
    <n v="69.77"/>
    <x v="8"/>
    <x v="3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36"/>
    <n v="105"/>
    <n v="104.31"/>
    <x v="8"/>
    <x v="36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36"/>
    <n v="142"/>
    <n v="115.51"/>
    <x v="8"/>
    <x v="36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36"/>
    <n v="116"/>
    <n v="116.86"/>
    <x v="8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6"/>
    <s v="CAD"/>
    <n v="1453765920"/>
    <n v="1451655808"/>
    <b v="0"/>
    <n v="83"/>
    <b v="1"/>
    <x v="36"/>
    <n v="112"/>
    <n v="40.4"/>
    <x v="8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36"/>
    <n v="114"/>
    <n v="103.22"/>
    <x v="8"/>
    <x v="36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2"/>
    <s v="GBP"/>
    <n v="1472122316"/>
    <n v="1469443916"/>
    <b v="0"/>
    <n v="48"/>
    <b v="1"/>
    <x v="36"/>
    <n v="106"/>
    <n v="54.08"/>
    <x v="8"/>
    <x v="3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36"/>
    <n v="120"/>
    <n v="42.86"/>
    <x v="8"/>
    <x v="3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36"/>
    <n v="131"/>
    <n v="45.05"/>
    <x v="8"/>
    <x v="36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36"/>
    <n v="107"/>
    <n v="89.89"/>
    <x v="8"/>
    <x v="36"/>
  </r>
  <r>
    <n v="372"/>
    <s v="Wild Equus"/>
    <s v="A short documentary exploring the uses of 'Natural Horsemanship' across Europe"/>
    <n v="300"/>
    <n v="376"/>
    <x v="2"/>
    <x v="2"/>
    <s v="GBP"/>
    <n v="1459872000"/>
    <n v="1456408244"/>
    <b v="0"/>
    <n v="9"/>
    <b v="1"/>
    <x v="36"/>
    <n v="125"/>
    <n v="41.78"/>
    <x v="8"/>
    <x v="36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36"/>
    <n v="114"/>
    <n v="161.26"/>
    <x v="8"/>
    <x v="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36"/>
    <n v="122"/>
    <n v="709.42"/>
    <x v="8"/>
    <x v="36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36"/>
    <n v="110"/>
    <n v="42.87"/>
    <x v="8"/>
    <x v="3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36"/>
    <n v="104"/>
    <n v="81.849999999999994"/>
    <x v="8"/>
    <x v="3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36"/>
    <n v="103"/>
    <n v="86.85"/>
    <x v="8"/>
    <x v="36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36"/>
    <n v="101"/>
    <n v="287.31"/>
    <x v="8"/>
    <x v="36"/>
  </r>
  <r>
    <n v="365"/>
    <s v="A QUEER COUNTRY"/>
    <s v="Please help us finish this documentary about how Tel Aviv in Israel became a gay friendly liberal hub in a religious state"/>
    <n v="15000"/>
    <n v="15596"/>
    <x v="2"/>
    <x v="2"/>
    <s v="GBP"/>
    <n v="1393597999"/>
    <n v="1391005999"/>
    <b v="0"/>
    <n v="65"/>
    <b v="1"/>
    <x v="36"/>
    <n v="104"/>
    <n v="239.94"/>
    <x v="8"/>
    <x v="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36"/>
    <n v="110"/>
    <n v="68.239999999999995"/>
    <x v="8"/>
    <x v="3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36"/>
    <n v="101"/>
    <n v="347.85"/>
    <x v="8"/>
    <x v="36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36"/>
    <n v="124"/>
    <n v="139.53"/>
    <x v="8"/>
    <x v="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36"/>
    <n v="111"/>
    <n v="109.82"/>
    <x v="8"/>
    <x v="36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36"/>
    <n v="101"/>
    <n v="139.83000000000001"/>
    <x v="8"/>
    <x v="3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36"/>
    <n v="105"/>
    <n v="84.02"/>
    <x v="8"/>
    <x v="36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36"/>
    <n v="103"/>
    <n v="193.05"/>
    <x v="8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36"/>
    <n v="174"/>
    <n v="86.14"/>
    <x v="8"/>
    <x v="3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36"/>
    <n v="103"/>
    <n v="79.400000000000006"/>
    <x v="8"/>
    <x v="36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36"/>
    <n v="116"/>
    <n v="246.61"/>
    <x v="8"/>
    <x v="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36"/>
    <n v="104"/>
    <n v="125.45"/>
    <x v="8"/>
    <x v="3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36"/>
    <n v="109"/>
    <n v="103.52"/>
    <x v="8"/>
    <x v="3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36"/>
    <n v="117"/>
    <n v="40.76"/>
    <x v="8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16"/>
    <s v="EUR"/>
    <n v="1460066954"/>
    <n v="1456614554"/>
    <b v="1"/>
    <n v="964"/>
    <b v="1"/>
    <x v="36"/>
    <n v="127"/>
    <n v="44.91"/>
    <x v="8"/>
    <x v="3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36"/>
    <n v="115"/>
    <n v="129.82"/>
    <x v="8"/>
    <x v="36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36"/>
    <n v="107"/>
    <n v="71.900000000000006"/>
    <x v="8"/>
    <x v="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36"/>
    <n v="103"/>
    <n v="86.55"/>
    <x v="8"/>
    <x v="3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36"/>
    <n v="112"/>
    <n v="117.77"/>
    <x v="8"/>
    <x v="36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36"/>
    <n v="170"/>
    <n v="90.58"/>
    <x v="8"/>
    <x v="36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36"/>
    <n v="123"/>
    <n v="99.86"/>
    <x v="8"/>
    <x v="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36"/>
    <n v="102"/>
    <n v="119.99"/>
    <x v="8"/>
    <x v="3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36"/>
    <n v="102"/>
    <n v="58.41"/>
    <x v="8"/>
    <x v="36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36"/>
    <n v="100"/>
    <n v="169.85"/>
    <x v="8"/>
    <x v="36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36"/>
    <n v="107"/>
    <n v="67.91"/>
    <x v="8"/>
    <x v="36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36"/>
    <n v="125"/>
    <n v="146.35"/>
    <x v="8"/>
    <x v="36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36"/>
    <n v="108"/>
    <n v="72.87"/>
    <x v="8"/>
    <x v="36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36"/>
    <n v="110"/>
    <n v="70"/>
    <x v="8"/>
    <x v="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36"/>
    <n v="101"/>
    <n v="97.9"/>
    <x v="8"/>
    <x v="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36"/>
    <n v="117"/>
    <n v="59.25"/>
    <x v="8"/>
    <x v="3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36"/>
    <n v="103"/>
    <n v="109.19"/>
    <x v="8"/>
    <x v="3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36"/>
    <n v="101"/>
    <n v="146.65"/>
    <x v="8"/>
    <x v="36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36"/>
    <n v="125"/>
    <n v="188.31"/>
    <x v="8"/>
    <x v="36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36"/>
    <n v="113"/>
    <n v="203.63"/>
    <x v="8"/>
    <x v="36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36"/>
    <n v="107"/>
    <n v="97.36"/>
    <x v="8"/>
    <x v="3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36"/>
    <n v="102"/>
    <n v="104.82"/>
    <x v="8"/>
    <x v="36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36"/>
    <n v="106"/>
    <n v="63.17"/>
    <x v="8"/>
    <x v="3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36"/>
    <n v="104"/>
    <n v="156.05000000000001"/>
    <x v="8"/>
    <x v="36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36"/>
    <n v="136"/>
    <n v="160.47"/>
    <x v="8"/>
    <x v="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36"/>
    <n v="113"/>
    <n v="147.16999999999999"/>
    <x v="8"/>
    <x v="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36"/>
    <n v="104"/>
    <n v="70.92"/>
    <x v="8"/>
    <x v="3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36"/>
    <n v="102"/>
    <n v="105.32"/>
    <x v="8"/>
    <x v="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36"/>
    <n v="123"/>
    <n v="114.59"/>
    <x v="8"/>
    <x v="36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36"/>
    <n v="108"/>
    <n v="145.04"/>
    <x v="8"/>
    <x v="36"/>
  </r>
  <r>
    <n v="321"/>
    <s v="An Impossible Project"/>
    <s v="The more digital the world, the more analog our dreams._x000a_A feature documentary shot on 35mm film."/>
    <n v="35000"/>
    <n v="35932"/>
    <x v="2"/>
    <x v="10"/>
    <s v="EUR"/>
    <n v="1478605386"/>
    <n v="1475577786"/>
    <b v="1"/>
    <n v="337"/>
    <b v="1"/>
    <x v="36"/>
    <n v="103"/>
    <n v="106.62"/>
    <x v="8"/>
    <x v="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2"/>
    <s v="GBP"/>
    <n v="1450825200"/>
    <n v="1448284433"/>
    <b v="1"/>
    <n v="158"/>
    <b v="1"/>
    <x v="36"/>
    <n v="107"/>
    <n v="134.91"/>
    <x v="8"/>
    <x v="3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36"/>
    <n v="113"/>
    <n v="110.47"/>
    <x v="8"/>
    <x v="36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36"/>
    <n v="283"/>
    <n v="49.88"/>
    <x v="8"/>
    <x v="36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36"/>
    <n v="101"/>
    <n v="95.7"/>
    <x v="8"/>
    <x v="36"/>
  </r>
  <r>
    <n v="316"/>
    <s v="THE SECRET TRIAL 5 - GRASSROOTS CROSS-CANADA TOUR"/>
    <s v="Award winning documentary The Secret Trial 5 needs your help for a Cross-Canada Tour!"/>
    <n v="15000"/>
    <n v="17066"/>
    <x v="2"/>
    <x v="6"/>
    <s v="CAD"/>
    <n v="1418273940"/>
    <n v="1415398197"/>
    <b v="1"/>
    <n v="158"/>
    <b v="1"/>
    <x v="36"/>
    <n v="114"/>
    <n v="108.01"/>
    <x v="8"/>
    <x v="36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36"/>
    <n v="101"/>
    <n v="200.89"/>
    <x v="8"/>
    <x v="3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36"/>
    <n v="385"/>
    <n v="32.1"/>
    <x v="8"/>
    <x v="36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36"/>
    <n v="105"/>
    <n v="80.2"/>
    <x v="8"/>
    <x v="3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36"/>
    <n v="112"/>
    <n v="61.3"/>
    <x v="8"/>
    <x v="36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36"/>
    <n v="104"/>
    <n v="138.80000000000001"/>
    <x v="8"/>
    <x v="36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36"/>
    <n v="104"/>
    <n v="28.92"/>
    <x v="8"/>
    <x v="3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36"/>
    <n v="119"/>
    <n v="89.96"/>
    <x v="8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36"/>
    <n v="106"/>
    <n v="62.71"/>
    <x v="8"/>
    <x v="36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36"/>
    <n v="111"/>
    <n v="42.52"/>
    <x v="8"/>
    <x v="36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36"/>
    <n v="293"/>
    <n v="36.61"/>
    <x v="8"/>
    <x v="36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36"/>
    <n v="130"/>
    <n v="51.72"/>
    <x v="8"/>
    <x v="36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36"/>
    <n v="232"/>
    <n v="106.43"/>
    <x v="8"/>
    <x v="36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36"/>
    <n v="137"/>
    <n v="50.29"/>
    <x v="8"/>
    <x v="3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36"/>
    <n v="100"/>
    <n v="93.02"/>
    <x v="8"/>
    <x v="3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36"/>
    <n v="119"/>
    <n v="61.5"/>
    <x v="8"/>
    <x v="36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36"/>
    <n v="102"/>
    <n v="85.34"/>
    <x v="8"/>
    <x v="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36"/>
    <n v="179"/>
    <n v="73.34"/>
    <x v="8"/>
    <x v="36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36"/>
    <n v="109"/>
    <n v="56.34"/>
    <x v="8"/>
    <x v="36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36"/>
    <n v="101"/>
    <n v="141.75"/>
    <x v="8"/>
    <x v="36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36"/>
    <n v="119"/>
    <n v="230.09"/>
    <x v="8"/>
    <x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36"/>
    <n v="133"/>
    <n v="100.08"/>
    <x v="8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36"/>
    <n v="100"/>
    <n v="100"/>
    <x v="8"/>
    <x v="3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36"/>
    <n v="101"/>
    <n v="201.22"/>
    <x v="8"/>
    <x v="36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36"/>
    <n v="102"/>
    <n v="154.41999999999999"/>
    <x v="8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36"/>
    <n v="120"/>
    <n v="46.88"/>
    <x v="8"/>
    <x v="3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36"/>
    <n v="107"/>
    <n v="28.58"/>
    <x v="8"/>
    <x v="36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2"/>
    <s v="GBP"/>
    <n v="1383389834"/>
    <n v="1380797834"/>
    <b v="1"/>
    <n v="232"/>
    <b v="1"/>
    <x v="36"/>
    <n v="105"/>
    <n v="67.77"/>
    <x v="8"/>
    <x v="3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36"/>
    <n v="103"/>
    <n v="115.45"/>
    <x v="8"/>
    <x v="36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36"/>
    <n v="176"/>
    <n v="91.19"/>
    <x v="8"/>
    <x v="36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36"/>
    <n v="109"/>
    <n v="121.28"/>
    <x v="8"/>
    <x v="3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36"/>
    <n v="229"/>
    <n v="56.9"/>
    <x v="8"/>
    <x v="36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36"/>
    <n v="105"/>
    <n v="55.07"/>
    <x v="8"/>
    <x v="36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36"/>
    <n v="114"/>
    <n v="101.83"/>
    <x v="8"/>
    <x v="3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36"/>
    <n v="101"/>
    <n v="254.39"/>
    <x v="8"/>
    <x v="3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36"/>
    <n v="121"/>
    <n v="83.95"/>
    <x v="8"/>
    <x v="36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36"/>
    <n v="156"/>
    <n v="54.75"/>
    <x v="8"/>
    <x v="3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36"/>
    <n v="157"/>
    <n v="87.69"/>
    <x v="8"/>
    <x v="36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36"/>
    <n v="150"/>
    <n v="97.82"/>
    <x v="8"/>
    <x v="3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36"/>
    <n v="110"/>
    <n v="75.44"/>
    <x v="8"/>
    <x v="36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36"/>
    <n v="148"/>
    <n v="95.23"/>
    <x v="8"/>
    <x v="36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36"/>
    <n v="108"/>
    <n v="65.3"/>
    <x v="8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36"/>
    <n v="156"/>
    <n v="55.22"/>
    <x v="8"/>
    <x v="3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36"/>
    <n v="108"/>
    <n v="45.67"/>
    <x v="8"/>
    <x v="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36"/>
    <n v="177"/>
    <n v="81.89"/>
    <x v="8"/>
    <x v="36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36"/>
    <n v="105"/>
    <n v="109.42"/>
    <x v="8"/>
    <x v="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36"/>
    <n v="153"/>
    <n v="57.54"/>
    <x v="8"/>
    <x v="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4"/>
    <s v="AUD"/>
    <n v="1487738622"/>
    <n v="1485146622"/>
    <b v="1"/>
    <n v="1596"/>
    <b v="1"/>
    <x v="36"/>
    <n v="147"/>
    <n v="92.25"/>
    <x v="8"/>
    <x v="36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36"/>
    <n v="111"/>
    <n v="50.18"/>
    <x v="8"/>
    <x v="36"/>
  </r>
  <r>
    <n v="267"/>
    <s v="Uncharted Amazon"/>
    <s v="A visually stunning, feature length film chronicling life's challenges in the remote depths of the Amazon rainforest."/>
    <n v="9850"/>
    <n v="12965.44"/>
    <x v="2"/>
    <x v="2"/>
    <s v="GBP"/>
    <n v="1403693499"/>
    <n v="1401101499"/>
    <b v="1"/>
    <n v="165"/>
    <b v="1"/>
    <x v="36"/>
    <n v="132"/>
    <n v="78.58"/>
    <x v="8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36"/>
    <n v="146"/>
    <n v="40.42"/>
    <x v="8"/>
    <x v="3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36"/>
    <n v="111"/>
    <n v="95.78"/>
    <x v="8"/>
    <x v="3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36"/>
    <n v="118"/>
    <n v="64.95"/>
    <x v="8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36"/>
    <n v="118"/>
    <n v="30.65"/>
    <x v="8"/>
    <x v="36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36"/>
    <n v="240"/>
    <n v="41.38"/>
    <x v="8"/>
    <x v="3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36"/>
    <n v="107"/>
    <n v="97.64"/>
    <x v="8"/>
    <x v="3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36"/>
    <n v="106"/>
    <n v="120.91"/>
    <x v="8"/>
    <x v="3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36"/>
    <n v="132"/>
    <n v="105.05"/>
    <x v="8"/>
    <x v="3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36"/>
    <n v="191"/>
    <n v="83.35"/>
    <x v="8"/>
    <x v="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36"/>
    <n v="107"/>
    <n v="66.7"/>
    <x v="8"/>
    <x v="3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36"/>
    <n v="139"/>
    <n v="65.760000000000005"/>
    <x v="8"/>
    <x v="36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36"/>
    <n v="107"/>
    <n v="45.42"/>
    <x v="8"/>
    <x v="36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36"/>
    <n v="117"/>
    <n v="89.39"/>
    <x v="8"/>
    <x v="3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36"/>
    <n v="101"/>
    <n v="215.86"/>
    <x v="8"/>
    <x v="3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36"/>
    <n v="185"/>
    <n v="85.44"/>
    <x v="8"/>
    <x v="36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36"/>
    <n v="126"/>
    <n v="57.08"/>
    <x v="8"/>
    <x v="36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36"/>
    <n v="106"/>
    <n v="72.48"/>
    <x v="8"/>
    <x v="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36"/>
    <n v="113"/>
    <n v="48.05"/>
    <x v="8"/>
    <x v="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36"/>
    <n v="101"/>
    <n v="589.95000000000005"/>
    <x v="8"/>
    <x v="36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36"/>
    <n v="134"/>
    <n v="108.15"/>
    <x v="8"/>
    <x v="36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36"/>
    <n v="305"/>
    <n v="68.489999999999995"/>
    <x v="8"/>
    <x v="3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36"/>
    <n v="104"/>
    <n v="54.02"/>
    <x v="8"/>
    <x v="36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36"/>
    <n v="114"/>
    <n v="47.4"/>
    <x v="8"/>
    <x v="3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36"/>
    <n v="103"/>
    <n v="78.2"/>
    <x v="8"/>
    <x v="3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36"/>
    <n v="113"/>
    <n v="73.02"/>
    <x v="8"/>
    <x v="3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36"/>
    <n v="113"/>
    <n v="109.04"/>
    <x v="8"/>
    <x v="3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36"/>
    <n v="108"/>
    <n v="117.85"/>
    <x v="8"/>
    <x v="36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x v="37"/>
    <n v="25"/>
    <n v="50"/>
    <x v="8"/>
    <x v="37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x v="37"/>
    <n v="0"/>
    <n v="0"/>
    <x v="8"/>
    <x v="37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x v="37"/>
    <n v="0"/>
    <n v="50"/>
    <x v="8"/>
    <x v="3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x v="37"/>
    <n v="0"/>
    <n v="0"/>
    <x v="8"/>
    <x v="37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x v="37"/>
    <n v="0"/>
    <n v="0"/>
    <x v="8"/>
    <x v="37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x v="37"/>
    <n v="40"/>
    <n v="80.2"/>
    <x v="8"/>
    <x v="37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x v="37"/>
    <n v="0"/>
    <n v="0"/>
    <x v="8"/>
    <x v="37"/>
  </r>
  <r>
    <n v="232"/>
    <s v="#noblurredlines"/>
    <s v="A high-impact, high-quality resource to address, for young people and youth-related professionals, the issue of sexual consent."/>
    <n v="4000"/>
    <n v="110"/>
    <x v="0"/>
    <x v="2"/>
    <s v="GBP"/>
    <n v="1425066546"/>
    <n v="1422474546"/>
    <b v="0"/>
    <n v="7"/>
    <b v="0"/>
    <x v="37"/>
    <n v="3"/>
    <n v="15.71"/>
    <x v="8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x v="37"/>
    <n v="0"/>
    <n v="0"/>
    <x v="8"/>
    <x v="37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x v="37"/>
    <n v="0"/>
    <n v="30"/>
    <x v="8"/>
    <x v="37"/>
  </r>
  <r>
    <n v="229"/>
    <s v="The Perfect Plan"/>
    <s v="I teenage girl that wants to go around the system. She does all she can to cheat and finds herself in a bad position when she messesup"/>
    <n v="3000"/>
    <n v="0"/>
    <x v="0"/>
    <x v="10"/>
    <s v="EUR"/>
    <n v="1455402297"/>
    <n v="1452810297"/>
    <b v="0"/>
    <n v="0"/>
    <b v="0"/>
    <x v="37"/>
    <n v="0"/>
    <n v="0"/>
    <x v="8"/>
    <x v="37"/>
  </r>
  <r>
    <n v="228"/>
    <s v="Facets of a Geek life"/>
    <s v="I am making a film from one one of my books called facets of a Geek life."/>
    <n v="8000"/>
    <n v="0"/>
    <x v="0"/>
    <x v="2"/>
    <s v="GBP"/>
    <n v="1433176105"/>
    <n v="1427992105"/>
    <b v="0"/>
    <n v="0"/>
    <b v="0"/>
    <x v="37"/>
    <n v="0"/>
    <n v="0"/>
    <x v="8"/>
    <x v="37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x v="37"/>
    <n v="0"/>
    <n v="0"/>
    <x v="8"/>
    <x v="37"/>
  </r>
  <r>
    <n v="226"/>
    <s v="MAGGIE Film"/>
    <s v="A TRUE STORY OF DOMESTIC VILOLENCE THAT SEEKS TO OFFER THE VIEWER OUTLEST OF SUPPORT."/>
    <n v="29000"/>
    <n v="250"/>
    <x v="0"/>
    <x v="2"/>
    <s v="GBP"/>
    <n v="1433064540"/>
    <n v="1428854344"/>
    <b v="0"/>
    <n v="2"/>
    <b v="0"/>
    <x v="37"/>
    <n v="1"/>
    <n v="125"/>
    <x v="8"/>
    <x v="37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x v="37"/>
    <n v="0"/>
    <n v="0"/>
    <x v="8"/>
    <x v="3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x v="37"/>
    <n v="0"/>
    <n v="0"/>
    <x v="8"/>
    <x v="37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x v="37"/>
    <n v="0"/>
    <n v="0"/>
    <x v="8"/>
    <x v="37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x v="37"/>
    <n v="13"/>
    <n v="65"/>
    <x v="8"/>
    <x v="37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x v="37"/>
    <n v="0"/>
    <n v="0"/>
    <x v="8"/>
    <x v="37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x v="37"/>
    <n v="1"/>
    <n v="120"/>
    <x v="8"/>
    <x v="37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x v="37"/>
    <n v="18"/>
    <n v="115.99"/>
    <x v="8"/>
    <x v="37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x v="37"/>
    <n v="2"/>
    <n v="100"/>
    <x v="8"/>
    <x v="37"/>
  </r>
  <r>
    <n v="217"/>
    <s v="Bitch"/>
    <s v="A roadmovie by paw"/>
    <n v="100000"/>
    <n v="11943"/>
    <x v="0"/>
    <x v="11"/>
    <s v="SEK"/>
    <n v="1419780149"/>
    <n v="1417101749"/>
    <b v="0"/>
    <n v="38"/>
    <b v="0"/>
    <x v="37"/>
    <n v="12"/>
    <n v="314.29000000000002"/>
    <x v="8"/>
    <x v="3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x v="37"/>
    <n v="56"/>
    <n v="331.54"/>
    <x v="8"/>
    <x v="37"/>
  </r>
  <r>
    <n v="215"/>
    <s v="Invisible Scars"/>
    <s v="A short drama based on a true events. Story of a British Soldier who comes back home suffering from Post Traumatic Stress Disorder."/>
    <n v="4400"/>
    <n v="10"/>
    <x v="0"/>
    <x v="2"/>
    <s v="GBP"/>
    <n v="1455753540"/>
    <n v="1452058282"/>
    <b v="0"/>
    <n v="1"/>
    <b v="0"/>
    <x v="37"/>
    <n v="0"/>
    <n v="10"/>
    <x v="8"/>
    <x v="3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x v="37"/>
    <n v="0"/>
    <n v="1"/>
    <x v="8"/>
    <x v="37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x v="37"/>
    <n v="0"/>
    <n v="20"/>
    <x v="8"/>
    <x v="37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x v="37"/>
    <n v="0"/>
    <n v="1"/>
    <x v="8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x v="37"/>
    <n v="45"/>
    <n v="185.83"/>
    <x v="8"/>
    <x v="37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x v="37"/>
    <n v="25"/>
    <n v="91.82"/>
    <x v="8"/>
    <x v="3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x v="37"/>
    <n v="0"/>
    <n v="0"/>
    <x v="8"/>
    <x v="37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x v="37"/>
    <n v="0"/>
    <n v="0"/>
    <x v="8"/>
    <x v="37"/>
  </r>
  <r>
    <n v="207"/>
    <s v="M39 - Action film / Drama"/>
    <s v="To avoid bankruptcy, Vincent, a passionate young entrepreneur embarks  on an illicit affair in order to save his dream business."/>
    <n v="14000"/>
    <n v="2130"/>
    <x v="0"/>
    <x v="6"/>
    <s v="CAD"/>
    <n v="1420346638"/>
    <n v="1417754638"/>
    <b v="0"/>
    <n v="13"/>
    <b v="0"/>
    <x v="37"/>
    <n v="15"/>
    <n v="163.85"/>
    <x v="8"/>
    <x v="37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x v="37"/>
    <n v="0"/>
    <n v="0"/>
    <x v="8"/>
    <x v="3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x v="37"/>
    <n v="16"/>
    <n v="76.47"/>
    <x v="8"/>
    <x v="37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x v="37"/>
    <n v="51"/>
    <n v="117.68"/>
    <x v="8"/>
    <x v="37"/>
  </r>
  <r>
    <n v="203"/>
    <s v="TheM"/>
    <s v="We are aiming to make a Web Series based on Youth Culture and the misrepresentation of socially stereotyped people."/>
    <n v="2500"/>
    <n v="746"/>
    <x v="0"/>
    <x v="2"/>
    <s v="GBP"/>
    <n v="1422562864"/>
    <n v="1417378864"/>
    <b v="0"/>
    <n v="8"/>
    <b v="0"/>
    <x v="37"/>
    <n v="30"/>
    <n v="93.25"/>
    <x v="8"/>
    <x v="37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x v="37"/>
    <n v="0"/>
    <n v="0"/>
    <x v="8"/>
    <x v="37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x v="37"/>
    <n v="58"/>
    <n v="54.29"/>
    <x v="8"/>
    <x v="37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x v="37"/>
    <n v="26"/>
    <n v="87.31"/>
    <x v="8"/>
    <x v="3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x v="37"/>
    <n v="0"/>
    <n v="0"/>
    <x v="8"/>
    <x v="37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x v="37"/>
    <n v="1"/>
    <n v="46.5"/>
    <x v="8"/>
    <x v="37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s v="GBP"/>
    <n v="1487365200"/>
    <n v="1483734100"/>
    <b v="0"/>
    <n v="8"/>
    <b v="0"/>
    <x v="37"/>
    <n v="10"/>
    <n v="32.75"/>
    <x v="8"/>
    <x v="37"/>
  </r>
  <r>
    <n v="196"/>
    <s v="Thunder Under Control"/>
    <s v="A moving short film about a retired female boxer who develops a relationship with a young journalist who idolises her"/>
    <n v="3500"/>
    <n v="1465"/>
    <x v="0"/>
    <x v="2"/>
    <s v="GBP"/>
    <n v="1444510800"/>
    <n v="1442062898"/>
    <b v="0"/>
    <n v="19"/>
    <b v="0"/>
    <x v="37"/>
    <n v="42"/>
    <n v="77.11"/>
    <x v="8"/>
    <x v="3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x v="37"/>
    <n v="0"/>
    <n v="0"/>
    <x v="8"/>
    <x v="37"/>
  </r>
  <r>
    <n v="194"/>
    <s v="Desperation Short Film"/>
    <s v="Northern Irish Original Short Film based on the desperation of love and survival and taking a risk that may change everything."/>
    <n v="2500"/>
    <n v="3"/>
    <x v="0"/>
    <x v="2"/>
    <s v="GBP"/>
    <n v="1457308531"/>
    <n v="1452124531"/>
    <b v="0"/>
    <n v="3"/>
    <b v="0"/>
    <x v="37"/>
    <n v="0"/>
    <n v="1"/>
    <x v="8"/>
    <x v="3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s v="GBP"/>
    <n v="1417217166"/>
    <n v="1412029566"/>
    <b v="0"/>
    <n v="0"/>
    <b v="0"/>
    <x v="37"/>
    <n v="0"/>
    <n v="0"/>
    <x v="8"/>
    <x v="3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x v="37"/>
    <n v="0"/>
    <n v="5.67"/>
    <x v="8"/>
    <x v="37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x v="37"/>
    <n v="5"/>
    <n v="83.33"/>
    <x v="8"/>
    <x v="37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x v="37"/>
    <n v="0"/>
    <n v="50"/>
    <x v="8"/>
    <x v="37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x v="37"/>
    <n v="0"/>
    <n v="69"/>
    <x v="8"/>
    <x v="37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x v="37"/>
    <n v="0"/>
    <n v="0"/>
    <x v="8"/>
    <x v="37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x v="37"/>
    <n v="16"/>
    <n v="160"/>
    <x v="8"/>
    <x v="37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x v="37"/>
    <n v="0"/>
    <n v="0"/>
    <x v="8"/>
    <x v="37"/>
  </r>
  <r>
    <n v="185"/>
    <s v="BLANK Short Movie"/>
    <s v="Love has no boundaries!"/>
    <n v="40000"/>
    <n v="2200"/>
    <x v="0"/>
    <x v="17"/>
    <s v="NOK"/>
    <n v="1471557139"/>
    <n v="1468965139"/>
    <b v="0"/>
    <n v="10"/>
    <b v="0"/>
    <x v="37"/>
    <n v="6"/>
    <n v="220"/>
    <x v="8"/>
    <x v="37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6"/>
    <s v="CAD"/>
    <n v="1409543940"/>
    <n v="1404586762"/>
    <b v="0"/>
    <n v="2"/>
    <b v="0"/>
    <x v="37"/>
    <n v="3"/>
    <n v="25.5"/>
    <x v="8"/>
    <x v="37"/>
  </r>
  <r>
    <n v="183"/>
    <s v="Three Little Words"/>
    <s v="Don't kill me until I meet my Dad"/>
    <n v="12500"/>
    <n v="4482"/>
    <x v="0"/>
    <x v="2"/>
    <s v="GBP"/>
    <n v="1417033610"/>
    <n v="1414438010"/>
    <b v="0"/>
    <n v="12"/>
    <b v="0"/>
    <x v="37"/>
    <n v="36"/>
    <n v="373.5"/>
    <x v="8"/>
    <x v="37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x v="37"/>
    <n v="0"/>
    <n v="0"/>
    <x v="8"/>
    <x v="37"/>
  </r>
  <r>
    <n v="181"/>
    <s v="Immemorial"/>
    <s v="Christina has been suffering with flash backs and some very disturbing nightmares and realises that it is more than just nightmares."/>
    <n v="3423"/>
    <n v="722"/>
    <x v="0"/>
    <x v="2"/>
    <s v="GBP"/>
    <n v="1434995295"/>
    <n v="1432403295"/>
    <b v="0"/>
    <n v="4"/>
    <b v="0"/>
    <x v="37"/>
    <n v="21"/>
    <n v="180.5"/>
    <x v="8"/>
    <x v="37"/>
  </r>
  <r>
    <n v="180"/>
    <s v="The Rest of Us Mini-Series"/>
    <s v="The Rest of Us follows a survivor of an outbreak that nearly destroyed the earth as he travels to find some form of humanity."/>
    <n v="1200"/>
    <n v="401"/>
    <x v="0"/>
    <x v="2"/>
    <s v="GBP"/>
    <n v="1428951600"/>
    <n v="1425512843"/>
    <b v="0"/>
    <n v="13"/>
    <b v="0"/>
    <x v="37"/>
    <n v="33"/>
    <n v="30.85"/>
    <x v="8"/>
    <x v="37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x v="37"/>
    <n v="20"/>
    <n v="100"/>
    <x v="8"/>
    <x v="37"/>
  </r>
  <r>
    <n v="178"/>
    <s v="El viaje de LucÃ­a"/>
    <s v="El viaje de LucÃ­a es un largometraje de ficciÃ³n con temÃ¡tica sobre el cÃ¡ncer infantil."/>
    <n v="500000"/>
    <n v="0"/>
    <x v="0"/>
    <x v="16"/>
    <s v="EUR"/>
    <n v="1448582145"/>
    <n v="1445986545"/>
    <b v="0"/>
    <n v="0"/>
    <b v="0"/>
    <x v="37"/>
    <n v="0"/>
    <n v="0"/>
    <x v="8"/>
    <x v="37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x v="37"/>
    <n v="40"/>
    <n v="25.71"/>
    <x v="8"/>
    <x v="37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x v="37"/>
    <n v="0"/>
    <n v="0"/>
    <x v="8"/>
    <x v="37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2"/>
    <s v="GBP"/>
    <n v="1409337611"/>
    <n v="1407177611"/>
    <b v="0"/>
    <n v="26"/>
    <b v="0"/>
    <x v="37"/>
    <n v="6"/>
    <n v="49.88"/>
    <x v="8"/>
    <x v="37"/>
  </r>
  <r>
    <n v="174"/>
    <s v="I Am Forgotten"/>
    <s v="An international short film project. It is about loneliness, wich is caused by the current compulsion to check your Facebook every day."/>
    <n v="6000"/>
    <n v="0"/>
    <x v="0"/>
    <x v="12"/>
    <s v="EUR"/>
    <n v="1431108776"/>
    <n v="1425924776"/>
    <b v="0"/>
    <n v="0"/>
    <b v="0"/>
    <x v="37"/>
    <n v="0"/>
    <n v="0"/>
    <x v="8"/>
    <x v="37"/>
  </r>
  <r>
    <n v="173"/>
    <s v="7 Sins"/>
    <s v="This is a film inspired by Quentin Tarantino, I want to make a film thats entertaining yet gritty. 7 Sins is in pre-production."/>
    <n v="1110"/>
    <n v="0"/>
    <x v="0"/>
    <x v="2"/>
    <s v="GBP"/>
    <n v="1425131108"/>
    <n v="1422539108"/>
    <b v="0"/>
    <n v="0"/>
    <b v="0"/>
    <x v="37"/>
    <n v="0"/>
    <n v="0"/>
    <x v="8"/>
    <x v="37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x v="37"/>
    <n v="0"/>
    <n v="0"/>
    <x v="8"/>
    <x v="37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x v="37"/>
    <n v="0"/>
    <n v="1"/>
    <x v="8"/>
    <x v="37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x v="37"/>
    <n v="3"/>
    <n v="32.5"/>
    <x v="8"/>
    <x v="37"/>
  </r>
  <r>
    <n v="169"/>
    <s v="Family"/>
    <s v="Family is a short film about a father and son and two brothers who were separated by the Korean war and finally reunite after 60 years."/>
    <n v="2500"/>
    <n v="560"/>
    <x v="0"/>
    <x v="2"/>
    <s v="GBP"/>
    <n v="1413634059"/>
    <n v="1411042059"/>
    <b v="0"/>
    <n v="10"/>
    <b v="0"/>
    <x v="37"/>
    <n v="22"/>
    <n v="56"/>
    <x v="8"/>
    <x v="37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x v="37"/>
    <n v="4"/>
    <n v="108.33"/>
    <x v="8"/>
    <x v="37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x v="37"/>
    <n v="0"/>
    <n v="5.5"/>
    <x v="8"/>
    <x v="37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x v="37"/>
    <n v="60"/>
    <n v="3000"/>
    <x v="8"/>
    <x v="37"/>
  </r>
  <r>
    <n v="165"/>
    <s v="NET"/>
    <s v="A teacher. A boy. The beach and a heatwave that drove them all insane."/>
    <n v="17000"/>
    <n v="0"/>
    <x v="0"/>
    <x v="2"/>
    <s v="GBP"/>
    <n v="1452613724"/>
    <n v="1450021724"/>
    <b v="0"/>
    <n v="0"/>
    <b v="0"/>
    <x v="37"/>
    <n v="0"/>
    <n v="0"/>
    <x v="8"/>
    <x v="37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x v="37"/>
    <n v="1"/>
    <n v="91.43"/>
    <x v="8"/>
    <x v="37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x v="37"/>
    <n v="0"/>
    <n v="0"/>
    <x v="8"/>
    <x v="37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x v="37"/>
    <n v="16"/>
    <n v="43.5"/>
    <x v="8"/>
    <x v="37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x v="37"/>
    <n v="0"/>
    <n v="5"/>
    <x v="8"/>
    <x v="3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x v="37"/>
    <n v="0"/>
    <n v="0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38"/>
    <n v="0"/>
    <n v="10"/>
    <x v="8"/>
    <x v="3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38"/>
    <n v="0"/>
    <n v="0"/>
    <x v="8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38"/>
    <n v="0"/>
    <n v="4"/>
    <x v="8"/>
    <x v="3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6"/>
    <s v="CAD"/>
    <n v="1407034796"/>
    <n v="1401850796"/>
    <b v="0"/>
    <n v="15"/>
    <b v="0"/>
    <x v="38"/>
    <n v="5"/>
    <n v="119"/>
    <x v="8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38"/>
    <n v="0"/>
    <n v="20.25"/>
    <x v="8"/>
    <x v="3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38"/>
    <n v="3"/>
    <n v="13.33"/>
    <x v="8"/>
    <x v="38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38"/>
    <n v="1"/>
    <n v="35.9"/>
    <x v="8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38"/>
    <n v="0"/>
    <n v="15"/>
    <x v="8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x v="38"/>
    <n v="0"/>
    <n v="28"/>
    <x v="8"/>
    <x v="3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38"/>
    <n v="23"/>
    <n v="449.43"/>
    <x v="8"/>
    <x v="3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38"/>
    <n v="1"/>
    <n v="15.33"/>
    <x v="8"/>
    <x v="38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38"/>
    <n v="0"/>
    <n v="20"/>
    <x v="8"/>
    <x v="38"/>
  </r>
  <r>
    <n v="147"/>
    <s v="Consumed (Static Air) (Canceled)"/>
    <s v="Film makers catch live footage beyond their wildest dreams."/>
    <n v="7000"/>
    <n v="0"/>
    <x v="1"/>
    <x v="2"/>
    <s v="GBP"/>
    <n v="1420741080"/>
    <n v="1417026340"/>
    <b v="0"/>
    <n v="0"/>
    <b v="0"/>
    <x v="38"/>
    <n v="0"/>
    <n v="0"/>
    <x v="8"/>
    <x v="3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38"/>
    <n v="1"/>
    <n v="38.33"/>
    <x v="8"/>
    <x v="3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38"/>
    <n v="8"/>
    <n v="37.56"/>
    <x v="8"/>
    <x v="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6"/>
    <s v="CAD"/>
    <n v="1428945472"/>
    <n v="1423765072"/>
    <b v="0"/>
    <n v="37"/>
    <b v="0"/>
    <x v="38"/>
    <n v="28"/>
    <n v="55.95"/>
    <x v="8"/>
    <x v="3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x v="38"/>
    <n v="0"/>
    <n v="0"/>
    <x v="8"/>
    <x v="3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38"/>
    <n v="0"/>
    <n v="10"/>
    <x v="8"/>
    <x v="3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38"/>
    <n v="11"/>
    <n v="46.18"/>
    <x v="8"/>
    <x v="3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38"/>
    <n v="0"/>
    <n v="0"/>
    <x v="8"/>
    <x v="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38"/>
    <n v="100"/>
    <n v="500"/>
    <x v="8"/>
    <x v="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38"/>
    <n v="3"/>
    <n v="81.239999999999995"/>
    <x v="8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38"/>
    <n v="0"/>
    <n v="0"/>
    <x v="8"/>
    <x v="3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38"/>
    <n v="0"/>
    <n v="0"/>
    <x v="8"/>
    <x v="3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38"/>
    <n v="13"/>
    <n v="80.599999999999994"/>
    <x v="8"/>
    <x v="38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38"/>
    <n v="0"/>
    <n v="0"/>
    <x v="8"/>
    <x v="3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38"/>
    <n v="0"/>
    <n v="0"/>
    <x v="8"/>
    <x v="3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38"/>
    <n v="10"/>
    <n v="94.51"/>
    <x v="8"/>
    <x v="38"/>
  </r>
  <r>
    <n v="131"/>
    <s v="I (Canceled)"/>
    <s v="I"/>
    <n v="1200"/>
    <n v="0"/>
    <x v="1"/>
    <x v="0"/>
    <s v="USD"/>
    <n v="1467763200"/>
    <n v="1466453161"/>
    <b v="0"/>
    <n v="0"/>
    <b v="0"/>
    <x v="38"/>
    <n v="0"/>
    <n v="0"/>
    <x v="8"/>
    <x v="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2"/>
    <s v="GBP"/>
    <n v="1402949760"/>
    <n v="1400536692"/>
    <b v="0"/>
    <n v="0"/>
    <b v="0"/>
    <x v="38"/>
    <n v="0"/>
    <n v="0"/>
    <x v="8"/>
    <x v="3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38"/>
    <n v="0"/>
    <n v="0"/>
    <x v="8"/>
    <x v="38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38"/>
    <n v="2"/>
    <n v="311.17"/>
    <x v="8"/>
    <x v="3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38"/>
    <n v="2"/>
    <n v="47.5"/>
    <x v="8"/>
    <x v="3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38"/>
    <n v="6"/>
    <n v="106.69"/>
    <x v="8"/>
    <x v="3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6"/>
    <s v="CAD"/>
    <n v="1486165880"/>
    <n v="1480981880"/>
    <b v="0"/>
    <n v="6"/>
    <b v="0"/>
    <x v="38"/>
    <n v="14"/>
    <n v="11.67"/>
    <x v="8"/>
    <x v="3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38"/>
    <n v="0"/>
    <n v="0"/>
    <x v="8"/>
    <x v="3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38"/>
    <n v="0"/>
    <n v="25.17"/>
    <x v="8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38"/>
    <n v="0"/>
    <n v="0"/>
    <x v="8"/>
    <x v="3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38"/>
    <n v="0"/>
    <n v="1"/>
    <x v="8"/>
    <x v="3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38"/>
    <n v="0"/>
    <n v="10"/>
    <x v="8"/>
    <x v="3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39"/>
    <n v="105"/>
    <n v="91.84"/>
    <x v="8"/>
    <x v="39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39"/>
    <n v="113"/>
    <n v="144.91"/>
    <x v="8"/>
    <x v="3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39"/>
    <n v="100"/>
    <n v="167.49"/>
    <x v="8"/>
    <x v="39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39"/>
    <n v="114"/>
    <n v="69.790000000000006"/>
    <x v="8"/>
    <x v="39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39"/>
    <n v="140"/>
    <n v="28.73"/>
    <x v="8"/>
    <x v="3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39"/>
    <n v="103"/>
    <n v="88.57"/>
    <x v="8"/>
    <x v="39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39"/>
    <n v="141"/>
    <n v="90.38"/>
    <x v="8"/>
    <x v="3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39"/>
    <n v="104"/>
    <n v="64.2"/>
    <x v="8"/>
    <x v="39"/>
  </r>
  <r>
    <n v="111"/>
    <s v="Judi Dench is Cool in Person"/>
    <s v="Two actors, one bookie and a very bad day.  Judi Dench is Cool in Person is fast, funny and only a little bit nasty."/>
    <n v="3500"/>
    <n v="5410"/>
    <x v="2"/>
    <x v="4"/>
    <s v="AUD"/>
    <n v="1433059187"/>
    <n v="1430467187"/>
    <b v="0"/>
    <n v="53"/>
    <b v="1"/>
    <x v="39"/>
    <n v="155"/>
    <n v="102.08"/>
    <x v="8"/>
    <x v="39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39"/>
    <n v="131"/>
    <n v="65.38"/>
    <x v="8"/>
    <x v="3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39"/>
    <n v="220"/>
    <n v="46.7"/>
    <x v="8"/>
    <x v="39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39"/>
    <n v="247"/>
    <n v="78.72"/>
    <x v="8"/>
    <x v="3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39"/>
    <n v="102"/>
    <n v="111.38"/>
    <x v="8"/>
    <x v="39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39"/>
    <n v="101"/>
    <n v="186.11"/>
    <x v="8"/>
    <x v="39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39"/>
    <n v="107"/>
    <n v="39.380000000000003"/>
    <x v="8"/>
    <x v="39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39"/>
    <n v="120"/>
    <n v="60"/>
    <x v="8"/>
    <x v="39"/>
  </r>
  <r>
    <n v="103"/>
    <s v="I'M TWENTY SOMETHING"/>
    <s v="Three friends in their twenties are trying to do the impossible - have fun on a casual Friday night."/>
    <n v="1300"/>
    <n v="1367"/>
    <x v="2"/>
    <x v="2"/>
    <s v="GBP"/>
    <n v="1394220030"/>
    <n v="1392232830"/>
    <b v="0"/>
    <n v="49"/>
    <b v="1"/>
    <x v="39"/>
    <n v="105"/>
    <n v="27.9"/>
    <x v="8"/>
    <x v="39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39"/>
    <n v="128"/>
    <n v="117.92"/>
    <x v="8"/>
    <x v="3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39"/>
    <n v="100"/>
    <n v="100"/>
    <x v="8"/>
    <x v="39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39"/>
    <n v="100"/>
    <n v="192.31"/>
    <x v="8"/>
    <x v="39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39"/>
    <n v="106"/>
    <n v="40.78"/>
    <x v="8"/>
    <x v="39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39"/>
    <n v="106"/>
    <n v="56.67"/>
    <x v="8"/>
    <x v="3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39"/>
    <n v="106"/>
    <n v="53.13"/>
    <x v="8"/>
    <x v="39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39"/>
    <n v="115"/>
    <n v="50.59"/>
    <x v="8"/>
    <x v="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39"/>
    <n v="131"/>
    <n v="21.9"/>
    <x v="8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2"/>
    <s v="GBP"/>
    <n v="1396890822"/>
    <n v="1395162822"/>
    <b v="0"/>
    <n v="12"/>
    <b v="1"/>
    <x v="39"/>
    <n v="104"/>
    <n v="21.67"/>
    <x v="8"/>
    <x v="3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39"/>
    <n v="111"/>
    <n v="73.73"/>
    <x v="8"/>
    <x v="39"/>
  </r>
  <r>
    <n v="92"/>
    <s v="Euphoria"/>
    <s v="Euphoria is an adventure film that follows adrenaline filled athletes on their hunt for the sublime while balancing family and careers."/>
    <n v="5000"/>
    <n v="5260"/>
    <x v="2"/>
    <x v="6"/>
    <s v="CAD"/>
    <n v="1485936000"/>
    <n v="1481949983"/>
    <b v="0"/>
    <n v="43"/>
    <b v="1"/>
    <x v="39"/>
    <n v="105"/>
    <n v="122.33"/>
    <x v="8"/>
    <x v="3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39"/>
    <n v="120"/>
    <n v="78.260000000000005"/>
    <x v="8"/>
    <x v="39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39"/>
    <n v="100"/>
    <n v="31.38"/>
    <x v="8"/>
    <x v="3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39"/>
    <n v="115"/>
    <n v="123.29"/>
    <x v="8"/>
    <x v="39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39"/>
    <n v="103"/>
    <n v="60"/>
    <x v="8"/>
    <x v="39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39"/>
    <n v="105"/>
    <n v="104.6"/>
    <x v="8"/>
    <x v="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7"/>
    <s v="EUR"/>
    <n v="1451226045"/>
    <n v="1444828845"/>
    <b v="0"/>
    <n v="17"/>
    <b v="1"/>
    <x v="39"/>
    <n v="106"/>
    <n v="375.76"/>
    <x v="8"/>
    <x v="39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39"/>
    <n v="126"/>
    <n v="71.709999999999994"/>
    <x v="8"/>
    <x v="3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39"/>
    <n v="100"/>
    <n v="71.430000000000007"/>
    <x v="8"/>
    <x v="39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2"/>
    <s v="GBP"/>
    <n v="1424604600"/>
    <n v="1423320389"/>
    <b v="0"/>
    <n v="13"/>
    <b v="1"/>
    <x v="39"/>
    <n v="103"/>
    <n v="15.77"/>
    <x v="8"/>
    <x v="3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39"/>
    <n v="100"/>
    <n v="40.01"/>
    <x v="8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39"/>
    <n v="198"/>
    <n v="53.04"/>
    <x v="8"/>
    <x v="39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39"/>
    <n v="107"/>
    <n v="273.83"/>
    <x v="8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2"/>
    <x v="2"/>
    <s v="GBP"/>
    <n v="1398451093"/>
    <n v="1395859093"/>
    <b v="0"/>
    <n v="41"/>
    <b v="1"/>
    <x v="39"/>
    <n v="127"/>
    <n v="40.270000000000003"/>
    <x v="8"/>
    <x v="3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7"/>
    <s v="EUR"/>
    <n v="1472751121"/>
    <n v="1471887121"/>
    <b v="0"/>
    <n v="35"/>
    <b v="1"/>
    <x v="39"/>
    <n v="2702"/>
    <n v="38.6"/>
    <x v="8"/>
    <x v="39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39"/>
    <n v="393"/>
    <n v="60.38"/>
    <x v="8"/>
    <x v="39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39"/>
    <n v="153"/>
    <n v="30.67"/>
    <x v="8"/>
    <x v="3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39"/>
    <n v="115"/>
    <n v="85.96"/>
    <x v="8"/>
    <x v="3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7"/>
    <s v="EUR"/>
    <n v="1453376495"/>
    <n v="1450784495"/>
    <b v="0"/>
    <n v="29"/>
    <b v="1"/>
    <x v="39"/>
    <n v="113"/>
    <n v="19.47"/>
    <x v="8"/>
    <x v="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39"/>
    <n v="100"/>
    <n v="50"/>
    <x v="8"/>
    <x v="3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39"/>
    <n v="108"/>
    <n v="58.17"/>
    <x v="8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39"/>
    <n v="124"/>
    <n v="69.72"/>
    <x v="8"/>
    <x v="39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39"/>
    <n v="127"/>
    <n v="37.409999999999997"/>
    <x v="8"/>
    <x v="3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39"/>
    <n v="111"/>
    <n v="62.33"/>
    <x v="8"/>
    <x v="39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2"/>
    <s v="GBP"/>
    <n v="1393162791"/>
    <n v="1390570791"/>
    <b v="0"/>
    <n v="36"/>
    <b v="1"/>
    <x v="39"/>
    <n v="127"/>
    <n v="21.19"/>
    <x v="8"/>
    <x v="39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39"/>
    <n v="116"/>
    <n v="116.25"/>
    <x v="8"/>
    <x v="39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39"/>
    <n v="119"/>
    <n v="91.23"/>
    <x v="8"/>
    <x v="39"/>
  </r>
  <r>
    <n v="65"/>
    <s v="Hello World - Post Production Funds"/>
    <s v="Help finish the short film Hello World. The story of an android in the broken home of a father &amp; son."/>
    <n v="7000"/>
    <n v="7527"/>
    <x v="2"/>
    <x v="6"/>
    <s v="CAD"/>
    <n v="1407736740"/>
    <n v="1405453354"/>
    <b v="0"/>
    <n v="57"/>
    <b v="1"/>
    <x v="39"/>
    <n v="108"/>
    <n v="132.05000000000001"/>
    <x v="8"/>
    <x v="3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39"/>
    <n v="173"/>
    <n v="86.67"/>
    <x v="8"/>
    <x v="39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39"/>
    <n v="114"/>
    <n v="35.47"/>
    <x v="8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39"/>
    <n v="155"/>
    <n v="96.71"/>
    <x v="8"/>
    <x v="39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39"/>
    <n v="148"/>
    <n v="322.39"/>
    <x v="8"/>
    <x v="39"/>
  </r>
  <r>
    <n v="60"/>
    <s v="Ever Since - Short Film"/>
    <s v="Set in a beautiful but desolate world, we see how loneliness can lead to friendship in unconventional ways."/>
    <n v="4500"/>
    <n v="4648.33"/>
    <x v="2"/>
    <x v="2"/>
    <s v="GBP"/>
    <n v="1395532800"/>
    <n v="1393882717"/>
    <b v="0"/>
    <n v="108"/>
    <b v="1"/>
    <x v="39"/>
    <n v="103"/>
    <n v="43.04"/>
    <x v="8"/>
    <x v="39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40"/>
    <n v="100"/>
    <n v="606.82000000000005"/>
    <x v="8"/>
    <x v="4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40"/>
    <n v="103"/>
    <n v="137.21"/>
    <x v="8"/>
    <x v="4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40"/>
    <n v="102"/>
    <n v="221.52"/>
    <x v="8"/>
    <x v="40"/>
  </r>
  <r>
    <n v="56"/>
    <s v="Voxwomen Cycling Show"/>
    <s v="We want to see more women's cycling on TV - and we need your help to make it happen!"/>
    <n v="8000"/>
    <n v="8581"/>
    <x v="2"/>
    <x v="2"/>
    <s v="GBP"/>
    <n v="1433779200"/>
    <n v="1432559424"/>
    <b v="0"/>
    <n v="174"/>
    <b v="1"/>
    <x v="40"/>
    <n v="107"/>
    <n v="49.32"/>
    <x v="8"/>
    <x v="40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40"/>
    <n v="129"/>
    <n v="128.94999999999999"/>
    <x v="8"/>
    <x v="4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40"/>
    <n v="101"/>
    <n v="194.23"/>
    <x v="8"/>
    <x v="4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40"/>
    <n v="110"/>
    <n v="28.11"/>
    <x v="8"/>
    <x v="4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40"/>
    <n v="116"/>
    <n v="223.48"/>
    <x v="8"/>
    <x v="4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40"/>
    <n v="128"/>
    <n v="118.34"/>
    <x v="8"/>
    <x v="40"/>
  </r>
  <r>
    <n v="50"/>
    <s v="The Love Lounge"/>
    <s v="A brand new dating show which helps one lucky lady find her Mr Right with difficult decisions to make along the way."/>
    <n v="600"/>
    <n v="600"/>
    <x v="2"/>
    <x v="2"/>
    <s v="GBP"/>
    <n v="1422637200"/>
    <n v="1419271458"/>
    <b v="0"/>
    <n v="22"/>
    <b v="1"/>
    <x v="40"/>
    <n v="100"/>
    <n v="27.27"/>
    <x v="8"/>
    <x v="4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40"/>
    <n v="100"/>
    <n v="137.93"/>
    <x v="8"/>
    <x v="4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2"/>
    <s v="GBP"/>
    <n v="1425211200"/>
    <n v="1422534260"/>
    <b v="0"/>
    <n v="38"/>
    <b v="1"/>
    <x v="40"/>
    <n v="108"/>
    <n v="56.82"/>
    <x v="8"/>
    <x v="4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40"/>
    <n v="108"/>
    <n v="76.87"/>
    <x v="8"/>
    <x v="40"/>
  </r>
  <r>
    <n v="46"/>
    <s v="New equipment for Joy's World!"/>
    <s v="The legendary community TV programme Joy's World is in dire need of new equipment! We are hoping you can help."/>
    <n v="8400"/>
    <n v="8750"/>
    <x v="2"/>
    <x v="4"/>
    <s v="AUD"/>
    <n v="1450220974"/>
    <n v="1447628974"/>
    <b v="0"/>
    <n v="45"/>
    <b v="1"/>
    <x v="40"/>
    <n v="104"/>
    <n v="194.44"/>
    <x v="8"/>
    <x v="4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40"/>
    <n v="120"/>
    <n v="98.36"/>
    <x v="8"/>
    <x v="4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40"/>
    <n v="100"/>
    <n v="133.33000000000001"/>
    <x v="8"/>
    <x v="4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40"/>
    <n v="309"/>
    <n v="117.36"/>
    <x v="8"/>
    <x v="40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40"/>
    <n v="142"/>
    <n v="117.51"/>
    <x v="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40"/>
    <n v="100"/>
    <n v="105.26"/>
    <x v="8"/>
    <x v="4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40"/>
    <n v="101"/>
    <n v="126.69"/>
    <x v="8"/>
    <x v="40"/>
  </r>
  <r>
    <n v="39"/>
    <s v="Deep Cuts - Series"/>
    <s v="Mystery-Drama Series. Following a shocking event, residents of a remote woodland community learn that some wounds never heal..."/>
    <n v="25000"/>
    <n v="32745"/>
    <x v="2"/>
    <x v="2"/>
    <s v="GBP"/>
    <n v="1401058740"/>
    <n v="1398388068"/>
    <b v="0"/>
    <n v="217"/>
    <b v="1"/>
    <x v="40"/>
    <n v="131"/>
    <n v="150.9"/>
    <x v="8"/>
    <x v="40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40"/>
    <n v="110"/>
    <n v="41.68"/>
    <x v="8"/>
    <x v="4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40"/>
    <n v="183"/>
    <n v="159.51"/>
    <x v="8"/>
    <x v="4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40"/>
    <n v="142"/>
    <n v="193.84"/>
    <x v="8"/>
    <x v="4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40"/>
    <n v="167"/>
    <n v="59.46"/>
    <x v="8"/>
    <x v="4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40"/>
    <n v="130"/>
    <n v="49.88"/>
    <x v="8"/>
    <x v="40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40"/>
    <n v="102"/>
    <n v="83.75"/>
    <x v="8"/>
    <x v="4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40"/>
    <n v="100"/>
    <n v="320.45"/>
    <x v="8"/>
    <x v="4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40"/>
    <n v="100"/>
    <n v="13"/>
    <x v="8"/>
    <x v="40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40"/>
    <n v="101"/>
    <n v="76.45"/>
    <x v="8"/>
    <x v="40"/>
  </r>
  <r>
    <n v="29"/>
    <s v="The JOB Prelude."/>
    <s v="Genuine, no cliche Cop dramedy. Stories based on Adam's time as a Constable. What really goes on? Think you know the Police? Find out."/>
    <n v="3000"/>
    <n v="3700"/>
    <x v="2"/>
    <x v="2"/>
    <s v="GBP"/>
    <n v="1406045368"/>
    <n v="1403453368"/>
    <b v="0"/>
    <n v="117"/>
    <b v="1"/>
    <x v="40"/>
    <n v="123"/>
    <n v="31.62"/>
    <x v="8"/>
    <x v="4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40"/>
    <n v="100"/>
    <n v="169.61"/>
    <x v="8"/>
    <x v="40"/>
  </r>
  <r>
    <n v="27"/>
    <s v="B-Rabbit TV Comedy Pilot"/>
    <s v="B-Rabbit is a hilarious depiction of immigrating to New Zealand and the life you desperately tried to leave behind."/>
    <n v="20000"/>
    <n v="22345"/>
    <x v="2"/>
    <x v="9"/>
    <s v="NZD"/>
    <n v="1416113833"/>
    <n v="1413518233"/>
    <b v="0"/>
    <n v="150"/>
    <b v="1"/>
    <x v="40"/>
    <n v="112"/>
    <n v="148.97"/>
    <x v="8"/>
    <x v="40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40"/>
    <n v="155"/>
    <n v="102.11"/>
    <x v="8"/>
    <x v="4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40"/>
    <n v="133"/>
    <n v="57.14"/>
    <x v="8"/>
    <x v="4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40"/>
    <n v="109"/>
    <n v="66.349999999999994"/>
    <x v="8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40"/>
    <n v="119"/>
    <n v="103.04"/>
    <x v="8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40"/>
    <n v="117"/>
    <n v="51.25"/>
    <x v="8"/>
    <x v="4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40"/>
    <n v="109"/>
    <n v="199.9"/>
    <x v="8"/>
    <x v="4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40"/>
    <n v="100"/>
    <n v="80.16"/>
    <x v="8"/>
    <x v="40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40"/>
    <n v="145"/>
    <n v="56.14"/>
    <x v="8"/>
    <x v="4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40"/>
    <n v="106"/>
    <n v="93.26"/>
    <x v="8"/>
    <x v="40"/>
  </r>
  <r>
    <n v="17"/>
    <s v="Humble Pie"/>
    <s v="Uplifting English sitcom, a love letter to youthful exuberance that proves once and for all that none of us are ready for real life."/>
    <n v="1500"/>
    <n v="1510"/>
    <x v="2"/>
    <x v="2"/>
    <s v="GBP"/>
    <n v="1415126022"/>
    <n v="1412530422"/>
    <b v="0"/>
    <n v="36"/>
    <b v="1"/>
    <x v="40"/>
    <n v="101"/>
    <n v="41.94"/>
    <x v="8"/>
    <x v="4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40"/>
    <n v="100"/>
    <n v="171.84"/>
    <x v="8"/>
    <x v="40"/>
  </r>
  <r>
    <n v="15"/>
    <s v="Cien&amp;Cia"/>
    <s v="Cien&amp;Cia es un proyecto transmedia para televisiÃ³n; la finalidad de la venta de camisetas es financiar el reality (Factual)."/>
    <n v="2000"/>
    <n v="2132"/>
    <x v="2"/>
    <x v="16"/>
    <s v="EUR"/>
    <n v="1443384840"/>
    <n v="1441790658"/>
    <b v="0"/>
    <n v="98"/>
    <b v="1"/>
    <x v="40"/>
    <n v="107"/>
    <n v="21.76"/>
    <x v="8"/>
    <x v="40"/>
  </r>
  <r>
    <n v="14"/>
    <s v="3010 | Sci-fi Series"/>
    <s v="A highly charged post apocalyptic sci fi series that pulls no punches!"/>
    <n v="6000"/>
    <n v="6056"/>
    <x v="2"/>
    <x v="4"/>
    <s v="AUD"/>
    <n v="1405259940"/>
    <n v="1403051888"/>
    <b v="0"/>
    <n v="41"/>
    <b v="1"/>
    <x v="40"/>
    <n v="101"/>
    <n v="147.71"/>
    <x v="8"/>
    <x v="4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40"/>
    <n v="160"/>
    <n v="109.78"/>
    <x v="8"/>
    <x v="4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40"/>
    <n v="165"/>
    <n v="59.96"/>
    <x v="8"/>
    <x v="4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41"/>
    <n v="121"/>
    <n v="80.33"/>
    <x v="9"/>
    <x v="4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40"/>
    <n v="101"/>
    <n v="158.68"/>
    <x v="8"/>
    <x v="4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40"/>
    <n v="126"/>
    <n v="31.5"/>
    <x v="8"/>
    <x v="4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40"/>
    <n v="100"/>
    <n v="291.79000000000002"/>
    <x v="8"/>
    <x v="4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40"/>
    <n v="101"/>
    <n v="159.82"/>
    <x v="8"/>
    <x v="40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40"/>
    <n v="106"/>
    <n v="146.88"/>
    <x v="8"/>
    <x v="4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40"/>
    <n v="110"/>
    <n v="93.4"/>
    <x v="8"/>
    <x v="40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40"/>
    <n v="123"/>
    <n v="190.55"/>
    <x v="8"/>
    <x v="40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40"/>
    <n v="104"/>
    <n v="69.27"/>
    <x v="8"/>
    <x v="40"/>
  </r>
  <r>
    <n v="2"/>
    <s v="Charlie teaser completion"/>
    <s v="Completion fund for post-production for teaser of British crime/drama tv series about a girl who sells morals for money"/>
    <n v="500"/>
    <n v="525"/>
    <x v="2"/>
    <x v="2"/>
    <s v="GBP"/>
    <n v="1455555083"/>
    <n v="1454691083"/>
    <b v="0"/>
    <n v="35"/>
    <b v="1"/>
    <x v="40"/>
    <n v="105"/>
    <n v="15"/>
    <x v="8"/>
    <x v="40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40"/>
    <n v="143"/>
    <n v="185.48"/>
    <x v="8"/>
    <x v="4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40"/>
    <n v="137"/>
    <n v="63.92"/>
    <x v="8"/>
    <x v="40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m/>
    <n v="121"/>
    <n v="80.33"/>
    <x v="1"/>
    <m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2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2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2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2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2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2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2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2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2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2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2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2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2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2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2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2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2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2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2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3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3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3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3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3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3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3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3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3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3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3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3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3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3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3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3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3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3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3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3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3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3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3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3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3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3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3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3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3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3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3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3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3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3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3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3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3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3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3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3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3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3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3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3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3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3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3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3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3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3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3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3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3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3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3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3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3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3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3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3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3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3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3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3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3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3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3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3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3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3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3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3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3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3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3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3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3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3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3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3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3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3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3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3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3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3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3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3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3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3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3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3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3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3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3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3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3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3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3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3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3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3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3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3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3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3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3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3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3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3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3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3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3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3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3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3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3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3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3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3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3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3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3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3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3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3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3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3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3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3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3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3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3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3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3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3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3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3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3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3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3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3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3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3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3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3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3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3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3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3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3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3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3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3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3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3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3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3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3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3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3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3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3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3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3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3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3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3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3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3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3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3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3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3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3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3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3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3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3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3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4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4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4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4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4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4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4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4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4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4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4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4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4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4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4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4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4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4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4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4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4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4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4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4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4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4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4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4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4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4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4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4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4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4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4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4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4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4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4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4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4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4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4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4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4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4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4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4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4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4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4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4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4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4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4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4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4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4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4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4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5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5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5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5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5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5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5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5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5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5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5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5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5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5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5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5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5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5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5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5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5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5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5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5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5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5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5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5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5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5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5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5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5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5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5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5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5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5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5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5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5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5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5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5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5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5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5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5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5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5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5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5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5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5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5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5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5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5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5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5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5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5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5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5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5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5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5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5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5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5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5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5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5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5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5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5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5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5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5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5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5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5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5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5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5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5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5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5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5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5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5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5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5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5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5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5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5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5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5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5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5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5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5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5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5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5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5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5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5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5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5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5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5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5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5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5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5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5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5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5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5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5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5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5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5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5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5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5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5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5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5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5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5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5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5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5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5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5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5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5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5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5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5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5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5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5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5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5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5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5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5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5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5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5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5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5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5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5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5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5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3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3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3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3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3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3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3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3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3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3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3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3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3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3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3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3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3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3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3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3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3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3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3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3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3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3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3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3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3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3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3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3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3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3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3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3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3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3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3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3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3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3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3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3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3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3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3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3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3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3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3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3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3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3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3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3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3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3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3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3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3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3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3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3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3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3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3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3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3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3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3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3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3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3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3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3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3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3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3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3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5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5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5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5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5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5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5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5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5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5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5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5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5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5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5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5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5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5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5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5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6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6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6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6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6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6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6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6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6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6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6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6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6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6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6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6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6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6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6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6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6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6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6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6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7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7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7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7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7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7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7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7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7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7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7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7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7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7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7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7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7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7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7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7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7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7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7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7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7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7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7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7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7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7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7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7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7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7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7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7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7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7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7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7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7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7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7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7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7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7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7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7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7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7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7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7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7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7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7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7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7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7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7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7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7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7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7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7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7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7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7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7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7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7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7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7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7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7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7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7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7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7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7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7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8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8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8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8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8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8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8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8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8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8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8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8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8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8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8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8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8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8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8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8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8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8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8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8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8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8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8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8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8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8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8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8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8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8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8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8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8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8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8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8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9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9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9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9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9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9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9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9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9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9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9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9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9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9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9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9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9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9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9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9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9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9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9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9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9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9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9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9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9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9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9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9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9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9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9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9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9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9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9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9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5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5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5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5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5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5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5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5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5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5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5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5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5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5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5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5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5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5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5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5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5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5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5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5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5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5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5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5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5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5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5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5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5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5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5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5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5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5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5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5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5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5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5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5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5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5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5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5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5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5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5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5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5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5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5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5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5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5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5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5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2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2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2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2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2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2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2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2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2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2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2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2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2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2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2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2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2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3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3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3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3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3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3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3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3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3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3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3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3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3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3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3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3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3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3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3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3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3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3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3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3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3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3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3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3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3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3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3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3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3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3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3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3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3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3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3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3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4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4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4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4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4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4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4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4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4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4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4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4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4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4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4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4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4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4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4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4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5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5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5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5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5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5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5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5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5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5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5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5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5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5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5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5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5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5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5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5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5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5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5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5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5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5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5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5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5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5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5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5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5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5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5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5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5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5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5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5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4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4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4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4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4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4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4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4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4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4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4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4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4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4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4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4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4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4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4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4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4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4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4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4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4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4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4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4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4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4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4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4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4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4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4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4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4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4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4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4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4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4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4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4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4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4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4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4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4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4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4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4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4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4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4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4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4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4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4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4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4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4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4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4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4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4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4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4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4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4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4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4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4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4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4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4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4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4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4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4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4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4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4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4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4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4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4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4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4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4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4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4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4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4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4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9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9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9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9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9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9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9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9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9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9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9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9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9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9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9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9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9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9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9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9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9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9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9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9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9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9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9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9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9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9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9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9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9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9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9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9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9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9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9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9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9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9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9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9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9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9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9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9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9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9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9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9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9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9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9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9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9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9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9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9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4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4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4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4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4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4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4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4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4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4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4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4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4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4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4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4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4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4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4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4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9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9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9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9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9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9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9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9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9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9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9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9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9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9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9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9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9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9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9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9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5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5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5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5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5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5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5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5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5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5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5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5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5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5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5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5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5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5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5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5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5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5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5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5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5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5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5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5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5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5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5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5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5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5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5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5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5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5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5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5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5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5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5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5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5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5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5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5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5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5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5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5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5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5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5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5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5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5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5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5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5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5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5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5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5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5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5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5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5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5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5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5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5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5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5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5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5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5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5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5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5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5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5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5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5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5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5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5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5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5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5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5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5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5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5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5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5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5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5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5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5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5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5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5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5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5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5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5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5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5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5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5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5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5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5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5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5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5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5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9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9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9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9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9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9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9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9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9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9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9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9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9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9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9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9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9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9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9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9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9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9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9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9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9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9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9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9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9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9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9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9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9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9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9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9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9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9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9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9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9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9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9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9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9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9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9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9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9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9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9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9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9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9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9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9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9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9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9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9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9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9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9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9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9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9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9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9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9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9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9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9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9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9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9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9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9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9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9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9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5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5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5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5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5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5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5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5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5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5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5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5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5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5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5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5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5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5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5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5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5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5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5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5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5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5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5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5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5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5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5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5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5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5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5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5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5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5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5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5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7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7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7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7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7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7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7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7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7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7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7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7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7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7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7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7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7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7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7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7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5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5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5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5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5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5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5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5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5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5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5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5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5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5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5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5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5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5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5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5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3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3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3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3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3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3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3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3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3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3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3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3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3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3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3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3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3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3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3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3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5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5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5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5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5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5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5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5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5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5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5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5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5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5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5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5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5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5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5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5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3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3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3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3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3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3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3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3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3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3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3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3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3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3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3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3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3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3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3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3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3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3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3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3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3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3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3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3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3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3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3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3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3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3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3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3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3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3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3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3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9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9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9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9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9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9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9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9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9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9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9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9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9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9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9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9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9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9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9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9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3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3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3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3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3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3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3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3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3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3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3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3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3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3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3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3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3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3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3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3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3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3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3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3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3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3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3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3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3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3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3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3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3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3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3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3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3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3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3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3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3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3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3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3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3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3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3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3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3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3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3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3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3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3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3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3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3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3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3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3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3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3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3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3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3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3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3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3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3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3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3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3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3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3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3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3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3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3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3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3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5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5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5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5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5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5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5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5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5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5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5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5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5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5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5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5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5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5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5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5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5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5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5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5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5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5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5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5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5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5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5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5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5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5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5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5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5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5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5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5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7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7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7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7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7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7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7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7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7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7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7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7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7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7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7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7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7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7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7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7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7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7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7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7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7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7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7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7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7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7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7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7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7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7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7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7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7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7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7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7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5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5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5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5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5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5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5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5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5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5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5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5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5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5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5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5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5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5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5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5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7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7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7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7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7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7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7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7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7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7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7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7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7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7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7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7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7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7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7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7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5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5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5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5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5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5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5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5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5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5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5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5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5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5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5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5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5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5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5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5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7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7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7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7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7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7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7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7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7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7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7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7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7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7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7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7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7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7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7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7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7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7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7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7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7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7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7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7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7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7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7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7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7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7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7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7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7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7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7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7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7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7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7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7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7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7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7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7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7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7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7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7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7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7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7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7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7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7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7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7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5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5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5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5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5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5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5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5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5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5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5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5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5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5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5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5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5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5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5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5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5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5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5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5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5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5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5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5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5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5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5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5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5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5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5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5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5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5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5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5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8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8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8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8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8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8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8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8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8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8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8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8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8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8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8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8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8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8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8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8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3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3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3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3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3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3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3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3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3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3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3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3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3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3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3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3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3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3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3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3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3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3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3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3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3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3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3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3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3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3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3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3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3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3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3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3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3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3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3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3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3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3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3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3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3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3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3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3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3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3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3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3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3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3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3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3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3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3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3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3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8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8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8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8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8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8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8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8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8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8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8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8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8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8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8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8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8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8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8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8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8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8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8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8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8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8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8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8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8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8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8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8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8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8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8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8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8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8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8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8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8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8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8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8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8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8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8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8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8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8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8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8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8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8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8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8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8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8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8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8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5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5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5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5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5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5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5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5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5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5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5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5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5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5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5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5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5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5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5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5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5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5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5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5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5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5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5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5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5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5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5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5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5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5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5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5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5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5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5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5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8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8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8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8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8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8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8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8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8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8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8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8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8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8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8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8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8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8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8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8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5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5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5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5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5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5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5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5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5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5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5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5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5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5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5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5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5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5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5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5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5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5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5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5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5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5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5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5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5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5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5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5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5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5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5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5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5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5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5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5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8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8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8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8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8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8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8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8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8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8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8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8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8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8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8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8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8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8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8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8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8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8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8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8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8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8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8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8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8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8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8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8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8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8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8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8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8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8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8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8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3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3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3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3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3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3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3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3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3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3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3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3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3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3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3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3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3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3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3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3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3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3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3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3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3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3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3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3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3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3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3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3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3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3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3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3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3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3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3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3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3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3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3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3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3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3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3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3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3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3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3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3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3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3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3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3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3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3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3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3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3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3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3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3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3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3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3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3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3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3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3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3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3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3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3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3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3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3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3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3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8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8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8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8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8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8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8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8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8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8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8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8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8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8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8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8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8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8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8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8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3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3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3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3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3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3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3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3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3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3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3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3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3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3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3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3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3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3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3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3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4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4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4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4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4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4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4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4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4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4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4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4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4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4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4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4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4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4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4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4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4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4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4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4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4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4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4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4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4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4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4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4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4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4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4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4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4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4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4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4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2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2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2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2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2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2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2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2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2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2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2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2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2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2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2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2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2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2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2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2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2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2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2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2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2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2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2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2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2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2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2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2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2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2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2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2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2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2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2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2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2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2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2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2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2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2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2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2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2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2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2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2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2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2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2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2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2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2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2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2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2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2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2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2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2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2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2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2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2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2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2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2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2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2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2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2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2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2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2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2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2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2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2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2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2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2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2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2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2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2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2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2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2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2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2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2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2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2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2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2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2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2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2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2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2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2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2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2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2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2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2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2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2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2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2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2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2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2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2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2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2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2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2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2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2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2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2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2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2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2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2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2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2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2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2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2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2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2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2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2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2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2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2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2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2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2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2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2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2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2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2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2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2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2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2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2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2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2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2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2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2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2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2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2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2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2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2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2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2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2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2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2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2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2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2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2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2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2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2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2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2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2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2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2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2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2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2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2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2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2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2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2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2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2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2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2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2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2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2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2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2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2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2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2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2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2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2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2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2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2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2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2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2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2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2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2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2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2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2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2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2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2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2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2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2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2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2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2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2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2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2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2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2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2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2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2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2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2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2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2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2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2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2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2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2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2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2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2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2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2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2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2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2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2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2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2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2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2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2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2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2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2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2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2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2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2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2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2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2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2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2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2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2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2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2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2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2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2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2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2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2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2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2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2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2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2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2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2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2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2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2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2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2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2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2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2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2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2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2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2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2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2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2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2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2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2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2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2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2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2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2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2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2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2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2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2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2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2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2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2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2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2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2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2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2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2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2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2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2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2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2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2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2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2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2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2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2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2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2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2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2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2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2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2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2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2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2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2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2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2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2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2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2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2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2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2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2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2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2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2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2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2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2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2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2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2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2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2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2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2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2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2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2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2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2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2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2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2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2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2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2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2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2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2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2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2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2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2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2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2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2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2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2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2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2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2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2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2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2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2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2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2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2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2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2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2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2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2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2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2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2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2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2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2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2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2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2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2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2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2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2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2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2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2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2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2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2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2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2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2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2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2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2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2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2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2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2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2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2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2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2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2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2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2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2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2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2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2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2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2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2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2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2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2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2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2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2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2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2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2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2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2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2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2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2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2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2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2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2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2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2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2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2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2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2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2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2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2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2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2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2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2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2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2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2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2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2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2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2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2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2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2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2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2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2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2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2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2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2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2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2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2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2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2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2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2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2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2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2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2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2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2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2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2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2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2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2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2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2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2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2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2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2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2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2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2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2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2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2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2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2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2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2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2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2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2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2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2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2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2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2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2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2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2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2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2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2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2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2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2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2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2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2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2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2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2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2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2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2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2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2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2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2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2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2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2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2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2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2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2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2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2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2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2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2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2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2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2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2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2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2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2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2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2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2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2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2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2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2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2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2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2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2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2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2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2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2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2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2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2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2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2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2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2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2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2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2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2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2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2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2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2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2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2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2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2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2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2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2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2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2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2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2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2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2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2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2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2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2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2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2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2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2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2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2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2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2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2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2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2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2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2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2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2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2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2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2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2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2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2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2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2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2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2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2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2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2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2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2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2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2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2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2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2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2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2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2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2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2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2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2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2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2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2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2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2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2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2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2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2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2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2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2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2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2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2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2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2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2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2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2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2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2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2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2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2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2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2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2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2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2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2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2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2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2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2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2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2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2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2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2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2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2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2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2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2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2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2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2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2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2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2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2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2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2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2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2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2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2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2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2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2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2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2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2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2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2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2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2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2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2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2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2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2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2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2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2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2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2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2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2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2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2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2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2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2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2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2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2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2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2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2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2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2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2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2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2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2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2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2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2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2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2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2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2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2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2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2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2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2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2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2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2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2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2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2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2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2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2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2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2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2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2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2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2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2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2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2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2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2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2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2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2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2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2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2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2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2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2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2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2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2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2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2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2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2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2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2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2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2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2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2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2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2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2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2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2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2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2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2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2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2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2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2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2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2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2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2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2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2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2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2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2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2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2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2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2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2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2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2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2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2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2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2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2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2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2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2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2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2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2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2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2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2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2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2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2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2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2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2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2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2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2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2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2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2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2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2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2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2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2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2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2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2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2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2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2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2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2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2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2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2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2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2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2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2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2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2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2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2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2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2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2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2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2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2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2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2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2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2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2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2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2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2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2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2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2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2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2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2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2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2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2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2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2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2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2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2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2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2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2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2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2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2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2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2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2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2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2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2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2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2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2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2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2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2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2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2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2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2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2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2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2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2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2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2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2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2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2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2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2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2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2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2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2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2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2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2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2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2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2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2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2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2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2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2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2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2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2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2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2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2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2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2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2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2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2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2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2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2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2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2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2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2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2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2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2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2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2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2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2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2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2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2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2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2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2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2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2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2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2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2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2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2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2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2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2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2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2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2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2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2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2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2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2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2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2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2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2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2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2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2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2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2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2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2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2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2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2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2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2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2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2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2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2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2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2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2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2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2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2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2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2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2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2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2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2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2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2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2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2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2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2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2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2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2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2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2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2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2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2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2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2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2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2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2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2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2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2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2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2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2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2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2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2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2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2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2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2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2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2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2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2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2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2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2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2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2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2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2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2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2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2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2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2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2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2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2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2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2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2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2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2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2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2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2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2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2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2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2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2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2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2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2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2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2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2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2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2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2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2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2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2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2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2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2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2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2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2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2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2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2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2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2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2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2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2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2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2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2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2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2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2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2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2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2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2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2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2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2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2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2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2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2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2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2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2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2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2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2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2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2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2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2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2"/>
    <s v="plays"/>
    <x v="4113"/>
    <d v="2016-01-08T06:34:00"/>
  </r>
  <r>
    <m/>
    <m/>
    <m/>
    <m/>
    <m/>
    <x v="4"/>
    <m/>
    <m/>
    <m/>
    <m/>
    <m/>
    <m/>
    <m/>
    <m/>
    <m/>
    <n v="0"/>
    <x v="1"/>
    <m/>
    <x v="4114"/>
    <d v="1970-01-01T00:00:00"/>
  </r>
  <r>
    <m/>
    <m/>
    <m/>
    <m/>
    <m/>
    <x v="4"/>
    <m/>
    <m/>
    <m/>
    <m/>
    <m/>
    <m/>
    <m/>
    <m/>
    <m/>
    <n v="0"/>
    <x v="1"/>
    <m/>
    <x v="4114"/>
    <d v="1970-01-01T00:00:00"/>
  </r>
  <r>
    <m/>
    <m/>
    <m/>
    <m/>
    <m/>
    <x v="4"/>
    <m/>
    <m/>
    <m/>
    <m/>
    <m/>
    <m/>
    <m/>
    <m/>
    <m/>
    <n v="0"/>
    <x v="1"/>
    <m/>
    <x v="4114"/>
    <d v="1970-01-01T00:00:00"/>
  </r>
  <r>
    <m/>
    <m/>
    <m/>
    <m/>
    <m/>
    <x v="4"/>
    <m/>
    <m/>
    <m/>
    <m/>
    <m/>
    <m/>
    <m/>
    <m/>
    <m/>
    <n v="0"/>
    <x v="1"/>
    <m/>
    <x v="4114"/>
    <d v="1970-01-01T00:00:00"/>
  </r>
  <r>
    <m/>
    <m/>
    <m/>
    <m/>
    <m/>
    <x v="4"/>
    <m/>
    <m/>
    <m/>
    <m/>
    <m/>
    <m/>
    <m/>
    <m/>
    <m/>
    <n v="0"/>
    <x v="1"/>
    <m/>
    <x v="4114"/>
    <d v="1970-01-01T00:00:00"/>
  </r>
  <r>
    <m/>
    <m/>
    <m/>
    <m/>
    <m/>
    <x v="4"/>
    <m/>
    <m/>
    <m/>
    <m/>
    <m/>
    <m/>
    <m/>
    <m/>
    <m/>
    <m/>
    <x v="1"/>
    <m/>
    <x v="4114"/>
    <d v="1970-01-01T00:00:00"/>
  </r>
  <r>
    <m/>
    <m/>
    <m/>
    <m/>
    <m/>
    <x v="4"/>
    <m/>
    <m/>
    <m/>
    <m/>
    <m/>
    <m/>
    <m/>
    <m/>
    <m/>
    <m/>
    <x v="1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m/>
    <n v="121"/>
    <n v="80.33"/>
    <x v="1"/>
    <m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2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2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2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2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2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2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2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2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2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2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2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2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2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2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2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2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2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2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2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3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3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3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3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3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3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3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3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3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3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3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3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3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3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3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3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3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3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3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3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3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3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3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3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3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3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3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3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3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3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3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3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3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3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3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3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3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3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3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3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3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3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3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3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3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3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3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3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3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3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3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3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3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3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3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3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3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3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3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3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3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3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3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3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3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3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3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3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3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3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3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3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3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3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3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3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3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3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3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3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3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3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3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3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3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3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3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3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3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3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3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3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3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3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3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3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3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3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3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3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3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3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3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3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3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3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3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3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3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3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3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3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3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3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3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3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3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3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3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3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3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3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3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3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3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3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3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3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3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3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3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3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3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3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3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3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3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3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3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3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3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3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3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3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3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3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3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3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3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3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3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3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3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3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3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3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3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3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3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3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3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3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3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3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3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3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3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3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3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3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3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3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3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3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3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3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3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3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3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3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4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4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4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4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4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4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4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4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4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4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4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4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4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4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4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4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4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4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4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4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4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4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4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4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4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4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4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4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4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4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4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4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4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4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4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4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4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4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4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4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4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4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4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4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4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4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4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4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4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4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4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4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4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4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4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4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4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4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4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4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5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5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5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5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5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5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5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5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5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5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5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5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5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5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5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5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5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5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5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5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5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5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5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5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5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5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5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5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5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5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5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5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5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5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5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5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5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5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5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5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5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5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5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5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5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5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5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5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5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5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5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5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5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5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5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5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5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5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5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5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5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5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5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5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5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5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5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5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5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5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5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5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5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5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5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5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5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5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5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5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5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5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5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5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5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5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5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5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5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5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5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5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5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5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5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5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5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5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5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5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5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5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5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5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5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5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5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5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5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5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5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5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5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5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5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5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5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5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5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5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5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5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5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5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5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5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5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5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5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5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5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5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5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5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5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5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5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5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5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5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5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5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5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5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5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5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5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5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5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5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5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5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5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5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5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5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5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5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5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5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3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3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3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3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3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3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3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3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3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3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3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3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3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3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3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3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3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3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3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3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3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3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3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3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3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3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3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3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3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3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3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3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3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3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3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3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3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3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3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3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3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3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3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3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3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3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3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3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3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3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3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3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3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3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3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3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3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3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3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3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3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3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3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3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3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3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3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3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3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3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3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3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3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3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3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3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3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3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3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3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5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5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5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5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5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5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5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5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5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5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5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5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5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5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5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5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5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5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5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5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6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6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6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6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6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6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6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6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6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6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6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6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6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6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6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6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6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6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6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6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6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6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6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6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7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7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7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7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7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7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7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7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7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7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7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7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7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7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7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7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7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7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7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7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7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7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7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7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7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7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7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7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7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7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7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7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7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7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7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7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7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7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7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7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7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7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7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7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7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7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7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7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7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7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7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7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7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7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7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7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7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7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7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7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7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7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7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7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7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7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7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7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7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7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7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7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7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7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7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7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7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7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7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7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8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8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8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8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8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8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8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8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8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8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8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8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8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8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8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8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8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8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8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8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8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8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8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8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8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8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8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8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8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8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8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8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8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8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8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8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8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8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8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8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9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9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9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9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9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9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9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9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9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9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9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9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9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9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9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9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9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9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9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9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9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9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9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9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9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9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9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9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9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9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9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9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9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9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9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9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9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9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9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9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5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5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5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5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5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5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5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5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5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5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5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5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5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5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5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5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5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5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5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5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5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5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5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5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5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5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5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5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5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5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5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5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5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5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5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5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5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5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5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5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5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5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5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5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5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5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5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5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5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5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5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5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5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5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5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5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5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5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5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5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2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2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2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2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2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2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2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2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2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2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2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2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2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2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2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2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2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3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3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3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3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3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3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3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3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3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3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3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3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3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3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3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3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3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3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3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3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3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3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3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3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3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3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3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3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3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3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3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3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3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3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3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3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3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3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3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3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4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4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4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4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4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4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4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4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4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4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4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4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4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4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4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4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4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4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4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4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5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5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5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5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5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5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5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5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5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5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5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5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5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5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5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5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5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5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5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5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5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5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5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5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5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5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5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5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5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5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5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5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5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5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5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5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5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5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5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5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4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4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4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4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4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4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4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4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4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4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4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4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4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4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4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4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4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4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4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4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4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4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4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4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4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4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4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4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4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4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4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4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4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4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4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4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4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4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4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4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4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4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4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4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4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4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4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4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4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4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4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4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4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4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4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4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4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4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4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4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4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4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4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4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4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4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4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4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4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4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4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4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4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4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4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4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4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4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4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4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4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4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4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4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4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4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4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4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4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4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4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4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4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4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4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9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9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9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9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9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9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9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9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9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9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9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9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9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9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9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9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9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9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9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9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9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9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9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9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9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9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9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9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9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9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9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9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9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9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9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9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9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9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9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9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9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9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9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9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9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9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9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9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9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9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9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9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9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9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9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9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9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9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9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9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4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4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4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4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4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4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4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4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4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4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4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4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4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4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4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4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4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4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4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4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9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9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9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9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9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9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9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9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9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9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9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9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9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9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9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9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9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9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9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9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5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5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5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5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5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5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5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5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5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5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5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5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5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5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5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5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5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5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5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5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5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5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5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5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5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5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5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5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5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5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5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5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5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5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5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5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5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5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5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5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5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5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5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5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5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5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5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5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5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5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5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5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5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5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5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5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5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5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5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5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5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5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5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5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5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5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5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5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5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5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5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5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5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5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5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5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5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5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5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5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5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5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5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5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5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5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5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5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5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5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5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5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5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5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5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5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5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5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5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5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5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5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5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5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5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5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5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5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5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5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5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5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5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5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5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5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5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5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5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9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9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9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9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9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9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9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9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9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9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9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9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9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9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9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9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9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9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9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9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9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9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9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9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9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9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9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9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9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9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9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9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9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9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9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9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9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9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9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9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9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9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9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9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9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9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9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9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9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9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9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9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9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9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9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9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9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9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9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9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9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9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9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9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9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9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9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9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9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9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9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9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9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9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9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9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9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9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9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9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5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5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5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5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5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5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5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5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5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5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5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5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5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5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5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5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5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5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5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5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5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5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5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5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5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5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5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5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5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5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5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5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5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5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5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5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5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5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5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5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7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7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7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7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7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7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7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7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7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7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7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7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7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7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7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7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7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7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7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7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5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5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5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5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5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5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5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5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5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5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5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5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5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5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5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5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5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5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5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5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3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3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3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3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3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3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3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3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3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3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3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3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3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3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3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3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3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3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3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3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5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5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5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5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5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5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5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5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5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5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5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5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5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5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5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5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5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5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5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5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3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3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3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3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3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3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3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3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3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3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3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3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3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3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3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3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3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3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3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3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3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3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3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3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3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3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3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3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3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3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3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3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3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3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3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3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3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3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3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3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9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9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9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9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9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9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9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9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9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9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9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9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9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9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9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9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9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9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9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9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3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3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3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3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3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3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3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3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3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3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3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3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3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3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3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3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3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3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3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3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3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3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3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3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3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3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3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3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3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3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3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3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3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3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3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3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3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3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3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3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3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3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3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3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3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3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3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3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3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3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3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3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3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3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3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3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3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3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3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3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3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3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3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3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3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3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3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3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3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3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3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3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3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3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3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3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3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3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3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3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5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5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5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5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5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5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5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5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5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5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5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5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5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5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5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5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5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5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5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5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5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5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5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5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5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5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5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5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5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5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5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5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5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5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5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5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5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5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5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5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7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7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7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7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7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7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7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7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7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7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7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7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7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7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7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7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7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7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7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7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7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7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7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7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7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7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7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7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7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7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7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7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7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7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7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7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7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7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7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7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5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5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5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5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5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5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5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5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5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5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5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5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5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5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5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5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5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5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5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5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7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7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7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7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7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7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7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7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7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7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7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7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7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7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7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7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7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7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7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7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5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5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5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5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5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5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5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5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5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5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5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5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5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5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5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5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5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5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5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5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7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7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7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7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7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7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7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7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7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7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7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7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7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7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7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7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7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7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7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7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7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7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7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7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7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7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7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7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7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7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7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7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7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7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7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7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7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7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7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7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7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7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7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7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7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7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7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7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7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7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7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7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7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7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7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7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7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7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7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7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5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5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5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5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5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5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5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5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5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5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5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5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5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5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5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5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5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5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5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5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5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5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5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5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5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5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5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5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5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5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5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5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5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5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5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5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5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5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5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5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8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8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8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8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8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8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8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8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8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8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8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8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8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8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8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8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8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8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8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8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3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3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3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3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3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3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3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3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3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3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3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3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3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3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3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3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3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3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3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3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3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3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3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3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3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3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3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3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3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3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3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3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3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3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3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3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3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3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3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3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3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3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3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3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3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3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3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3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3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3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3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3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3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3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3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3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3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3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3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3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8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8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8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8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8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8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8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8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8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8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8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8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8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8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8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8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8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8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8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8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8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8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8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8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8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8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8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8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8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8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8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8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8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8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8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8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8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8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8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8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8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8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8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8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8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8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8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8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8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8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8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8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8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8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8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8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8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8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8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8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5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5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5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5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5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5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5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5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5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5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5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5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5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5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5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5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5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5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5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5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5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5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5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5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5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5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5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5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5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5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5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5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5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5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5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5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5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5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5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5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8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8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8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8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8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8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8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8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8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8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8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8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8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8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8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8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8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8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8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8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5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5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5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5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5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5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5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5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5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5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5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5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5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5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5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5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5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5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5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5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5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5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5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5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5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5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5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5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5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5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5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5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5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5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5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5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5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5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5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5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8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8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8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8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8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8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8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8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8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8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8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8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8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8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8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8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8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8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8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8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8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8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8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8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8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8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8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8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8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8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8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8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8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8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8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8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8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8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8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8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3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3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3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3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3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3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3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3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3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3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3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3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3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3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3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3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3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3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3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3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3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3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3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3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3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3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3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3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3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3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3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3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3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3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3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3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3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3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3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3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3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3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3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3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3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3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3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3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3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3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3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3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3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3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3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3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3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3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3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3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3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3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3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3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3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3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3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3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3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3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3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3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3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3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3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3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3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3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3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3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8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8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8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8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8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8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8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8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8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8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8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8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8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8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8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8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8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8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8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8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3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3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3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3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3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3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3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3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3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3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3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3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3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3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3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3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3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3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3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3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4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4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4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4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4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4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4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4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4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4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4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4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4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4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4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4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4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4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4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4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4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4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4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4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4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4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4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4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4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4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4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4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4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4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4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4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4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4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4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4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2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2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2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2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2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2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2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2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2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2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2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2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2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2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2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2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2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2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2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2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2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2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2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2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2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2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2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2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2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2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2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2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2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2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2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2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2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2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2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2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2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2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2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2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2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2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2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2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2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2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2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2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2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2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2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2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2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2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2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2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2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2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2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2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2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2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2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2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2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2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2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2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2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2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2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2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2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2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2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2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2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2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2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2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2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2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2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2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2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2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2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2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2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2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2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2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2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2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2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2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2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2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2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2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2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2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2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2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2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2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2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2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2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2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2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2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2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2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2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2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2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2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2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2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2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2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2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2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2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2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2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2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2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2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2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2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2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2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2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2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2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2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2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2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2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2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2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2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2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2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2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2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2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2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2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2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2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2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2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2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2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2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2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2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2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2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2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2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2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2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2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2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2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2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2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2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2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2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2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2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2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2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2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2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2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2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2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2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2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2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2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2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2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2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2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2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2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2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2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2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2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2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2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2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2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2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2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2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2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2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2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2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2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2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2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2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2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2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2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2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2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2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2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2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2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2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2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2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2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2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2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2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2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2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2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2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2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2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2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2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2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2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2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2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2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2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2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2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2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2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2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2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2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2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2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2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2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2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2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2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2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2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2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2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2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2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2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2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2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2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2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2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2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2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2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2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2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2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2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2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2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2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2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2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2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2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2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2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2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2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2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2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2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2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2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2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2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2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2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2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2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2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2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2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2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2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2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2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2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2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2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2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2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2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2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2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2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2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2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2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2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2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2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2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2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2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2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2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2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2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2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2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2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2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2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2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2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2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2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2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2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2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2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2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2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2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2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2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2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2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2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2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2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2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2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2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2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2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2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2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2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2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2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2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2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2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2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2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2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2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2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2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2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2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2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2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2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2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2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2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2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2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2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2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2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2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2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2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2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2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2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2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2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2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2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2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2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2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2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2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2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2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2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2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2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2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2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2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2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2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2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2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2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2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2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2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2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2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2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2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2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2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2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2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2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2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2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2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2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2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2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2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2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2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2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2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2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2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2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2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2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2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2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2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2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2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2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2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2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2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2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2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2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2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2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2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2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2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2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2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2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2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2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2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2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2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2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2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2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2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2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2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2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2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2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2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2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2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2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2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2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2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2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2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2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2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2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2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2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2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2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2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2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2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2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2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2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2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2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2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2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2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2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2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2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2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2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2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2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2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2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2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2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2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2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2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2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2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2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2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2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2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2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2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2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2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2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2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2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2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2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2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2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2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2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2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2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2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2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2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2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2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2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2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2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2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2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2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2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2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2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2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2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2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2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2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2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2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2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2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2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2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2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2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2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2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2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2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2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2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2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2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2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2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2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2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2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2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2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2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2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2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2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2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2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2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2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2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2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2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2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2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2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2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2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2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2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2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2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2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2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2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2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2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2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2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2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2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2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2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2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2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2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2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2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2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2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2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2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2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2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2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2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2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2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2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2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2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2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2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2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2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2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2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2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2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2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2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2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2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2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2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2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2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2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2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2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2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2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2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2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2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2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2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2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2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2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2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2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2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2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2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2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2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2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2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2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2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2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2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2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2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2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2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2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2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2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2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2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2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2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2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2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2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2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2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2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2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2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2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2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2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2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2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2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2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2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2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2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2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2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2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2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2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2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2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2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2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2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2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2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2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2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2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2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2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2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2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2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2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2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2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2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2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2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2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2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2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2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2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2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2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2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2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2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2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2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2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2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2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2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2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2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2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2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2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2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2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2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2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2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2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2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2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2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2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2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2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2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2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2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2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2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2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2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2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2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2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2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2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2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2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2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2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2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2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2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2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2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2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2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2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2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2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2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2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2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2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2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2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2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2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2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2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2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2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2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2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2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2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2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2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2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2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2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2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2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2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2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2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2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2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2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2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2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2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2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2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2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2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2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2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2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2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2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2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2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2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2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2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2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2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2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2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2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2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2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2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2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2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2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2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2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2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2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2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2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2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2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2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2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2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2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2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2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2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2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2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2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2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2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2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2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2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2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2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2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2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2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2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2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2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2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2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2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2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2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2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2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2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2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2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2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2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2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2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2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2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2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2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2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2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2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2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2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2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2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2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2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2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2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2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2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2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2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2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2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2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2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2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2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2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2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2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2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2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2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2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2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2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2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2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2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2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2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2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2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2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2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2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2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2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2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2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2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2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2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2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2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2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2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2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2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2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2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2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2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2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2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2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2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2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2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2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2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2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2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2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2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2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2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2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2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2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2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2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2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2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2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2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2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2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2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2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2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2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2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2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2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2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2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2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2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2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2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2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2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2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2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2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2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2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2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2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2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2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2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2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2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2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2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2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2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2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2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2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2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2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2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2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2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2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2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2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2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2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2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2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2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2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2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2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2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2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2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2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2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2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2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2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2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2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2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2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2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2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2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2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2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2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2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2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2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2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2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2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2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2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2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2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2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2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2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2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2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2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2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2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2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2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2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2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2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2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2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2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2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2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2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2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2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2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2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2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2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2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2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2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2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2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2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2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2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2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2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2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2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2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2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2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2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2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2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2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2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2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2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2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2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2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2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2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2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2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2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2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2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2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2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2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2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2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2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2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2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2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2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2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2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2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2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2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2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2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2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2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2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2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2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2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2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2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2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2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2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2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2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2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2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2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2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2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2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2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2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2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2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2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2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2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2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2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2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2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2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2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2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2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2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2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2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2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2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2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2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2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2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2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2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2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2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2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2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2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2"/>
    <s v="plays"/>
    <x v="4113"/>
    <d v="2016-01-08T06:34:00"/>
    <x v="0"/>
  </r>
  <r>
    <m/>
    <m/>
    <m/>
    <m/>
    <m/>
    <x v="4"/>
    <m/>
    <m/>
    <m/>
    <m/>
    <m/>
    <m/>
    <m/>
    <m/>
    <m/>
    <n v="0"/>
    <x v="1"/>
    <m/>
    <x v="4114"/>
    <d v="1970-01-01T00:00:00"/>
    <x v="9"/>
  </r>
  <r>
    <m/>
    <m/>
    <m/>
    <m/>
    <m/>
    <x v="4"/>
    <m/>
    <m/>
    <m/>
    <m/>
    <m/>
    <m/>
    <m/>
    <m/>
    <m/>
    <n v="0"/>
    <x v="1"/>
    <m/>
    <x v="4114"/>
    <d v="1970-01-01T00:00:00"/>
    <x v="9"/>
  </r>
  <r>
    <m/>
    <m/>
    <m/>
    <m/>
    <m/>
    <x v="4"/>
    <m/>
    <m/>
    <m/>
    <m/>
    <m/>
    <m/>
    <m/>
    <m/>
    <m/>
    <n v="0"/>
    <x v="1"/>
    <m/>
    <x v="4114"/>
    <d v="1970-01-01T00:00:00"/>
    <x v="9"/>
  </r>
  <r>
    <m/>
    <m/>
    <m/>
    <m/>
    <m/>
    <x v="4"/>
    <m/>
    <m/>
    <m/>
    <m/>
    <m/>
    <m/>
    <m/>
    <m/>
    <m/>
    <n v="0"/>
    <x v="1"/>
    <m/>
    <x v="4114"/>
    <d v="1970-01-01T00:00:00"/>
    <x v="9"/>
  </r>
  <r>
    <m/>
    <m/>
    <m/>
    <m/>
    <m/>
    <x v="4"/>
    <m/>
    <m/>
    <m/>
    <m/>
    <m/>
    <m/>
    <m/>
    <m/>
    <m/>
    <n v="0"/>
    <x v="1"/>
    <m/>
    <x v="4114"/>
    <d v="1970-01-01T00:00:00"/>
    <x v="9"/>
  </r>
  <r>
    <m/>
    <m/>
    <m/>
    <m/>
    <m/>
    <x v="4"/>
    <m/>
    <m/>
    <m/>
    <m/>
    <m/>
    <m/>
    <m/>
    <m/>
    <m/>
    <m/>
    <x v="1"/>
    <m/>
    <x v="4114"/>
    <d v="1970-01-01T00:00:00"/>
    <x v="9"/>
  </r>
  <r>
    <m/>
    <m/>
    <m/>
    <m/>
    <m/>
    <x v="4"/>
    <m/>
    <m/>
    <m/>
    <m/>
    <m/>
    <m/>
    <m/>
    <m/>
    <m/>
    <m/>
    <x v="1"/>
    <m/>
    <x v="4114"/>
    <d v="1970-01-01T00:00:00"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n v="0"/>
    <n v="186"/>
    <x v="0"/>
    <n v="24.193548387096776"/>
    <n v="0"/>
  </r>
  <r>
    <x v="1"/>
    <x v="1"/>
    <x v="1"/>
    <n v="0"/>
    <n v="534"/>
    <x v="1"/>
    <n v="27.340823970037455"/>
    <n v="0"/>
  </r>
  <r>
    <x v="2"/>
    <x v="2"/>
    <x v="2"/>
    <n v="0"/>
    <n v="169"/>
    <x v="2"/>
    <n v="44.970414201183431"/>
    <n v="0"/>
  </r>
  <r>
    <x v="3"/>
    <x v="3"/>
    <x v="3"/>
    <n v="0"/>
    <n v="72"/>
    <x v="3"/>
    <n v="45.833333333333329"/>
    <n v="0"/>
  </r>
  <r>
    <x v="4"/>
    <x v="4"/>
    <x v="4"/>
    <n v="0"/>
    <n v="24"/>
    <x v="4"/>
    <n v="50"/>
    <n v="0"/>
  </r>
  <r>
    <x v="5"/>
    <x v="5"/>
    <x v="5"/>
    <n v="0"/>
    <n v="20"/>
    <x v="5"/>
    <n v="55.000000000000007"/>
    <n v="0"/>
  </r>
  <r>
    <x v="6"/>
    <x v="6"/>
    <x v="6"/>
    <n v="0"/>
    <n v="5"/>
    <x v="6"/>
    <n v="80"/>
    <n v="0"/>
  </r>
  <r>
    <x v="7"/>
    <x v="7"/>
    <x v="7"/>
    <n v="0"/>
    <n v="11"/>
    <x v="7"/>
    <n v="72.727272727272734"/>
    <n v="0"/>
  </r>
  <r>
    <x v="8"/>
    <x v="8"/>
    <x v="8"/>
    <n v="0"/>
    <n v="6"/>
    <x v="8"/>
    <n v="33.333333333333329"/>
    <n v="0"/>
  </r>
  <r>
    <x v="9"/>
    <x v="9"/>
    <x v="9"/>
    <n v="0"/>
    <n v="3"/>
    <x v="8"/>
    <n v="33.333333333333329"/>
    <n v="0"/>
  </r>
  <r>
    <x v="10"/>
    <x v="10"/>
    <x v="9"/>
    <n v="0"/>
    <n v="1"/>
    <x v="9"/>
    <n v="100"/>
    <n v="0"/>
  </r>
  <r>
    <x v="11"/>
    <x v="9"/>
    <x v="10"/>
    <n v="0"/>
    <n v="16"/>
    <x v="10"/>
    <n v="87.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2B5C4A-0CA9-46FB-B427-5119A2973BE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x="4"/>
        <item t="default"/>
      </items>
    </pivotField>
    <pivotField axis="axisPage" showAll="0">
      <items count="23">
        <item x="18"/>
        <item x="4"/>
        <item x="19"/>
        <item x="6"/>
        <item x="13"/>
        <item x="10"/>
        <item x="8"/>
        <item x="16"/>
        <item x="7"/>
        <item x="2"/>
        <item x="20"/>
        <item x="1"/>
        <item x="5"/>
        <item x="15"/>
        <item x="3"/>
        <item x="12"/>
        <item x="17"/>
        <item x="9"/>
        <item x="11"/>
        <item x="14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35"/>
        <item x="36"/>
        <item x="37"/>
        <item x="38"/>
        <item x="39"/>
        <item x="40"/>
        <item x="5"/>
        <item x="9"/>
        <item x="11"/>
        <item x="19"/>
        <item x="14"/>
        <item x="16"/>
        <item x="32"/>
        <item x="8"/>
        <item x="15"/>
        <item x="21"/>
        <item x="10"/>
        <item x="33"/>
        <item x="34"/>
        <item x="22"/>
        <item x="13"/>
        <item x="31"/>
        <item x="25"/>
        <item x="17"/>
        <item x="20"/>
        <item x="23"/>
        <item x="24"/>
        <item x="3"/>
        <item x="26"/>
        <item x="29"/>
        <item x="27"/>
        <item x="28"/>
        <item x="18"/>
        <item x="4"/>
        <item x="6"/>
        <item x="7"/>
        <item x="30"/>
        <item x="12"/>
        <item x="1"/>
        <item x="0"/>
        <item x="2"/>
        <item x="41"/>
        <item t="default"/>
      </items>
    </pivotField>
    <pivotField showAll="0"/>
    <pivotField showAll="0"/>
    <pivotField axis="axisRow" showAll="0">
      <items count="11">
        <item x="8"/>
        <item x="3"/>
        <item x="5"/>
        <item x="7"/>
        <item x="4"/>
        <item x="6"/>
        <item x="1"/>
        <item x="2"/>
        <item x="0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CDA92-6659-4B6B-A32F-E3076AE31D61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8"/>
        <item x="7"/>
        <item x="6"/>
        <item x="5"/>
        <item x="9"/>
        <item x="4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49D40-0B4D-41B4-BFD4-1243660E3D4A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8"/>
        <item x="7"/>
        <item x="6"/>
        <item x="5"/>
        <item x="9"/>
        <item x="4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82A456-7506-416D-A9E2-D754AAF15407}" name="PivotTable6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>
      <items count="12">
        <item x="9"/>
        <item x="8"/>
        <item x="6"/>
        <item x="7"/>
        <item x="5"/>
        <item x="4"/>
        <item x="10"/>
        <item x="3"/>
        <item x="0"/>
        <item x="2"/>
        <item x="1"/>
        <item t="default"/>
      </items>
    </pivotField>
    <pivotField showAll="0"/>
    <pivotField showAll="0"/>
    <pivotField dataField="1" numFmtId="2" showAll="0"/>
    <pivotField dataField="1" numFmtId="2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FAE35-6154-436A-B808-A9024CE063C4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x="4"/>
        <item t="default"/>
      </items>
    </pivotField>
    <pivotField axis="axisPage" showAll="0">
      <items count="23">
        <item x="18"/>
        <item x="4"/>
        <item x="19"/>
        <item x="6"/>
        <item x="13"/>
        <item x="10"/>
        <item x="8"/>
        <item x="16"/>
        <item x="7"/>
        <item x="2"/>
        <item x="20"/>
        <item x="1"/>
        <item x="5"/>
        <item x="15"/>
        <item x="3"/>
        <item x="12"/>
        <item x="17"/>
        <item x="9"/>
        <item x="11"/>
        <item x="14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3"/>
        <item x="5"/>
        <item x="7"/>
        <item x="4"/>
        <item x="6"/>
        <item x="1"/>
        <item x="2"/>
        <item x="0"/>
        <item x="9"/>
        <item t="default"/>
      </items>
    </pivotField>
    <pivotField axis="axisRow" showAll="0">
      <items count="43">
        <item x="35"/>
        <item x="24"/>
        <item x="32"/>
        <item x="3"/>
        <item x="8"/>
        <item x="36"/>
        <item x="37"/>
        <item x="15"/>
        <item x="21"/>
        <item x="26"/>
        <item x="5"/>
        <item x="18"/>
        <item x="4"/>
        <item x="10"/>
        <item x="33"/>
        <item x="6"/>
        <item x="34"/>
        <item x="19"/>
        <item x="1"/>
        <item x="25"/>
        <item x="29"/>
        <item x="17"/>
        <item x="20"/>
        <item x="23"/>
        <item x="0"/>
        <item x="22"/>
        <item x="27"/>
        <item x="9"/>
        <item x="13"/>
        <item x="38"/>
        <item x="39"/>
        <item x="11"/>
        <item x="7"/>
        <item x="2"/>
        <item x="14"/>
        <item x="40"/>
        <item x="28"/>
        <item x="16"/>
        <item x="30"/>
        <item x="12"/>
        <item x="31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6B109-71B8-4E8C-8F51-9EE5391928D1}">
  <dimension ref="A1:F15"/>
  <sheetViews>
    <sheetView workbookViewId="0">
      <selection activeCell="B6" sqref="B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7" bestFit="1" customWidth="1"/>
    <col min="32" max="32" width="14.21875" bestFit="1" customWidth="1"/>
    <col min="33" max="33" width="10.77734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8364</v>
      </c>
      <c r="B3" s="15" t="s">
        <v>8363</v>
      </c>
    </row>
    <row r="4" spans="1:6" x14ac:dyDescent="0.3">
      <c r="A4" s="15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6" t="s">
        <v>8351</v>
      </c>
      <c r="B5" s="8">
        <v>31</v>
      </c>
      <c r="C5" s="8">
        <v>130</v>
      </c>
      <c r="D5" s="8"/>
      <c r="E5" s="8">
        <v>260</v>
      </c>
      <c r="F5" s="8">
        <v>421</v>
      </c>
    </row>
    <row r="6" spans="1:6" x14ac:dyDescent="0.3">
      <c r="A6" s="16" t="s">
        <v>8316</v>
      </c>
      <c r="B6" s="8">
        <v>15</v>
      </c>
      <c r="C6" s="8">
        <v>115</v>
      </c>
      <c r="D6" s="8">
        <v>4</v>
      </c>
      <c r="E6" s="8">
        <v>34</v>
      </c>
      <c r="F6" s="8">
        <v>168</v>
      </c>
    </row>
    <row r="7" spans="1:6" x14ac:dyDescent="0.3">
      <c r="A7" s="16" t="s">
        <v>8327</v>
      </c>
      <c r="B7" s="8"/>
      <c r="C7" s="8">
        <v>96</v>
      </c>
      <c r="D7" s="8"/>
      <c r="E7" s="8">
        <v>52</v>
      </c>
      <c r="F7" s="8">
        <v>148</v>
      </c>
    </row>
    <row r="8" spans="1:6" x14ac:dyDescent="0.3">
      <c r="A8" s="16" t="s">
        <v>8347</v>
      </c>
      <c r="B8" s="8">
        <v>23</v>
      </c>
      <c r="C8" s="8"/>
      <c r="D8" s="8"/>
      <c r="E8" s="8"/>
      <c r="F8" s="8">
        <v>23</v>
      </c>
    </row>
    <row r="9" spans="1:6" x14ac:dyDescent="0.3">
      <c r="A9" s="16" t="s">
        <v>8320</v>
      </c>
      <c r="B9" s="8">
        <v>19</v>
      </c>
      <c r="C9" s="8">
        <v>110</v>
      </c>
      <c r="D9" s="8">
        <v>17</v>
      </c>
      <c r="E9" s="8">
        <v>490</v>
      </c>
      <c r="F9" s="8">
        <v>636</v>
      </c>
    </row>
    <row r="10" spans="1:6" x14ac:dyDescent="0.3">
      <c r="A10" s="16" t="s">
        <v>8331</v>
      </c>
      <c r="B10" s="8"/>
      <c r="C10" s="8">
        <v>72</v>
      </c>
      <c r="D10" s="8"/>
      <c r="E10" s="8">
        <v>62</v>
      </c>
      <c r="F10" s="8">
        <v>134</v>
      </c>
    </row>
    <row r="11" spans="1:6" x14ac:dyDescent="0.3">
      <c r="A11" s="16" t="s">
        <v>8312</v>
      </c>
      <c r="B11" s="8">
        <v>22</v>
      </c>
      <c r="C11" s="8">
        <v>87</v>
      </c>
      <c r="D11" s="8"/>
      <c r="E11" s="8">
        <v>69</v>
      </c>
      <c r="F11" s="8">
        <v>178</v>
      </c>
    </row>
    <row r="12" spans="1:6" x14ac:dyDescent="0.3">
      <c r="A12" s="16" t="s">
        <v>8314</v>
      </c>
      <c r="B12" s="8">
        <v>121</v>
      </c>
      <c r="C12" s="8">
        <v>138</v>
      </c>
      <c r="D12" s="8"/>
      <c r="E12" s="8">
        <v>158</v>
      </c>
      <c r="F12" s="8">
        <v>417</v>
      </c>
    </row>
    <row r="13" spans="1:6" x14ac:dyDescent="0.3">
      <c r="A13" s="16" t="s">
        <v>8308</v>
      </c>
      <c r="B13" s="8">
        <v>26</v>
      </c>
      <c r="C13" s="8">
        <v>349</v>
      </c>
      <c r="D13" s="8">
        <v>12</v>
      </c>
      <c r="E13" s="8">
        <v>525</v>
      </c>
      <c r="F13" s="8">
        <v>912</v>
      </c>
    </row>
    <row r="14" spans="1:6" x14ac:dyDescent="0.3">
      <c r="A14" s="16" t="s">
        <v>8361</v>
      </c>
      <c r="B14" s="8"/>
      <c r="C14" s="8"/>
      <c r="D14" s="8"/>
      <c r="E14" s="8">
        <v>1</v>
      </c>
      <c r="F14" s="8">
        <v>1</v>
      </c>
    </row>
    <row r="15" spans="1:6" x14ac:dyDescent="0.3">
      <c r="A15" s="16" t="s">
        <v>8362</v>
      </c>
      <c r="B15" s="8">
        <v>257</v>
      </c>
      <c r="C15" s="8">
        <v>1097</v>
      </c>
      <c r="D15" s="8">
        <v>33</v>
      </c>
      <c r="E15" s="8">
        <v>1651</v>
      </c>
      <c r="F15" s="8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DF958-4E70-48D2-8E00-343801BF5E64}">
  <dimension ref="A1:G18"/>
  <sheetViews>
    <sheetView workbookViewId="0">
      <selection activeCell="F12" sqref="F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15" t="s">
        <v>8358</v>
      </c>
      <c r="B1" t="s">
        <v>8365</v>
      </c>
    </row>
    <row r="2" spans="1:7" x14ac:dyDescent="0.3">
      <c r="A2" s="15" t="s">
        <v>8380</v>
      </c>
      <c r="B2" t="s">
        <v>8365</v>
      </c>
    </row>
    <row r="4" spans="1:7" x14ac:dyDescent="0.3">
      <c r="A4" s="15" t="s">
        <v>8364</v>
      </c>
      <c r="B4" s="15" t="s">
        <v>8363</v>
      </c>
    </row>
    <row r="5" spans="1:7" x14ac:dyDescent="0.3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3">
      <c r="A6" s="18" t="s">
        <v>8368</v>
      </c>
      <c r="B6" s="8">
        <v>34</v>
      </c>
      <c r="C6" s="8">
        <v>149</v>
      </c>
      <c r="D6" s="8">
        <v>2</v>
      </c>
      <c r="E6" s="8">
        <v>182</v>
      </c>
      <c r="F6" s="8"/>
      <c r="G6" s="8">
        <v>367</v>
      </c>
    </row>
    <row r="7" spans="1:7" x14ac:dyDescent="0.3">
      <c r="A7" s="18" t="s">
        <v>8375</v>
      </c>
      <c r="B7" s="8">
        <v>27</v>
      </c>
      <c r="C7" s="8">
        <v>106</v>
      </c>
      <c r="D7" s="8">
        <v>18</v>
      </c>
      <c r="E7" s="8">
        <v>202</v>
      </c>
      <c r="F7" s="8"/>
      <c r="G7" s="8">
        <v>353</v>
      </c>
    </row>
    <row r="8" spans="1:7" x14ac:dyDescent="0.3">
      <c r="A8" s="18" t="s">
        <v>8376</v>
      </c>
      <c r="B8" s="8">
        <v>28</v>
      </c>
      <c r="C8" s="8">
        <v>108</v>
      </c>
      <c r="D8" s="8">
        <v>30</v>
      </c>
      <c r="E8" s="8">
        <v>180</v>
      </c>
      <c r="F8" s="8"/>
      <c r="G8" s="8">
        <v>346</v>
      </c>
    </row>
    <row r="9" spans="1:7" x14ac:dyDescent="0.3">
      <c r="A9" s="18" t="s">
        <v>8377</v>
      </c>
      <c r="B9" s="8">
        <v>27</v>
      </c>
      <c r="C9" s="8">
        <v>102</v>
      </c>
      <c r="D9" s="8"/>
      <c r="E9" s="8">
        <v>192</v>
      </c>
      <c r="F9" s="8"/>
      <c r="G9" s="8">
        <v>321</v>
      </c>
    </row>
    <row r="10" spans="1:7" x14ac:dyDescent="0.3">
      <c r="A10" s="18" t="s">
        <v>8369</v>
      </c>
      <c r="B10" s="8">
        <v>26</v>
      </c>
      <c r="C10" s="8">
        <v>126</v>
      </c>
      <c r="D10" s="8"/>
      <c r="E10" s="8">
        <v>234</v>
      </c>
      <c r="F10" s="8"/>
      <c r="G10" s="8">
        <v>386</v>
      </c>
    </row>
    <row r="11" spans="1:7" x14ac:dyDescent="0.3">
      <c r="A11" s="18" t="s">
        <v>8378</v>
      </c>
      <c r="B11" s="8">
        <v>27</v>
      </c>
      <c r="C11" s="8">
        <v>147</v>
      </c>
      <c r="D11" s="8"/>
      <c r="E11" s="8">
        <v>211</v>
      </c>
      <c r="F11" s="8"/>
      <c r="G11" s="8">
        <v>385</v>
      </c>
    </row>
    <row r="12" spans="1:7" x14ac:dyDescent="0.3">
      <c r="A12" s="18" t="s">
        <v>8370</v>
      </c>
      <c r="B12" s="8">
        <v>43</v>
      </c>
      <c r="C12" s="8">
        <v>150</v>
      </c>
      <c r="D12" s="8"/>
      <c r="E12" s="8">
        <v>194</v>
      </c>
      <c r="F12" s="8"/>
      <c r="G12" s="8">
        <v>387</v>
      </c>
    </row>
    <row r="13" spans="1:7" x14ac:dyDescent="0.3">
      <c r="A13" s="18" t="s">
        <v>8371</v>
      </c>
      <c r="B13" s="8">
        <v>33</v>
      </c>
      <c r="C13" s="8">
        <v>134</v>
      </c>
      <c r="D13" s="8"/>
      <c r="E13" s="8">
        <v>166</v>
      </c>
      <c r="F13" s="8"/>
      <c r="G13" s="8">
        <v>333</v>
      </c>
    </row>
    <row r="14" spans="1:7" x14ac:dyDescent="0.3">
      <c r="A14" s="18" t="s">
        <v>8372</v>
      </c>
      <c r="B14" s="8">
        <v>24</v>
      </c>
      <c r="C14" s="8">
        <v>127</v>
      </c>
      <c r="D14" s="8"/>
      <c r="E14" s="8">
        <v>147</v>
      </c>
      <c r="F14" s="8"/>
      <c r="G14" s="8">
        <v>298</v>
      </c>
    </row>
    <row r="15" spans="1:7" x14ac:dyDescent="0.3">
      <c r="A15" s="18" t="s">
        <v>8373</v>
      </c>
      <c r="B15" s="8">
        <v>20</v>
      </c>
      <c r="C15" s="8">
        <v>149</v>
      </c>
      <c r="D15" s="8"/>
      <c r="E15" s="8">
        <v>183</v>
      </c>
      <c r="F15" s="8"/>
      <c r="G15" s="8">
        <v>352</v>
      </c>
    </row>
    <row r="16" spans="1:7" x14ac:dyDescent="0.3">
      <c r="A16" s="18" t="s">
        <v>8374</v>
      </c>
      <c r="B16" s="8">
        <v>37</v>
      </c>
      <c r="C16" s="8">
        <v>114</v>
      </c>
      <c r="D16" s="8"/>
      <c r="E16" s="8">
        <v>183</v>
      </c>
      <c r="F16" s="8"/>
      <c r="G16" s="8">
        <v>334</v>
      </c>
    </row>
    <row r="17" spans="1:7" x14ac:dyDescent="0.3">
      <c r="A17" s="18" t="s">
        <v>8379</v>
      </c>
      <c r="B17" s="8">
        <v>23</v>
      </c>
      <c r="C17" s="8">
        <v>118</v>
      </c>
      <c r="D17" s="8"/>
      <c r="E17" s="8">
        <v>111</v>
      </c>
      <c r="F17" s="8"/>
      <c r="G17" s="8">
        <v>252</v>
      </c>
    </row>
    <row r="18" spans="1:7" x14ac:dyDescent="0.3">
      <c r="A18" s="18" t="s">
        <v>8362</v>
      </c>
      <c r="B18" s="8">
        <v>349</v>
      </c>
      <c r="C18" s="8">
        <v>1530</v>
      </c>
      <c r="D18" s="8">
        <v>50</v>
      </c>
      <c r="E18" s="8">
        <v>2185</v>
      </c>
      <c r="F18" s="8"/>
      <c r="G1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81A65-5F5B-4C1E-B395-9155FB3208DA}">
  <dimension ref="A1:E18"/>
  <sheetViews>
    <sheetView workbookViewId="0">
      <selection activeCell="O10" sqref="O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5" t="s">
        <v>8358</v>
      </c>
      <c r="B1" t="s">
        <v>8308</v>
      </c>
    </row>
    <row r="2" spans="1:5" x14ac:dyDescent="0.3">
      <c r="A2" s="15" t="s">
        <v>8380</v>
      </c>
      <c r="B2" t="s">
        <v>8365</v>
      </c>
    </row>
    <row r="4" spans="1:5" x14ac:dyDescent="0.3">
      <c r="A4" s="15" t="s">
        <v>8364</v>
      </c>
      <c r="B4" s="15" t="s">
        <v>8363</v>
      </c>
    </row>
    <row r="5" spans="1:5" x14ac:dyDescent="0.3">
      <c r="A5" s="15" t="s">
        <v>8360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8" t="s">
        <v>8368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3">
      <c r="A7" s="18" t="s">
        <v>8375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3">
      <c r="A8" s="18" t="s">
        <v>8376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3">
      <c r="A9" s="18" t="s">
        <v>8377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3">
      <c r="A10" s="18" t="s">
        <v>8369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3">
      <c r="A11" s="18" t="s">
        <v>8378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3">
      <c r="A12" s="18" t="s">
        <v>8370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3">
      <c r="A13" s="18" t="s">
        <v>8371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3">
      <c r="A14" s="18" t="s">
        <v>8372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3">
      <c r="A15" s="18" t="s">
        <v>8373</v>
      </c>
      <c r="B15" s="8">
        <v>65</v>
      </c>
      <c r="C15" s="8">
        <v>50</v>
      </c>
      <c r="D15" s="8"/>
      <c r="E15" s="8">
        <v>115</v>
      </c>
    </row>
    <row r="16" spans="1:5" x14ac:dyDescent="0.3">
      <c r="A16" s="18" t="s">
        <v>8374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3">
      <c r="A17" s="18" t="s">
        <v>8379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3">
      <c r="A18" s="18" t="s">
        <v>8362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41AD4-18C9-44C0-8DBA-3A8A87473358}">
  <dimension ref="A3:D16"/>
  <sheetViews>
    <sheetView tabSelected="1" workbookViewId="0">
      <selection activeCell="F22" sqref="F22"/>
    </sheetView>
  </sheetViews>
  <sheetFormatPr defaultRowHeight="14.4" x14ac:dyDescent="0.3"/>
  <cols>
    <col min="1" max="1" width="13.77734375" bestFit="1" customWidth="1"/>
    <col min="2" max="2" width="26.44140625" bestFit="1" customWidth="1"/>
    <col min="3" max="3" width="22.5546875" bestFit="1" customWidth="1"/>
    <col min="4" max="4" width="25.44140625" bestFit="1" customWidth="1"/>
    <col min="5" max="6" width="22.5546875" bestFit="1" customWidth="1"/>
    <col min="7" max="9" width="3" bestFit="1" customWidth="1"/>
    <col min="10" max="10" width="4" bestFit="1" customWidth="1"/>
    <col min="11" max="11" width="3" bestFit="1" customWidth="1"/>
    <col min="12" max="12" width="4" bestFit="1" customWidth="1"/>
    <col min="13" max="13" width="10.77734375" bestFit="1" customWidth="1"/>
    <col min="14" max="14" width="6.6640625" bestFit="1" customWidth="1"/>
    <col min="15" max="15" width="5" bestFit="1" customWidth="1"/>
    <col min="16" max="16" width="7.6640625" bestFit="1" customWidth="1"/>
    <col min="17" max="17" width="5" bestFit="1" customWidth="1"/>
    <col min="18" max="18" width="7.6640625" bestFit="1" customWidth="1"/>
    <col min="19" max="19" width="5" bestFit="1" customWidth="1"/>
    <col min="20" max="20" width="7.6640625" bestFit="1" customWidth="1"/>
    <col min="21" max="21" width="6" bestFit="1" customWidth="1"/>
    <col min="22" max="22" width="8.6640625" bestFit="1" customWidth="1"/>
    <col min="23" max="23" width="6" bestFit="1" customWidth="1"/>
    <col min="24" max="24" width="8.6640625" bestFit="1" customWidth="1"/>
    <col min="25" max="25" width="10.77734375" bestFit="1" customWidth="1"/>
  </cols>
  <sheetData>
    <row r="3" spans="1:4" x14ac:dyDescent="0.3">
      <c r="A3" s="15" t="s">
        <v>8360</v>
      </c>
      <c r="B3" t="s">
        <v>8401</v>
      </c>
      <c r="C3" t="s">
        <v>8402</v>
      </c>
      <c r="D3" t="s">
        <v>8403</v>
      </c>
    </row>
    <row r="4" spans="1:4" x14ac:dyDescent="0.3">
      <c r="A4" s="16" t="s">
        <v>8389</v>
      </c>
      <c r="B4" s="8">
        <v>75.806451612903231</v>
      </c>
      <c r="C4" s="8">
        <v>24.193548387096776</v>
      </c>
      <c r="D4" s="8">
        <v>0</v>
      </c>
    </row>
    <row r="5" spans="1:4" x14ac:dyDescent="0.3">
      <c r="A5" s="16" t="s">
        <v>8390</v>
      </c>
      <c r="B5" s="8">
        <v>72.659176029962552</v>
      </c>
      <c r="C5" s="8">
        <v>27.340823970037455</v>
      </c>
      <c r="D5" s="8">
        <v>0</v>
      </c>
    </row>
    <row r="6" spans="1:4" x14ac:dyDescent="0.3">
      <c r="A6" s="16" t="s">
        <v>8391</v>
      </c>
      <c r="B6" s="8">
        <v>55.029585798816569</v>
      </c>
      <c r="C6" s="8">
        <v>44.970414201183431</v>
      </c>
      <c r="D6" s="8">
        <v>0</v>
      </c>
    </row>
    <row r="7" spans="1:4" x14ac:dyDescent="0.3">
      <c r="A7" s="16" t="s">
        <v>8392</v>
      </c>
      <c r="B7" s="8">
        <v>54.166666666666664</v>
      </c>
      <c r="C7" s="8">
        <v>45.833333333333329</v>
      </c>
      <c r="D7" s="8">
        <v>0</v>
      </c>
    </row>
    <row r="8" spans="1:4" x14ac:dyDescent="0.3">
      <c r="A8" s="16" t="s">
        <v>8393</v>
      </c>
      <c r="B8" s="8">
        <v>50</v>
      </c>
      <c r="C8" s="8">
        <v>50</v>
      </c>
      <c r="D8" s="8">
        <v>0</v>
      </c>
    </row>
    <row r="9" spans="1:4" x14ac:dyDescent="0.3">
      <c r="A9" s="16" t="s">
        <v>8394</v>
      </c>
      <c r="B9" s="8">
        <v>45</v>
      </c>
      <c r="C9" s="8">
        <v>55.000000000000007</v>
      </c>
      <c r="D9" s="8">
        <v>0</v>
      </c>
    </row>
    <row r="10" spans="1:4" x14ac:dyDescent="0.3">
      <c r="A10" s="16" t="s">
        <v>8395</v>
      </c>
      <c r="B10" s="8">
        <v>20</v>
      </c>
      <c r="C10" s="8">
        <v>80</v>
      </c>
      <c r="D10" s="8">
        <v>0</v>
      </c>
    </row>
    <row r="11" spans="1:4" x14ac:dyDescent="0.3">
      <c r="A11" s="16" t="s">
        <v>8396</v>
      </c>
      <c r="B11" s="8">
        <v>27.27272727272727</v>
      </c>
      <c r="C11" s="8">
        <v>72.727272727272734</v>
      </c>
      <c r="D11" s="8">
        <v>0</v>
      </c>
    </row>
    <row r="12" spans="1:4" x14ac:dyDescent="0.3">
      <c r="A12" s="16" t="s">
        <v>8397</v>
      </c>
      <c r="B12" s="8">
        <v>66.666666666666657</v>
      </c>
      <c r="C12" s="8">
        <v>33.333333333333329</v>
      </c>
      <c r="D12" s="8">
        <v>0</v>
      </c>
    </row>
    <row r="13" spans="1:4" x14ac:dyDescent="0.3">
      <c r="A13" s="16" t="s">
        <v>8398</v>
      </c>
      <c r="B13" s="8">
        <v>66.666666666666657</v>
      </c>
      <c r="C13" s="8">
        <v>33.333333333333329</v>
      </c>
      <c r="D13" s="8">
        <v>0</v>
      </c>
    </row>
    <row r="14" spans="1:4" x14ac:dyDescent="0.3">
      <c r="A14" s="16" t="s">
        <v>8399</v>
      </c>
      <c r="B14" s="8">
        <v>0</v>
      </c>
      <c r="C14" s="8">
        <v>100</v>
      </c>
      <c r="D14" s="8">
        <v>0</v>
      </c>
    </row>
    <row r="15" spans="1:4" x14ac:dyDescent="0.3">
      <c r="A15" s="16" t="s">
        <v>8400</v>
      </c>
      <c r="B15" s="8">
        <v>12.5</v>
      </c>
      <c r="C15" s="8">
        <v>87.5</v>
      </c>
      <c r="D15" s="8">
        <v>0</v>
      </c>
    </row>
    <row r="16" spans="1:4" x14ac:dyDescent="0.3">
      <c r="A16" s="16" t="s">
        <v>8362</v>
      </c>
      <c r="B16" s="8">
        <v>545.76794071440963</v>
      </c>
      <c r="C16" s="8">
        <v>654.23205928559037</v>
      </c>
      <c r="D16" s="8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7556F-3D6F-4F7B-A14C-847257266B62}">
  <dimension ref="A1:H13"/>
  <sheetViews>
    <sheetView workbookViewId="0">
      <selection activeCell="D11" sqref="D11"/>
    </sheetView>
  </sheetViews>
  <sheetFormatPr defaultRowHeight="14.4" x14ac:dyDescent="0.3"/>
  <cols>
    <col min="1" max="1" width="15.109375" style="19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9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s="19" t="s">
        <v>8389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SUM(B2,C2,D2)</f>
        <v>186</v>
      </c>
      <c r="F2" s="12">
        <f>(B2/E2)*100</f>
        <v>75.806451612903231</v>
      </c>
      <c r="G2" s="12">
        <f>(C2/E2)*100</f>
        <v>24.193548387096776</v>
      </c>
      <c r="H2">
        <f>(D2/E2)*100</f>
        <v>0</v>
      </c>
    </row>
    <row r="3" spans="1:8" x14ac:dyDescent="0.3">
      <c r="A3" s="19" t="s">
        <v>8390</v>
      </c>
      <c r="B3">
        <f>COUNTIFS(kickstarter!$F:$F,"successful",kickstarter!$D:$D,"&gt;=1000",kickstarter!$D:$D,"&lt;5000",kickstarter!$R:$R,"plays")</f>
        <v>388</v>
      </c>
      <c r="C3">
        <f>COUNTIFS(kickstarter!$F:$F,"failed",kickstarter!$D:$D,"&gt;=1000",kickstarter!$D:$D,"&lt;5000",kickstarter!$R:$R,"plays")</f>
        <v>146</v>
      </c>
      <c r="D3">
        <f>COUNTIFS(kickstarter!$F:$F,"canceled",kickstarter!$D:$D,"&gt;=1000",kickstarter!$D:$D,"&lt;5000",kickstarter!$R:$R,"plays")</f>
        <v>0</v>
      </c>
      <c r="E3">
        <f t="shared" ref="E3:E13" si="0">SUM(B3,C3,D3)</f>
        <v>534</v>
      </c>
      <c r="F3" s="12">
        <f t="shared" ref="F3:F13" si="1">(B3/E3)*100</f>
        <v>72.659176029962552</v>
      </c>
      <c r="G3" s="12">
        <f t="shared" ref="G3:G13" si="2">(C3/E3)*100</f>
        <v>27.340823970037455</v>
      </c>
      <c r="H3">
        <f t="shared" ref="H3:H13" si="3">(D3/E3)*100</f>
        <v>0</v>
      </c>
    </row>
    <row r="4" spans="1:8" x14ac:dyDescent="0.3">
      <c r="A4" s="19" t="s">
        <v>8391</v>
      </c>
      <c r="B4">
        <f>COUNTIFS(kickstarter!$F:$F,"successful",kickstarter!$D:$D,"&gt;=5000",kickstarter!$D:$D,"&lt;10000",kickstarter!$R:$R,"plays")</f>
        <v>93</v>
      </c>
      <c r="C4">
        <f>COUNTIFS(kickstarter!$F:$F,"failed",kickstarter!$D:$D,"&gt;=5000",kickstarter!$D:$D,"&lt;10000",kickstarter!$R:$R,"plays")</f>
        <v>76</v>
      </c>
      <c r="D4">
        <f>COUNTIFS(kickstarter!$F:$F,"canceled",kickstarter!$D:$D,"&gt;=5000",kickstarter!$D:$D,"&lt;10000",kickstarter!$R:$R,"plays")</f>
        <v>0</v>
      </c>
      <c r="E4">
        <f t="shared" si="0"/>
        <v>169</v>
      </c>
      <c r="F4" s="12">
        <f t="shared" si="1"/>
        <v>55.029585798816569</v>
      </c>
      <c r="G4" s="12">
        <f t="shared" si="2"/>
        <v>44.970414201183431</v>
      </c>
      <c r="H4">
        <f t="shared" si="3"/>
        <v>0</v>
      </c>
    </row>
    <row r="5" spans="1:8" x14ac:dyDescent="0.3">
      <c r="A5" s="19" t="s">
        <v>8392</v>
      </c>
      <c r="B5">
        <f>COUNTIFS(kickstarter!$F:$F,"successful",kickstarter!$D:$D,"&gt;=10000",kickstarter!$D:$D,"&lt;15000",kickstarter!$R:$R,"plays")</f>
        <v>39</v>
      </c>
      <c r="C5">
        <f>COUNTIFS(kickstarter!$F:$F,"failed",kickstarter!$D:$D,"&gt;=10000",kickstarter!$D:$D,"&lt;15000",kickstarter!$R:$R,"plays")</f>
        <v>33</v>
      </c>
      <c r="D5">
        <f>COUNTIFS(kickstarter!$F:$F,"canceled",kickstarter!$D:$D,"&gt;=10000",kickstarter!$D:$D,"&lt;15000",kickstarter!$R:$R,"plays")</f>
        <v>0</v>
      </c>
      <c r="E5">
        <f t="shared" si="0"/>
        <v>72</v>
      </c>
      <c r="F5" s="12">
        <f t="shared" si="1"/>
        <v>54.166666666666664</v>
      </c>
      <c r="G5" s="12">
        <f t="shared" si="2"/>
        <v>45.833333333333329</v>
      </c>
      <c r="H5">
        <f t="shared" si="3"/>
        <v>0</v>
      </c>
    </row>
    <row r="6" spans="1:8" x14ac:dyDescent="0.3">
      <c r="A6" s="19" t="s">
        <v>8393</v>
      </c>
      <c r="B6">
        <f>COUNTIFS(kickstarter!$F:$F,"successful",kickstarter!$D:$D,"&gt;=15000",kickstarter!$D:$D,"&lt;20000",kickstarter!$R:$R,"plays")</f>
        <v>12</v>
      </c>
      <c r="C6">
        <f>COUNTIFS(kickstarter!$F:$F,"failed",kickstarter!$D:$D,"&gt;=15000",kickstarter!$D:$D,"&lt;20000",kickstarter!$R:$R,"plays")</f>
        <v>12</v>
      </c>
      <c r="D6">
        <f>COUNTIFS(kickstarter!$F:$F,"canceled",kickstarter!$D:$D,"&gt;=15000",kickstarter!$D:$D,"&lt;20000",kickstarter!$R:$R,"plays")</f>
        <v>0</v>
      </c>
      <c r="E6">
        <f t="shared" si="0"/>
        <v>24</v>
      </c>
      <c r="F6" s="12">
        <f t="shared" si="1"/>
        <v>50</v>
      </c>
      <c r="G6" s="12">
        <f t="shared" si="2"/>
        <v>50</v>
      </c>
      <c r="H6">
        <f t="shared" si="3"/>
        <v>0</v>
      </c>
    </row>
    <row r="7" spans="1:8" x14ac:dyDescent="0.3">
      <c r="A7" s="19" t="s">
        <v>8394</v>
      </c>
      <c r="B7">
        <f>COUNTIFS(kickstarter!$F:$F,"successful",kickstarter!$D:$D,"&gt;=20000",kickstarter!$D:$D,"&lt;24999",kickstarter!$R:$R,"plays")</f>
        <v>9</v>
      </c>
      <c r="C7">
        <f>COUNTIFS(kickstarter!$F:$F,"failed",kickstarter!$D:$D,"&gt;=20000",kickstarter!$D:$D,"&lt;25000",kickstarter!$R:$R,"plays")</f>
        <v>11</v>
      </c>
      <c r="D7">
        <f>COUNTIFS(kickstarter!$F:$F,"canceled",kickstarter!$D:$D,"&gt;=20000",kickstarter!$D:$D,"&lt;25000",kickstarter!$R:$R,"plays")</f>
        <v>0</v>
      </c>
      <c r="E7">
        <f t="shared" si="0"/>
        <v>20</v>
      </c>
      <c r="F7" s="12">
        <f t="shared" si="1"/>
        <v>45</v>
      </c>
      <c r="G7" s="12">
        <f t="shared" si="2"/>
        <v>55.000000000000007</v>
      </c>
      <c r="H7">
        <f t="shared" si="3"/>
        <v>0</v>
      </c>
    </row>
    <row r="8" spans="1:8" x14ac:dyDescent="0.3">
      <c r="A8" s="19" t="s">
        <v>8395</v>
      </c>
      <c r="B8">
        <f>COUNTIFS(kickstarter!$F:$F,"successful",kickstarter!$D:$D,"&gt;=25000",kickstarter!$D:$D,"&lt;29999",kickstarter!$R:$R,"plays")</f>
        <v>1</v>
      </c>
      <c r="C8">
        <f>COUNTIFS(kickstarter!$F:$F,"failed",kickstarter!$D:$D,"&gt;=25000",kickstarter!$D:$D,"&lt;30000",kickstarter!$R:$R,"plays")</f>
        <v>4</v>
      </c>
      <c r="D8">
        <f>COUNTIFS(kickstarter!$F:$F,"canceled",kickstarter!$D:$D,"&gt;=25000",kickstarter!$D:$D,"&lt;30000",kickstarter!$R:$R,"plays")</f>
        <v>0</v>
      </c>
      <c r="E8">
        <f t="shared" si="0"/>
        <v>5</v>
      </c>
      <c r="F8" s="12">
        <f t="shared" si="1"/>
        <v>20</v>
      </c>
      <c r="G8" s="12">
        <f t="shared" si="2"/>
        <v>80</v>
      </c>
      <c r="H8">
        <f t="shared" si="3"/>
        <v>0</v>
      </c>
    </row>
    <row r="9" spans="1:8" x14ac:dyDescent="0.3">
      <c r="A9" s="19" t="s">
        <v>8396</v>
      </c>
      <c r="B9">
        <f>COUNTIFS(kickstarter!$F:$F,"successful",kickstarter!$D:$D,"&gt;=30000",kickstarter!$D:$D,"&lt;34999",kickstarter!$R:$R,"plays")</f>
        <v>3</v>
      </c>
      <c r="C9">
        <f>COUNTIFS(kickstarter!$F:$F,"failed",kickstarter!$D:$D,"&gt;=30000",kickstarter!$D:$D,"&lt;35000",kickstarter!$R:$R,"plays")</f>
        <v>8</v>
      </c>
      <c r="D9">
        <f>COUNTIFS(kickstarter!$F:$F,"canceled",kickstarter!$D:$D,"&gt;=30000",kickstarter!$D:$D,"&lt;35000",kickstarter!$R:$R,"plays")</f>
        <v>0</v>
      </c>
      <c r="E9">
        <f t="shared" si="0"/>
        <v>11</v>
      </c>
      <c r="F9" s="12">
        <f t="shared" si="1"/>
        <v>27.27272727272727</v>
      </c>
      <c r="G9" s="12">
        <f t="shared" si="2"/>
        <v>72.727272727272734</v>
      </c>
      <c r="H9">
        <f t="shared" si="3"/>
        <v>0</v>
      </c>
    </row>
    <row r="10" spans="1:8" x14ac:dyDescent="0.3">
      <c r="A10" s="19" t="s">
        <v>8397</v>
      </c>
      <c r="B10">
        <f>COUNTIFS(kickstarter!$F:$F,"successful",kickstarter!$D:$D,"&gt;=35000",kickstarter!$D:$D,"&lt;39999",kickstarter!$R:$R,"plays")</f>
        <v>4</v>
      </c>
      <c r="C10">
        <f>COUNTIFS(kickstarter!$F:$F,"failed",kickstarter!$D:$D,"&gt;=35000",kickstarter!$D:$D,"&lt;40000",kickstarter!$R:$R,"plays")</f>
        <v>2</v>
      </c>
      <c r="D10">
        <f>COUNTIFS(kickstarter!$F:$F,"canceled",kickstarter!$D:$D,"&gt;=35000",kickstarter!$D:$D,"&lt;40000",kickstarter!$R:$R,"plays")</f>
        <v>0</v>
      </c>
      <c r="E10">
        <f t="shared" si="0"/>
        <v>6</v>
      </c>
      <c r="F10" s="12">
        <f t="shared" si="1"/>
        <v>66.666666666666657</v>
      </c>
      <c r="G10" s="12">
        <f t="shared" si="2"/>
        <v>33.333333333333329</v>
      </c>
      <c r="H10">
        <f t="shared" si="3"/>
        <v>0</v>
      </c>
    </row>
    <row r="11" spans="1:8" x14ac:dyDescent="0.3">
      <c r="A11" s="19" t="s">
        <v>8398</v>
      </c>
      <c r="B11">
        <f>COUNTIFS(kickstarter!$F:$F,"successful",kickstarter!$D:$D,"&gt;=40000",kickstarter!$D:$D,"&lt;44999",kickstarter!$R:$R,"plays")</f>
        <v>2</v>
      </c>
      <c r="C11">
        <f>COUNTIFS(kickstarter!$F:$F,"failed",kickstarter!$D:$D,"&gt;=40000",kickstarter!$D:$D,"&lt;45000",kickstarter!$R:$R,"plays")</f>
        <v>1</v>
      </c>
      <c r="D11">
        <f>COUNTIFS(kickstarter!$F:$F,"canceled",kickstarter!$D:$D,"&gt;=40000",kickstarter!$D:$D,"&lt;45000",kickstarter!$R:$R,"plays")</f>
        <v>0</v>
      </c>
      <c r="E11">
        <f t="shared" si="0"/>
        <v>3</v>
      </c>
      <c r="F11" s="12">
        <f t="shared" si="1"/>
        <v>66.666666666666657</v>
      </c>
      <c r="G11" s="12">
        <f t="shared" si="2"/>
        <v>33.333333333333329</v>
      </c>
      <c r="H11">
        <f t="shared" si="3"/>
        <v>0</v>
      </c>
    </row>
    <row r="12" spans="1:8" x14ac:dyDescent="0.3">
      <c r="A12" s="19" t="s">
        <v>8399</v>
      </c>
      <c r="B12">
        <f>COUNTIFS(kickstarter!$F:$F,"successful",kickstarter!$D:$D,"&gt;=45000",kickstarter!$D:$D,"&lt;49999",kickstarter!$R:$R,"plays")</f>
        <v>0</v>
      </c>
      <c r="C12">
        <f>COUNTIFS(kickstarter!$F:$F,"failed",kickstarter!$D:$D,"&gt;=45000",kickstarter!$D:$D,"&lt;50000",kickstarter!$R:$R,"plays")</f>
        <v>1</v>
      </c>
      <c r="D12">
        <f>COUNTIFS(kickstarter!$F:$F,"canceled",kickstarter!$D:$D,"&gt;=45000",kickstarter!$D:$D,"&lt;50000",kickstarter!$R:$R,"plays")</f>
        <v>0</v>
      </c>
      <c r="E12">
        <f t="shared" si="0"/>
        <v>1</v>
      </c>
      <c r="F12" s="12">
        <f t="shared" si="1"/>
        <v>0</v>
      </c>
      <c r="G12" s="12">
        <f t="shared" si="2"/>
        <v>100</v>
      </c>
      <c r="H12">
        <f t="shared" si="3"/>
        <v>0</v>
      </c>
    </row>
    <row r="13" spans="1:8" x14ac:dyDescent="0.3">
      <c r="A13" s="19" t="s">
        <v>8400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2">
        <f t="shared" si="1"/>
        <v>12.5</v>
      </c>
      <c r="G13" s="12">
        <f t="shared" si="2"/>
        <v>87.5</v>
      </c>
      <c r="H13">
        <f t="shared" si="3"/>
        <v>0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22"/>
  <sheetViews>
    <sheetView topLeftCell="A1454" zoomScale="85" zoomScaleNormal="85" workbookViewId="0">
      <selection activeCell="F1" sqref="F1:F1048576"/>
    </sheetView>
  </sheetViews>
  <sheetFormatPr defaultColWidth="8.77734375" defaultRowHeight="14.4" x14ac:dyDescent="0.3"/>
  <cols>
    <col min="2" max="2" width="38.44140625" style="10" customWidth="1"/>
    <col min="3" max="3" width="46.5546875" style="3" bestFit="1" customWidth="1"/>
    <col min="4" max="4" width="17.88671875" style="7" bestFit="1" customWidth="1"/>
    <col min="5" max="5" width="16.44140625" style="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" bestFit="1" customWidth="1"/>
    <col min="16" max="16" width="16.6640625" style="12" bestFit="1" customWidth="1"/>
    <col min="17" max="17" width="41.109375" customWidth="1"/>
    <col min="18" max="18" width="16.33203125" bestFit="1" customWidth="1"/>
    <col min="19" max="19" width="23.21875" bestFit="1" customWidth="1"/>
    <col min="20" max="20" width="21.6640625" bestFit="1" customWidth="1"/>
  </cols>
  <sheetData>
    <row r="1" spans="1:21" x14ac:dyDescent="0.3">
      <c r="A1" s="1" t="s">
        <v>0</v>
      </c>
      <c r="B1" s="9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3" t="s">
        <v>8358</v>
      </c>
      <c r="R1" s="1" t="s">
        <v>8359</v>
      </c>
      <c r="S1" s="1" t="s">
        <v>8366</v>
      </c>
      <c r="T1" s="1" t="s">
        <v>8367</v>
      </c>
      <c r="U1" s="1" t="s">
        <v>8380</v>
      </c>
    </row>
    <row r="2" spans="1:21" ht="43.2" x14ac:dyDescent="0.3">
      <c r="A2">
        <v>0</v>
      </c>
      <c r="B2" s="10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4" t="s">
        <v>8351</v>
      </c>
      <c r="R2" t="s">
        <v>8357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x14ac:dyDescent="0.3">
      <c r="A3">
        <v>1</v>
      </c>
      <c r="B3" s="10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4" t="s">
        <v>8351</v>
      </c>
      <c r="R3" t="s">
        <v>8357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10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 t="s">
        <v>8351</v>
      </c>
      <c r="R4" t="s">
        <v>8357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10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8351</v>
      </c>
      <c r="R5" t="s">
        <v>8357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43.2" x14ac:dyDescent="0.3">
      <c r="A6">
        <v>4</v>
      </c>
      <c r="B6" s="10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8351</v>
      </c>
      <c r="R6" t="s">
        <v>8357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10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8351</v>
      </c>
      <c r="R7" t="s">
        <v>8357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10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8351</v>
      </c>
      <c r="R8" t="s">
        <v>8357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3.2" x14ac:dyDescent="0.3">
      <c r="A9">
        <v>7</v>
      </c>
      <c r="B9" s="10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8351</v>
      </c>
      <c r="R9" t="s">
        <v>8357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10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8351</v>
      </c>
      <c r="R10" t="s">
        <v>8357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10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8351</v>
      </c>
      <c r="R11" t="s">
        <v>8357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10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 t="s">
        <v>8351</v>
      </c>
      <c r="R12" t="s">
        <v>8357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3.2" x14ac:dyDescent="0.3">
      <c r="A13">
        <v>11</v>
      </c>
      <c r="B13" s="10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O13">
        <f t="shared" si="0"/>
        <v>121</v>
      </c>
      <c r="P13">
        <f t="shared" si="1"/>
        <v>80.33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3.2" x14ac:dyDescent="0.3">
      <c r="A14">
        <v>12</v>
      </c>
      <c r="B14" s="10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8351</v>
      </c>
      <c r="R14" t="s">
        <v>8357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28.8" x14ac:dyDescent="0.3">
      <c r="A15">
        <v>13</v>
      </c>
      <c r="B15" s="10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8351</v>
      </c>
      <c r="R15" t="s">
        <v>8357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10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8351</v>
      </c>
      <c r="R16" t="s">
        <v>8357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10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8351</v>
      </c>
      <c r="R17" t="s">
        <v>8357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10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8351</v>
      </c>
      <c r="R18" t="s">
        <v>8357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10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 t="s">
        <v>8351</v>
      </c>
      <c r="R19" t="s">
        <v>8357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10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8351</v>
      </c>
      <c r="R20" t="s">
        <v>8357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10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8351</v>
      </c>
      <c r="R21" t="s">
        <v>8357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10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8351</v>
      </c>
      <c r="R22" t="s">
        <v>8357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10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8351</v>
      </c>
      <c r="R23" t="s">
        <v>8357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10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 t="s">
        <v>8351</v>
      </c>
      <c r="R24" t="s">
        <v>8357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10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 t="s">
        <v>8351</v>
      </c>
      <c r="R25" t="s">
        <v>8357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10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8351</v>
      </c>
      <c r="R26" t="s">
        <v>8357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10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 t="s">
        <v>8351</v>
      </c>
      <c r="R27" t="s">
        <v>8357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28.8" x14ac:dyDescent="0.3">
      <c r="A28">
        <v>26</v>
      </c>
      <c r="B28" s="10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8351</v>
      </c>
      <c r="R28" t="s">
        <v>8357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10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8351</v>
      </c>
      <c r="R29" t="s">
        <v>8357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10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8351</v>
      </c>
      <c r="R30" t="s">
        <v>8357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10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 t="s">
        <v>8351</v>
      </c>
      <c r="R31" t="s">
        <v>8357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10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8351</v>
      </c>
      <c r="R32" t="s">
        <v>8357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10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 t="s">
        <v>8351</v>
      </c>
      <c r="R33" t="s">
        <v>8357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3.2" x14ac:dyDescent="0.3">
      <c r="A34">
        <v>32</v>
      </c>
      <c r="B34" s="10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8351</v>
      </c>
      <c r="R34" t="s">
        <v>8357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10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8351</v>
      </c>
      <c r="R35" t="s">
        <v>8357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10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8351</v>
      </c>
      <c r="R36" t="s">
        <v>8357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28.8" x14ac:dyDescent="0.3">
      <c r="A37">
        <v>35</v>
      </c>
      <c r="B37" s="10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8351</v>
      </c>
      <c r="R37" t="s">
        <v>8357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10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8351</v>
      </c>
      <c r="R38" t="s">
        <v>8357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10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8351</v>
      </c>
      <c r="R39" t="s">
        <v>8357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10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8351</v>
      </c>
      <c r="R40" t="s">
        <v>8357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3.2" x14ac:dyDescent="0.3">
      <c r="A41">
        <v>39</v>
      </c>
      <c r="B41" s="10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8351</v>
      </c>
      <c r="R41" t="s">
        <v>8357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10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8351</v>
      </c>
      <c r="R42" t="s">
        <v>8357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10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 t="s">
        <v>8351</v>
      </c>
      <c r="R43" t="s">
        <v>8357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10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8351</v>
      </c>
      <c r="R44" t="s">
        <v>8357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10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8351</v>
      </c>
      <c r="R45" t="s">
        <v>8357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3.2" x14ac:dyDescent="0.3">
      <c r="A46">
        <v>44</v>
      </c>
      <c r="B46" s="10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 t="s">
        <v>8351</v>
      </c>
      <c r="R46" t="s">
        <v>8357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10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 t="s">
        <v>8351</v>
      </c>
      <c r="R47" t="s">
        <v>8357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10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8351</v>
      </c>
      <c r="R48" t="s">
        <v>8357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3.2" x14ac:dyDescent="0.3">
      <c r="A49">
        <v>47</v>
      </c>
      <c r="B49" s="10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8351</v>
      </c>
      <c r="R49" t="s">
        <v>8357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10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8351</v>
      </c>
      <c r="R50" t="s">
        <v>8357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3">
      <c r="A51">
        <v>49</v>
      </c>
      <c r="B51" s="10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 t="s">
        <v>8351</v>
      </c>
      <c r="R51" t="s">
        <v>8357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10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 t="s">
        <v>8351</v>
      </c>
      <c r="R52" t="s">
        <v>8357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10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8351</v>
      </c>
      <c r="R53" t="s">
        <v>8357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10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8351</v>
      </c>
      <c r="R54" t="s">
        <v>8357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10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8351</v>
      </c>
      <c r="R55" t="s">
        <v>8357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3.2" x14ac:dyDescent="0.3">
      <c r="A56">
        <v>54</v>
      </c>
      <c r="B56" s="10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8351</v>
      </c>
      <c r="R56" t="s">
        <v>8357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10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8351</v>
      </c>
      <c r="R57" t="s">
        <v>8357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10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8351</v>
      </c>
      <c r="R58" t="s">
        <v>8357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10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8351</v>
      </c>
      <c r="R59" t="s">
        <v>8357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28.8" x14ac:dyDescent="0.3">
      <c r="A60">
        <v>58</v>
      </c>
      <c r="B60" s="10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8351</v>
      </c>
      <c r="R60" t="s">
        <v>8357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10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8351</v>
      </c>
      <c r="R61" t="s">
        <v>8357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10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8351</v>
      </c>
      <c r="R62" t="s">
        <v>8356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10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8351</v>
      </c>
      <c r="R63" t="s">
        <v>8356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10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8351</v>
      </c>
      <c r="R64" t="s">
        <v>8356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10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8351</v>
      </c>
      <c r="R65" t="s">
        <v>8356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10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4" t="s">
        <v>8351</v>
      </c>
      <c r="R66" t="s">
        <v>8356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28.8" x14ac:dyDescent="0.3">
      <c r="A67">
        <v>65</v>
      </c>
      <c r="B67" s="10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4" t="s">
        <v>8351</v>
      </c>
      <c r="R67" t="s">
        <v>8356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10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4" t="s">
        <v>8351</v>
      </c>
      <c r="R68" t="s">
        <v>8356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10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4" t="s">
        <v>8351</v>
      </c>
      <c r="R69" t="s">
        <v>8356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10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4" t="s">
        <v>8351</v>
      </c>
      <c r="R70" t="s">
        <v>8356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10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4" t="s">
        <v>8351</v>
      </c>
      <c r="R71" t="s">
        <v>8356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10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4" t="s">
        <v>8351</v>
      </c>
      <c r="R72" t="s">
        <v>8356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10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4" t="s">
        <v>8351</v>
      </c>
      <c r="R73" t="s">
        <v>8356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10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4" t="s">
        <v>8351</v>
      </c>
      <c r="R74" t="s">
        <v>8356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10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4" t="s">
        <v>8351</v>
      </c>
      <c r="R75" t="s">
        <v>8356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10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4" t="s">
        <v>8351</v>
      </c>
      <c r="R76" t="s">
        <v>8356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28.8" x14ac:dyDescent="0.3">
      <c r="A77">
        <v>75</v>
      </c>
      <c r="B77" s="10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4" t="s">
        <v>8351</v>
      </c>
      <c r="R77" t="s">
        <v>8356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10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4" t="s">
        <v>8351</v>
      </c>
      <c r="R78" t="s">
        <v>8356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28.8" x14ac:dyDescent="0.3">
      <c r="A79">
        <v>77</v>
      </c>
      <c r="B79" s="10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4" t="s">
        <v>8351</v>
      </c>
      <c r="R79" t="s">
        <v>8356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10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4" t="s">
        <v>8351</v>
      </c>
      <c r="R80" t="s">
        <v>8356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10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4" t="s">
        <v>8351</v>
      </c>
      <c r="R81" t="s">
        <v>8356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28.8" x14ac:dyDescent="0.3">
      <c r="A82">
        <v>80</v>
      </c>
      <c r="B82" s="10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4" t="s">
        <v>8351</v>
      </c>
      <c r="R82" t="s">
        <v>8356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10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4" t="s">
        <v>8351</v>
      </c>
      <c r="R83" t="s">
        <v>8356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10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4" t="s">
        <v>8351</v>
      </c>
      <c r="R84" t="s">
        <v>8356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10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4" t="s">
        <v>8351</v>
      </c>
      <c r="R85" t="s">
        <v>8356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28.8" x14ac:dyDescent="0.3">
      <c r="A86">
        <v>84</v>
      </c>
      <c r="B86" s="10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4" t="s">
        <v>8351</v>
      </c>
      <c r="R86" t="s">
        <v>8356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10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4" t="s">
        <v>8351</v>
      </c>
      <c r="R87" t="s">
        <v>8356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3.2" x14ac:dyDescent="0.3">
      <c r="A88">
        <v>86</v>
      </c>
      <c r="B88" s="10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4" t="s">
        <v>8351</v>
      </c>
      <c r="R88" t="s">
        <v>8356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10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4" t="s">
        <v>8351</v>
      </c>
      <c r="R89" t="s">
        <v>8356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10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4" t="s">
        <v>8351</v>
      </c>
      <c r="R90" t="s">
        <v>8356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10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4" t="s">
        <v>8351</v>
      </c>
      <c r="R91" t="s">
        <v>8356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10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4" t="s">
        <v>8351</v>
      </c>
      <c r="R92" t="s">
        <v>8356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10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4" t="s">
        <v>8351</v>
      </c>
      <c r="R93" t="s">
        <v>8356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10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4" t="s">
        <v>8351</v>
      </c>
      <c r="R94" t="s">
        <v>8356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3.2" x14ac:dyDescent="0.3">
      <c r="A95">
        <v>93</v>
      </c>
      <c r="B95" s="10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4" t="s">
        <v>8351</v>
      </c>
      <c r="R95" t="s">
        <v>8356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10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4" t="s">
        <v>8351</v>
      </c>
      <c r="R96" t="s">
        <v>8356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10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4" t="s">
        <v>8351</v>
      </c>
      <c r="R97" t="s">
        <v>8356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3.2" x14ac:dyDescent="0.3">
      <c r="A98">
        <v>96</v>
      </c>
      <c r="B98" s="10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4" t="s">
        <v>8351</v>
      </c>
      <c r="R98" t="s">
        <v>8356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10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4" t="s">
        <v>8351</v>
      </c>
      <c r="R99" t="s">
        <v>8356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10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4" t="s">
        <v>8351</v>
      </c>
      <c r="R100" t="s">
        <v>8356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10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4" t="s">
        <v>8351</v>
      </c>
      <c r="R101" t="s">
        <v>8356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10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4" t="s">
        <v>8351</v>
      </c>
      <c r="R102" t="s">
        <v>8356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10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4" t="s">
        <v>8351</v>
      </c>
      <c r="R103" t="s">
        <v>8356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10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4" t="s">
        <v>8351</v>
      </c>
      <c r="R104" t="s">
        <v>8356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28.8" x14ac:dyDescent="0.3">
      <c r="A105">
        <v>103</v>
      </c>
      <c r="B105" s="10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4" t="s">
        <v>8351</v>
      </c>
      <c r="R105" t="s">
        <v>8356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10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4" t="s">
        <v>8351</v>
      </c>
      <c r="R106" t="s">
        <v>8356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28.8" x14ac:dyDescent="0.3">
      <c r="A107">
        <v>105</v>
      </c>
      <c r="B107" s="10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4" t="s">
        <v>8351</v>
      </c>
      <c r="R107" t="s">
        <v>8356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10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4" t="s">
        <v>8351</v>
      </c>
      <c r="R108" t="s">
        <v>8356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10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4" t="s">
        <v>8351</v>
      </c>
      <c r="R109" t="s">
        <v>8356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28.8" x14ac:dyDescent="0.3">
      <c r="A110">
        <v>108</v>
      </c>
      <c r="B110" s="10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4" t="s">
        <v>8351</v>
      </c>
      <c r="R110" t="s">
        <v>8356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10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4" t="s">
        <v>8351</v>
      </c>
      <c r="R111" t="s">
        <v>8356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10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4" t="s">
        <v>8351</v>
      </c>
      <c r="R112" t="s">
        <v>8356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10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4" t="s">
        <v>8351</v>
      </c>
      <c r="R113" t="s">
        <v>8356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10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4" t="s">
        <v>8351</v>
      </c>
      <c r="R114" t="s">
        <v>8356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10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4" t="s">
        <v>8351</v>
      </c>
      <c r="R115" t="s">
        <v>8356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10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4" t="s">
        <v>8351</v>
      </c>
      <c r="R116" t="s">
        <v>8356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10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4" t="s">
        <v>8351</v>
      </c>
      <c r="R117" t="s">
        <v>8356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10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4" t="s">
        <v>8351</v>
      </c>
      <c r="R118" t="s">
        <v>8356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3.2" x14ac:dyDescent="0.3">
      <c r="A119">
        <v>117</v>
      </c>
      <c r="B119" s="10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4" t="s">
        <v>8351</v>
      </c>
      <c r="R119" t="s">
        <v>8356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10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4" t="s">
        <v>8351</v>
      </c>
      <c r="R120" t="s">
        <v>8356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10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4" t="s">
        <v>8351</v>
      </c>
      <c r="R121" t="s">
        <v>8356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3.2" x14ac:dyDescent="0.3">
      <c r="A122">
        <v>120</v>
      </c>
      <c r="B122" s="10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4" t="s">
        <v>8351</v>
      </c>
      <c r="R122" t="s">
        <v>8355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3.2" x14ac:dyDescent="0.3">
      <c r="A123">
        <v>121</v>
      </c>
      <c r="B123" s="10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4" t="s">
        <v>8351</v>
      </c>
      <c r="R123" t="s">
        <v>8355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10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4" t="s">
        <v>8351</v>
      </c>
      <c r="R124" t="s">
        <v>8355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10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4" t="s">
        <v>8351</v>
      </c>
      <c r="R125" t="s">
        <v>8355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10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4" t="s">
        <v>8351</v>
      </c>
      <c r="R126" t="s">
        <v>8355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10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4" t="s">
        <v>8351</v>
      </c>
      <c r="R127" t="s">
        <v>8355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10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4" t="s">
        <v>8351</v>
      </c>
      <c r="R128" t="s">
        <v>8355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10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4" t="s">
        <v>8351</v>
      </c>
      <c r="R129" t="s">
        <v>8355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10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4" t="s">
        <v>8351</v>
      </c>
      <c r="R130" t="s">
        <v>8355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3.2" x14ac:dyDescent="0.3">
      <c r="A131">
        <v>129</v>
      </c>
      <c r="B131" s="10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4" t="s">
        <v>8351</v>
      </c>
      <c r="R131" t="s">
        <v>8355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10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4" t="s">
        <v>8351</v>
      </c>
      <c r="R132" t="s">
        <v>8355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10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4" t="s">
        <v>8351</v>
      </c>
      <c r="R133" t="s">
        <v>8355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10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4" t="s">
        <v>8351</v>
      </c>
      <c r="R134" t="s">
        <v>8355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10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4" t="s">
        <v>8351</v>
      </c>
      <c r="R135" t="s">
        <v>8355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10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4" t="s">
        <v>8351</v>
      </c>
      <c r="R136" t="s">
        <v>8355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10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4" t="s">
        <v>8351</v>
      </c>
      <c r="R137" t="s">
        <v>8355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3.2" x14ac:dyDescent="0.3">
      <c r="A138">
        <v>136</v>
      </c>
      <c r="B138" s="10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4" t="s">
        <v>8351</v>
      </c>
      <c r="R138" t="s">
        <v>8355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10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4" t="s">
        <v>8351</v>
      </c>
      <c r="R139" t="s">
        <v>8355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10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4" t="s">
        <v>8351</v>
      </c>
      <c r="R140" t="s">
        <v>8355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28.8" x14ac:dyDescent="0.3">
      <c r="A141">
        <v>139</v>
      </c>
      <c r="B141" s="10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4" t="s">
        <v>8351</v>
      </c>
      <c r="R141" t="s">
        <v>8355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10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4" t="s">
        <v>8351</v>
      </c>
      <c r="R142" t="s">
        <v>8355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10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4" t="s">
        <v>8351</v>
      </c>
      <c r="R143" t="s">
        <v>8355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10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4" t="s">
        <v>8351</v>
      </c>
      <c r="R144" t="s">
        <v>8355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10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4" t="s">
        <v>8351</v>
      </c>
      <c r="R145" t="s">
        <v>8355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10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4" t="s">
        <v>8351</v>
      </c>
      <c r="R146" t="s">
        <v>8355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10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4" t="s">
        <v>8351</v>
      </c>
      <c r="R147" t="s">
        <v>8355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10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4" t="s">
        <v>8351</v>
      </c>
      <c r="R148" t="s">
        <v>8355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10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4" t="s">
        <v>8351</v>
      </c>
      <c r="R149" t="s">
        <v>8355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10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4" t="s">
        <v>8351</v>
      </c>
      <c r="R150" t="s">
        <v>8355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10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4" t="s">
        <v>8351</v>
      </c>
      <c r="R151" t="s">
        <v>8355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28.8" x14ac:dyDescent="0.3">
      <c r="A152">
        <v>150</v>
      </c>
      <c r="B152" s="10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4" t="s">
        <v>8351</v>
      </c>
      <c r="R152" t="s">
        <v>8355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10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4" t="s">
        <v>8351</v>
      </c>
      <c r="R153" t="s">
        <v>8355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10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4" t="s">
        <v>8351</v>
      </c>
      <c r="R154" t="s">
        <v>8355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10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4" t="s">
        <v>8351</v>
      </c>
      <c r="R155" t="s">
        <v>8355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28.8" x14ac:dyDescent="0.3">
      <c r="A156">
        <v>154</v>
      </c>
      <c r="B156" s="10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4" t="s">
        <v>8351</v>
      </c>
      <c r="R156" t="s">
        <v>8355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10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4" t="s">
        <v>8351</v>
      </c>
      <c r="R157" t="s">
        <v>8355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3.2" x14ac:dyDescent="0.3">
      <c r="A158">
        <v>156</v>
      </c>
      <c r="B158" s="10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4" t="s">
        <v>8351</v>
      </c>
      <c r="R158" t="s">
        <v>8355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10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4" t="s">
        <v>8351</v>
      </c>
      <c r="R159" t="s">
        <v>8355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10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4" t="s">
        <v>8351</v>
      </c>
      <c r="R160" t="s">
        <v>8355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10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4" t="s">
        <v>8351</v>
      </c>
      <c r="R161" t="s">
        <v>8355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10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4" t="s">
        <v>8351</v>
      </c>
      <c r="R162" t="s">
        <v>8354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10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4" t="s">
        <v>8351</v>
      </c>
      <c r="R163" t="s">
        <v>8354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10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4" t="s">
        <v>8351</v>
      </c>
      <c r="R164" t="s">
        <v>8354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10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4" t="s">
        <v>8351</v>
      </c>
      <c r="R165" t="s">
        <v>8354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10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4" t="s">
        <v>8351</v>
      </c>
      <c r="R166" t="s">
        <v>8354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10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4" t="s">
        <v>8351</v>
      </c>
      <c r="R167" t="s">
        <v>8354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10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4" t="s">
        <v>8351</v>
      </c>
      <c r="R168" t="s">
        <v>8354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10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4" t="s">
        <v>8351</v>
      </c>
      <c r="R169" t="s">
        <v>8354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10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4" t="s">
        <v>8351</v>
      </c>
      <c r="R170" t="s">
        <v>8354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10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4" t="s">
        <v>8351</v>
      </c>
      <c r="R171" t="s">
        <v>8354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10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4" t="s">
        <v>8351</v>
      </c>
      <c r="R172" t="s">
        <v>8354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10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4" t="s">
        <v>8351</v>
      </c>
      <c r="R173" t="s">
        <v>8354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28.8" x14ac:dyDescent="0.3">
      <c r="A174">
        <v>172</v>
      </c>
      <c r="B174" s="10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4" t="s">
        <v>8351</v>
      </c>
      <c r="R174" t="s">
        <v>8354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10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4" t="s">
        <v>8351</v>
      </c>
      <c r="R175" t="s">
        <v>8354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10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4" t="s">
        <v>8351</v>
      </c>
      <c r="R176" t="s">
        <v>8354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10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4" t="s">
        <v>8351</v>
      </c>
      <c r="R177" t="s">
        <v>8354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10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4" t="s">
        <v>8351</v>
      </c>
      <c r="R178" t="s">
        <v>8354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10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4" t="s">
        <v>8351</v>
      </c>
      <c r="R179" t="s">
        <v>8354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10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4" t="s">
        <v>8351</v>
      </c>
      <c r="R180" t="s">
        <v>8354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10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4" t="s">
        <v>8351</v>
      </c>
      <c r="R181" t="s">
        <v>8354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10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4" t="s">
        <v>8351</v>
      </c>
      <c r="R182" t="s">
        <v>8354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10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4" t="s">
        <v>8351</v>
      </c>
      <c r="R183" t="s">
        <v>8354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10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4" t="s">
        <v>8351</v>
      </c>
      <c r="R184" t="s">
        <v>8354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10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4" t="s">
        <v>8351</v>
      </c>
      <c r="R185" t="s">
        <v>8354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10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4" t="s">
        <v>8351</v>
      </c>
      <c r="R186" t="s">
        <v>8354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10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4" t="s">
        <v>8351</v>
      </c>
      <c r="R187" t="s">
        <v>8354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10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4" t="s">
        <v>8351</v>
      </c>
      <c r="R188" t="s">
        <v>8354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28.8" x14ac:dyDescent="0.3">
      <c r="A189">
        <v>187</v>
      </c>
      <c r="B189" s="10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4" t="s">
        <v>8351</v>
      </c>
      <c r="R189" t="s">
        <v>8354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10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4" t="s">
        <v>8351</v>
      </c>
      <c r="R190" t="s">
        <v>8354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10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4" t="s">
        <v>8351</v>
      </c>
      <c r="R191" t="s">
        <v>8354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10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4" t="s">
        <v>8351</v>
      </c>
      <c r="R192" t="s">
        <v>8354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10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4" t="s">
        <v>8351</v>
      </c>
      <c r="R193" t="s">
        <v>8354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3.2" x14ac:dyDescent="0.3">
      <c r="A194">
        <v>192</v>
      </c>
      <c r="B194" s="10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4" t="s">
        <v>8351</v>
      </c>
      <c r="R194" t="s">
        <v>8354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3.2" x14ac:dyDescent="0.3">
      <c r="A195">
        <v>193</v>
      </c>
      <c r="B195" s="10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4" t="s">
        <v>8351</v>
      </c>
      <c r="R195" t="s">
        <v>8354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10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4" t="s">
        <v>8351</v>
      </c>
      <c r="R196" t="s">
        <v>8354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10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4" t="s">
        <v>8351</v>
      </c>
      <c r="R197" t="s">
        <v>8354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10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4" t="s">
        <v>8351</v>
      </c>
      <c r="R198" t="s">
        <v>8354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10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4" t="s">
        <v>8351</v>
      </c>
      <c r="R199" t="s">
        <v>8354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10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4" t="s">
        <v>8351</v>
      </c>
      <c r="R200" t="s">
        <v>8354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10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4" t="s">
        <v>8351</v>
      </c>
      <c r="R201" t="s">
        <v>8354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10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4" t="s">
        <v>8351</v>
      </c>
      <c r="R202" t="s">
        <v>8354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10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4" t="s">
        <v>8351</v>
      </c>
      <c r="R203" t="s">
        <v>8354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10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4" t="s">
        <v>8351</v>
      </c>
      <c r="R204" t="s">
        <v>8354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10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4" t="s">
        <v>8351</v>
      </c>
      <c r="R205" t="s">
        <v>8354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10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4" t="s">
        <v>8351</v>
      </c>
      <c r="R206" t="s">
        <v>8354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10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4" t="s">
        <v>8351</v>
      </c>
      <c r="R207" t="s">
        <v>8354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10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4" t="s">
        <v>8351</v>
      </c>
      <c r="R208" t="s">
        <v>8354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10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4" t="s">
        <v>8351</v>
      </c>
      <c r="R209" t="s">
        <v>8354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10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4" t="s">
        <v>8351</v>
      </c>
      <c r="R210" t="s">
        <v>8354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10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4" t="s">
        <v>8351</v>
      </c>
      <c r="R211" t="s">
        <v>8354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10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4" t="s">
        <v>8351</v>
      </c>
      <c r="R212" t="s">
        <v>8354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10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4" t="s">
        <v>8351</v>
      </c>
      <c r="R213" t="s">
        <v>8354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10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4" t="s">
        <v>8351</v>
      </c>
      <c r="R214" t="s">
        <v>8354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28.8" x14ac:dyDescent="0.3">
      <c r="A215">
        <v>213</v>
      </c>
      <c r="B215" s="10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4" t="s">
        <v>8351</v>
      </c>
      <c r="R215" t="s">
        <v>8354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10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4" t="s">
        <v>8351</v>
      </c>
      <c r="R216" t="s">
        <v>8354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10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4" t="s">
        <v>8351</v>
      </c>
      <c r="R217" t="s">
        <v>8354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10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4" t="s">
        <v>8351</v>
      </c>
      <c r="R218" t="s">
        <v>8354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10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4" t="s">
        <v>8351</v>
      </c>
      <c r="R219" t="s">
        <v>8354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10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4" t="s">
        <v>8351</v>
      </c>
      <c r="R220" t="s">
        <v>8354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10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4" t="s">
        <v>8351</v>
      </c>
      <c r="R221" t="s">
        <v>8354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10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4" t="s">
        <v>8351</v>
      </c>
      <c r="R222" t="s">
        <v>8354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10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4" t="s">
        <v>8351</v>
      </c>
      <c r="R223" t="s">
        <v>8354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10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4" t="s">
        <v>8351</v>
      </c>
      <c r="R224" t="s">
        <v>8354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10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4" t="s">
        <v>8351</v>
      </c>
      <c r="R225" t="s">
        <v>8354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10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4" t="s">
        <v>8351</v>
      </c>
      <c r="R226" t="s">
        <v>8354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10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4" t="s">
        <v>8351</v>
      </c>
      <c r="R227" t="s">
        <v>8354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28.8" x14ac:dyDescent="0.3">
      <c r="A228">
        <v>226</v>
      </c>
      <c r="B228" s="10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4" t="s">
        <v>8351</v>
      </c>
      <c r="R228" t="s">
        <v>8354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10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4" t="s">
        <v>8351</v>
      </c>
      <c r="R229" t="s">
        <v>8354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10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4" t="s">
        <v>8351</v>
      </c>
      <c r="R230" t="s">
        <v>8354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10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4" t="s">
        <v>8351</v>
      </c>
      <c r="R231" t="s">
        <v>8354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10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4" t="s">
        <v>8351</v>
      </c>
      <c r="R232" t="s">
        <v>8354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10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4" t="s">
        <v>8351</v>
      </c>
      <c r="R233" t="s">
        <v>8354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10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4" t="s">
        <v>8351</v>
      </c>
      <c r="R234" t="s">
        <v>8354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10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4" t="s">
        <v>8351</v>
      </c>
      <c r="R235" t="s">
        <v>8354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10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4" t="s">
        <v>8351</v>
      </c>
      <c r="R236" t="s">
        <v>8354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28.8" x14ac:dyDescent="0.3">
      <c r="A237">
        <v>235</v>
      </c>
      <c r="B237" s="10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4" t="s">
        <v>8351</v>
      </c>
      <c r="R237" t="s">
        <v>8354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10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4" t="s">
        <v>8351</v>
      </c>
      <c r="R238" t="s">
        <v>8354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10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4" t="s">
        <v>8351</v>
      </c>
      <c r="R239" t="s">
        <v>8354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10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4" t="s">
        <v>8351</v>
      </c>
      <c r="R240" t="s">
        <v>8354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10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4" t="s">
        <v>8351</v>
      </c>
      <c r="R241" t="s">
        <v>8354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3.2" x14ac:dyDescent="0.3">
      <c r="A242">
        <v>240</v>
      </c>
      <c r="B242" s="10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4" t="s">
        <v>8351</v>
      </c>
      <c r="R242" t="s">
        <v>8353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10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4" t="s">
        <v>8351</v>
      </c>
      <c r="R243" t="s">
        <v>8353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10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4" t="s">
        <v>8351</v>
      </c>
      <c r="R244" t="s">
        <v>8353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10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4" t="s">
        <v>8351</v>
      </c>
      <c r="R245" t="s">
        <v>8353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3.2" x14ac:dyDescent="0.3">
      <c r="A246">
        <v>244</v>
      </c>
      <c r="B246" s="10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4" t="s">
        <v>8351</v>
      </c>
      <c r="R246" t="s">
        <v>8353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10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4" t="s">
        <v>8351</v>
      </c>
      <c r="R247" t="s">
        <v>8353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10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4" t="s">
        <v>8351</v>
      </c>
      <c r="R248" t="s">
        <v>8353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43.2" x14ac:dyDescent="0.3">
      <c r="A249">
        <v>247</v>
      </c>
      <c r="B249" s="10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4" t="s">
        <v>8351</v>
      </c>
      <c r="R249" t="s">
        <v>8353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10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4" t="s">
        <v>8351</v>
      </c>
      <c r="R250" t="s">
        <v>8353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3.2" x14ac:dyDescent="0.3">
      <c r="A251">
        <v>249</v>
      </c>
      <c r="B251" s="10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4" t="s">
        <v>8351</v>
      </c>
      <c r="R251" t="s">
        <v>8353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10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4" t="s">
        <v>8351</v>
      </c>
      <c r="R252" t="s">
        <v>8353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10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4" t="s">
        <v>8351</v>
      </c>
      <c r="R253" t="s">
        <v>8353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28.8" x14ac:dyDescent="0.3">
      <c r="A254">
        <v>252</v>
      </c>
      <c r="B254" s="10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4" t="s">
        <v>8351</v>
      </c>
      <c r="R254" t="s">
        <v>8353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3.2" x14ac:dyDescent="0.3">
      <c r="A255">
        <v>253</v>
      </c>
      <c r="B255" s="10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4" t="s">
        <v>8351</v>
      </c>
      <c r="R255" t="s">
        <v>8353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28.8" x14ac:dyDescent="0.3">
      <c r="A256">
        <v>254</v>
      </c>
      <c r="B256" s="10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4" t="s">
        <v>8351</v>
      </c>
      <c r="R256" t="s">
        <v>8353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10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4" t="s">
        <v>8351</v>
      </c>
      <c r="R257" t="s">
        <v>8353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10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4" t="s">
        <v>8351</v>
      </c>
      <c r="R258" t="s">
        <v>8353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10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4" t="s">
        <v>8351</v>
      </c>
      <c r="R259" t="s">
        <v>8353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10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4" t="s">
        <v>8351</v>
      </c>
      <c r="R260" t="s">
        <v>8353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3.2" x14ac:dyDescent="0.3">
      <c r="A261">
        <v>259</v>
      </c>
      <c r="B261" s="10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4" t="s">
        <v>8351</v>
      </c>
      <c r="R261" t="s">
        <v>8353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28.8" x14ac:dyDescent="0.3">
      <c r="A262">
        <v>260</v>
      </c>
      <c r="B262" s="10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4" t="s">
        <v>8351</v>
      </c>
      <c r="R262" t="s">
        <v>8353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10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4" t="s">
        <v>8351</v>
      </c>
      <c r="R263" t="s">
        <v>8353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10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4" t="s">
        <v>8351</v>
      </c>
      <c r="R264" t="s">
        <v>8353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10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4" t="s">
        <v>8351</v>
      </c>
      <c r="R265" t="s">
        <v>8353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10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4" t="s">
        <v>8351</v>
      </c>
      <c r="R266" t="s">
        <v>8353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43.2" x14ac:dyDescent="0.3">
      <c r="A267">
        <v>265</v>
      </c>
      <c r="B267" s="10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4" t="s">
        <v>8351</v>
      </c>
      <c r="R267" t="s">
        <v>8353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3.2" x14ac:dyDescent="0.3">
      <c r="A268">
        <v>266</v>
      </c>
      <c r="B268" s="10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4" t="s">
        <v>8351</v>
      </c>
      <c r="R268" t="s">
        <v>8353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10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4" t="s">
        <v>8351</v>
      </c>
      <c r="R269" t="s">
        <v>8353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10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4" t="s">
        <v>8351</v>
      </c>
      <c r="R270" t="s">
        <v>8353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10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4" t="s">
        <v>8351</v>
      </c>
      <c r="R271" t="s">
        <v>8353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10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4" t="s">
        <v>8351</v>
      </c>
      <c r="R272" t="s">
        <v>8353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10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4" t="s">
        <v>8351</v>
      </c>
      <c r="R273" t="s">
        <v>8353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10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4" t="s">
        <v>8351</v>
      </c>
      <c r="R274" t="s">
        <v>8353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10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4" t="s">
        <v>8351</v>
      </c>
      <c r="R275" t="s">
        <v>8353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10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4" t="s">
        <v>8351</v>
      </c>
      <c r="R276" t="s">
        <v>8353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10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4" t="s">
        <v>8351</v>
      </c>
      <c r="R277" t="s">
        <v>8353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10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4" t="s">
        <v>8351</v>
      </c>
      <c r="R278" t="s">
        <v>8353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10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4" t="s">
        <v>8351</v>
      </c>
      <c r="R279" t="s">
        <v>8353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10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4" t="s">
        <v>8351</v>
      </c>
      <c r="R280" t="s">
        <v>8353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10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4" t="s">
        <v>8351</v>
      </c>
      <c r="R281" t="s">
        <v>8353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10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4" t="s">
        <v>8351</v>
      </c>
      <c r="R282" t="s">
        <v>8353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10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4" t="s">
        <v>8351</v>
      </c>
      <c r="R283" t="s">
        <v>8353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10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4" t="s">
        <v>8351</v>
      </c>
      <c r="R284" t="s">
        <v>8353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10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4" t="s">
        <v>8351</v>
      </c>
      <c r="R285" t="s">
        <v>8353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10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4" t="s">
        <v>8351</v>
      </c>
      <c r="R286" t="s">
        <v>8353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10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4" t="s">
        <v>8351</v>
      </c>
      <c r="R287" t="s">
        <v>8353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10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4" t="s">
        <v>8351</v>
      </c>
      <c r="R288" t="s">
        <v>8353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10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4" t="s">
        <v>8351</v>
      </c>
      <c r="R289" t="s">
        <v>8353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3.2" x14ac:dyDescent="0.3">
      <c r="A290">
        <v>288</v>
      </c>
      <c r="B290" s="10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4" t="s">
        <v>8351</v>
      </c>
      <c r="R290" t="s">
        <v>8353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10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4" t="s">
        <v>8351</v>
      </c>
      <c r="R291" t="s">
        <v>8353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10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4" t="s">
        <v>8351</v>
      </c>
      <c r="R292" t="s">
        <v>8353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10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4" t="s">
        <v>8351</v>
      </c>
      <c r="R293" t="s">
        <v>8353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3.2" x14ac:dyDescent="0.3">
      <c r="A294">
        <v>292</v>
      </c>
      <c r="B294" s="10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4" t="s">
        <v>8351</v>
      </c>
      <c r="R294" t="s">
        <v>8353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10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4" t="s">
        <v>8351</v>
      </c>
      <c r="R295" t="s">
        <v>8353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3.2" x14ac:dyDescent="0.3">
      <c r="A296">
        <v>294</v>
      </c>
      <c r="B296" s="10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4" t="s">
        <v>8351</v>
      </c>
      <c r="R296" t="s">
        <v>8353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10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4" t="s">
        <v>8351</v>
      </c>
      <c r="R297" t="s">
        <v>8353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10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4" t="s">
        <v>8351</v>
      </c>
      <c r="R298" t="s">
        <v>8353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10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4" t="s">
        <v>8351</v>
      </c>
      <c r="R299" t="s">
        <v>8353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10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4" t="s">
        <v>8351</v>
      </c>
      <c r="R300" t="s">
        <v>8353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3.2" x14ac:dyDescent="0.3">
      <c r="A301">
        <v>299</v>
      </c>
      <c r="B301" s="10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4" t="s">
        <v>8351</v>
      </c>
      <c r="R301" t="s">
        <v>8353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10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4" t="s">
        <v>8351</v>
      </c>
      <c r="R302" t="s">
        <v>8353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10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4" t="s">
        <v>8351</v>
      </c>
      <c r="R303" t="s">
        <v>8353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43.2" x14ac:dyDescent="0.3">
      <c r="A304">
        <v>302</v>
      </c>
      <c r="B304" s="10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4" t="s">
        <v>8351</v>
      </c>
      <c r="R304" t="s">
        <v>8353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10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4" t="s">
        <v>8351</v>
      </c>
      <c r="R305" t="s">
        <v>8353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10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4" t="s">
        <v>8351</v>
      </c>
      <c r="R306" t="s">
        <v>8353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28.8" x14ac:dyDescent="0.3">
      <c r="A307">
        <v>305</v>
      </c>
      <c r="B307" s="10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4" t="s">
        <v>8351</v>
      </c>
      <c r="R307" t="s">
        <v>8353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10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4" t="s">
        <v>8351</v>
      </c>
      <c r="R308" t="s">
        <v>8353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10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4" t="s">
        <v>8351</v>
      </c>
      <c r="R309" t="s">
        <v>8353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10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4" t="s">
        <v>8351</v>
      </c>
      <c r="R310" t="s">
        <v>8353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10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4" t="s">
        <v>8351</v>
      </c>
      <c r="R311" t="s">
        <v>8353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10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4" t="s">
        <v>8351</v>
      </c>
      <c r="R312" t="s">
        <v>8353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28.8" x14ac:dyDescent="0.3">
      <c r="A313">
        <v>311</v>
      </c>
      <c r="B313" s="10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4" t="s">
        <v>8351</v>
      </c>
      <c r="R313" t="s">
        <v>8353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3.2" x14ac:dyDescent="0.3">
      <c r="A314">
        <v>312</v>
      </c>
      <c r="B314" s="10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4" t="s">
        <v>8351</v>
      </c>
      <c r="R314" t="s">
        <v>8353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3.2" x14ac:dyDescent="0.3">
      <c r="A315">
        <v>313</v>
      </c>
      <c r="B315" s="10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4" t="s">
        <v>8351</v>
      </c>
      <c r="R315" t="s">
        <v>8353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10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4" t="s">
        <v>8351</v>
      </c>
      <c r="R316" t="s">
        <v>8353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10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4" t="s">
        <v>8351</v>
      </c>
      <c r="R317" t="s">
        <v>8353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10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4" t="s">
        <v>8351</v>
      </c>
      <c r="R318" t="s">
        <v>8353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28.8" x14ac:dyDescent="0.3">
      <c r="A319">
        <v>317</v>
      </c>
      <c r="B319" s="10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4" t="s">
        <v>8351</v>
      </c>
      <c r="R319" t="s">
        <v>8353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10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4" t="s">
        <v>8351</v>
      </c>
      <c r="R320" t="s">
        <v>8353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43.2" x14ac:dyDescent="0.3">
      <c r="A321">
        <v>319</v>
      </c>
      <c r="B321" s="10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4" t="s">
        <v>8351</v>
      </c>
      <c r="R321" t="s">
        <v>8353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10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4" t="s">
        <v>8351</v>
      </c>
      <c r="R322" t="s">
        <v>8353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10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4" t="s">
        <v>8351</v>
      </c>
      <c r="R323" t="s">
        <v>8353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28.8" x14ac:dyDescent="0.3">
      <c r="A324">
        <v>322</v>
      </c>
      <c r="B324" s="10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4" t="s">
        <v>8351</v>
      </c>
      <c r="R324" t="s">
        <v>8353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10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4" t="s">
        <v>8351</v>
      </c>
      <c r="R325" t="s">
        <v>8353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10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4" t="s">
        <v>8351</v>
      </c>
      <c r="R326" t="s">
        <v>8353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10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4" t="s">
        <v>8351</v>
      </c>
      <c r="R327" t="s">
        <v>8353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10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4" t="s">
        <v>8351</v>
      </c>
      <c r="R328" t="s">
        <v>8353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10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4" t="s">
        <v>8351</v>
      </c>
      <c r="R329" t="s">
        <v>8353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10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4" t="s">
        <v>8351</v>
      </c>
      <c r="R330" t="s">
        <v>8353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10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4" t="s">
        <v>8351</v>
      </c>
      <c r="R331" t="s">
        <v>8353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10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4" t="s">
        <v>8351</v>
      </c>
      <c r="R332" t="s">
        <v>8353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10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4" t="s">
        <v>8351</v>
      </c>
      <c r="R333" t="s">
        <v>8353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10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4" t="s">
        <v>8351</v>
      </c>
      <c r="R334" t="s">
        <v>8353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10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4" t="s">
        <v>8351</v>
      </c>
      <c r="R335" t="s">
        <v>8353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3.2" x14ac:dyDescent="0.3">
      <c r="A336">
        <v>334</v>
      </c>
      <c r="B336" s="10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4" t="s">
        <v>8351</v>
      </c>
      <c r="R336" t="s">
        <v>8353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10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4" t="s">
        <v>8351</v>
      </c>
      <c r="R337" t="s">
        <v>8353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10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4" t="s">
        <v>8351</v>
      </c>
      <c r="R338" t="s">
        <v>8353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10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4" t="s">
        <v>8351</v>
      </c>
      <c r="R339" t="s">
        <v>8353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10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4" t="s">
        <v>8351</v>
      </c>
      <c r="R340" t="s">
        <v>8353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10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4" t="s">
        <v>8351</v>
      </c>
      <c r="R341" t="s">
        <v>8353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28.8" x14ac:dyDescent="0.3">
      <c r="A342">
        <v>340</v>
      </c>
      <c r="B342" s="10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4" t="s">
        <v>8351</v>
      </c>
      <c r="R342" t="s">
        <v>8353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10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4" t="s">
        <v>8351</v>
      </c>
      <c r="R343" t="s">
        <v>8353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10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4" t="s">
        <v>8351</v>
      </c>
      <c r="R344" t="s">
        <v>8353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10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4" t="s">
        <v>8351</v>
      </c>
      <c r="R345" t="s">
        <v>8353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10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4" t="s">
        <v>8351</v>
      </c>
      <c r="R346" t="s">
        <v>8353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10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4" t="s">
        <v>8351</v>
      </c>
      <c r="R347" t="s">
        <v>8353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10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4" t="s">
        <v>8351</v>
      </c>
      <c r="R348" t="s">
        <v>8353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10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4" t="s">
        <v>8351</v>
      </c>
      <c r="R349" t="s">
        <v>8353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10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4" t="s">
        <v>8351</v>
      </c>
      <c r="R350" t="s">
        <v>8353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28.8" x14ac:dyDescent="0.3">
      <c r="A351">
        <v>349</v>
      </c>
      <c r="B351" s="10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4" t="s">
        <v>8351</v>
      </c>
      <c r="R351" t="s">
        <v>8353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10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4" t="s">
        <v>8351</v>
      </c>
      <c r="R352" t="s">
        <v>8353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10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4" t="s">
        <v>8351</v>
      </c>
      <c r="R353" t="s">
        <v>8353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10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4" t="s">
        <v>8351</v>
      </c>
      <c r="R354" t="s">
        <v>8353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10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4" t="s">
        <v>8351</v>
      </c>
      <c r="R355" t="s">
        <v>8353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10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4" t="s">
        <v>8351</v>
      </c>
      <c r="R356" t="s">
        <v>8353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28.8" x14ac:dyDescent="0.3">
      <c r="A357">
        <v>355</v>
      </c>
      <c r="B357" s="10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4" t="s">
        <v>8351</v>
      </c>
      <c r="R357" t="s">
        <v>8353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28.8" x14ac:dyDescent="0.3">
      <c r="A358">
        <v>356</v>
      </c>
      <c r="B358" s="10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4" t="s">
        <v>8351</v>
      </c>
      <c r="R358" t="s">
        <v>8353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10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4" t="s">
        <v>8351</v>
      </c>
      <c r="R359" t="s">
        <v>8353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28.8" x14ac:dyDescent="0.3">
      <c r="A360">
        <v>358</v>
      </c>
      <c r="B360" s="10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4" t="s">
        <v>8351</v>
      </c>
      <c r="R360" t="s">
        <v>8353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10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4" t="s">
        <v>8351</v>
      </c>
      <c r="R361" t="s">
        <v>8353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10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4" t="s">
        <v>8351</v>
      </c>
      <c r="R362" t="s">
        <v>8353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10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4" t="s">
        <v>8351</v>
      </c>
      <c r="R363" t="s">
        <v>8353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3.2" x14ac:dyDescent="0.3">
      <c r="A364">
        <v>362</v>
      </c>
      <c r="B364" s="10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4" t="s">
        <v>8351</v>
      </c>
      <c r="R364" t="s">
        <v>8353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3.2" x14ac:dyDescent="0.3">
      <c r="A365">
        <v>363</v>
      </c>
      <c r="B365" s="10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4" t="s">
        <v>8351</v>
      </c>
      <c r="R365" t="s">
        <v>8353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10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4" t="s">
        <v>8351</v>
      </c>
      <c r="R366" t="s">
        <v>8353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10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4" t="s">
        <v>8351</v>
      </c>
      <c r="R367" t="s">
        <v>8353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10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4" t="s">
        <v>8351</v>
      </c>
      <c r="R368" t="s">
        <v>8353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10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4" t="s">
        <v>8351</v>
      </c>
      <c r="R369" t="s">
        <v>8353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10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4" t="s">
        <v>8351</v>
      </c>
      <c r="R370" t="s">
        <v>8353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10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4" t="s">
        <v>8351</v>
      </c>
      <c r="R371" t="s">
        <v>8353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10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4" t="s">
        <v>8351</v>
      </c>
      <c r="R372" t="s">
        <v>8353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10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4" t="s">
        <v>8351</v>
      </c>
      <c r="R373" t="s">
        <v>8353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10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4" t="s">
        <v>8351</v>
      </c>
      <c r="R374" t="s">
        <v>8353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10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4" t="s">
        <v>8351</v>
      </c>
      <c r="R375" t="s">
        <v>8353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10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4" t="s">
        <v>8351</v>
      </c>
      <c r="R376" t="s">
        <v>8353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10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4" t="s">
        <v>8351</v>
      </c>
      <c r="R377" t="s">
        <v>8353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10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4" t="s">
        <v>8351</v>
      </c>
      <c r="R378" t="s">
        <v>8353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10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4" t="s">
        <v>8351</v>
      </c>
      <c r="R379" t="s">
        <v>8353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3.2" x14ac:dyDescent="0.3">
      <c r="A380">
        <v>378</v>
      </c>
      <c r="B380" s="10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4" t="s">
        <v>8351</v>
      </c>
      <c r="R380" t="s">
        <v>8353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10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4" t="s">
        <v>8351</v>
      </c>
      <c r="R381" t="s">
        <v>8353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3.2" x14ac:dyDescent="0.3">
      <c r="A382">
        <v>380</v>
      </c>
      <c r="B382" s="10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4" t="s">
        <v>8351</v>
      </c>
      <c r="R382" t="s">
        <v>8353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10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4" t="s">
        <v>8351</v>
      </c>
      <c r="R383" t="s">
        <v>8353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3.2" x14ac:dyDescent="0.3">
      <c r="A384">
        <v>382</v>
      </c>
      <c r="B384" s="10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4" t="s">
        <v>8351</v>
      </c>
      <c r="R384" t="s">
        <v>8353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10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4" t="s">
        <v>8351</v>
      </c>
      <c r="R385" t="s">
        <v>8353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10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4" t="s">
        <v>8351</v>
      </c>
      <c r="R386" t="s">
        <v>8353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10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4" t="s">
        <v>8351</v>
      </c>
      <c r="R387" t="s">
        <v>8353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10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4" t="s">
        <v>8351</v>
      </c>
      <c r="R388" t="s">
        <v>8353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3.2" x14ac:dyDescent="0.3">
      <c r="A389">
        <v>387</v>
      </c>
      <c r="B389" s="10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4" t="s">
        <v>8351</v>
      </c>
      <c r="R389" t="s">
        <v>8353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10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4" t="s">
        <v>8351</v>
      </c>
      <c r="R390" t="s">
        <v>8353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3.2" x14ac:dyDescent="0.3">
      <c r="A391">
        <v>389</v>
      </c>
      <c r="B391" s="10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4" t="s">
        <v>8351</v>
      </c>
      <c r="R391" t="s">
        <v>8353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10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4" t="s">
        <v>8351</v>
      </c>
      <c r="R392" t="s">
        <v>8353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10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4" t="s">
        <v>8351</v>
      </c>
      <c r="R393" t="s">
        <v>8353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10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4" t="s">
        <v>8351</v>
      </c>
      <c r="R394" t="s">
        <v>8353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28.8" x14ac:dyDescent="0.3">
      <c r="A395">
        <v>393</v>
      </c>
      <c r="B395" s="10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4" t="s">
        <v>8351</v>
      </c>
      <c r="R395" t="s">
        <v>8353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10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4" t="s">
        <v>8351</v>
      </c>
      <c r="R396" t="s">
        <v>8353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10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4" t="s">
        <v>8351</v>
      </c>
      <c r="R397" t="s">
        <v>8353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10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4" t="s">
        <v>8351</v>
      </c>
      <c r="R398" t="s">
        <v>8353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43.2" x14ac:dyDescent="0.3">
      <c r="A399">
        <v>397</v>
      </c>
      <c r="B399" s="10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4" t="s">
        <v>8351</v>
      </c>
      <c r="R399" t="s">
        <v>8353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10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4" t="s">
        <v>8351</v>
      </c>
      <c r="R400" t="s">
        <v>8353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10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4" t="s">
        <v>8351</v>
      </c>
      <c r="R401" t="s">
        <v>8353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28.8" x14ac:dyDescent="0.3">
      <c r="A402">
        <v>400</v>
      </c>
      <c r="B402" s="10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4" t="s">
        <v>8351</v>
      </c>
      <c r="R402" t="s">
        <v>8353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10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4" t="s">
        <v>8351</v>
      </c>
      <c r="R403" t="s">
        <v>8353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10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4" t="s">
        <v>8351</v>
      </c>
      <c r="R404" t="s">
        <v>8353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10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4" t="s">
        <v>8351</v>
      </c>
      <c r="R405" t="s">
        <v>8353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28.8" x14ac:dyDescent="0.3">
      <c r="A406">
        <v>404</v>
      </c>
      <c r="B406" s="10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4" t="s">
        <v>8351</v>
      </c>
      <c r="R406" t="s">
        <v>8353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10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4" t="s">
        <v>8351</v>
      </c>
      <c r="R407" t="s">
        <v>8353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10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4" t="s">
        <v>8351</v>
      </c>
      <c r="R408" t="s">
        <v>8353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10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4" t="s">
        <v>8351</v>
      </c>
      <c r="R409" t="s">
        <v>8353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10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4" t="s">
        <v>8351</v>
      </c>
      <c r="R410" t="s">
        <v>8353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10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4" t="s">
        <v>8351</v>
      </c>
      <c r="R411" t="s">
        <v>8353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10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4" t="s">
        <v>8351</v>
      </c>
      <c r="R412" t="s">
        <v>8353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10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4" t="s">
        <v>8351</v>
      </c>
      <c r="R413" t="s">
        <v>8353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10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4" t="s">
        <v>8351</v>
      </c>
      <c r="R414" t="s">
        <v>8353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10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4" t="s">
        <v>8351</v>
      </c>
      <c r="R415" t="s">
        <v>8353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10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4" t="s">
        <v>8351</v>
      </c>
      <c r="R416" t="s">
        <v>8353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43.2" x14ac:dyDescent="0.3">
      <c r="A417">
        <v>415</v>
      </c>
      <c r="B417" s="10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4" t="s">
        <v>8351</v>
      </c>
      <c r="R417" t="s">
        <v>8353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28.8" x14ac:dyDescent="0.3">
      <c r="A418">
        <v>416</v>
      </c>
      <c r="B418" s="10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4" t="s">
        <v>8351</v>
      </c>
      <c r="R418" t="s">
        <v>8353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10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4" t="s">
        <v>8351</v>
      </c>
      <c r="R419" t="s">
        <v>8353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10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4" t="s">
        <v>8351</v>
      </c>
      <c r="R420" t="s">
        <v>8353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10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4" t="s">
        <v>8351</v>
      </c>
      <c r="R421" t="s">
        <v>8353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10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4" t="s">
        <v>8351</v>
      </c>
      <c r="R422" t="s">
        <v>8352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10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4" t="s">
        <v>8351</v>
      </c>
      <c r="R423" t="s">
        <v>8352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10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4" t="s">
        <v>8351</v>
      </c>
      <c r="R424" t="s">
        <v>8352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10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4" t="s">
        <v>8351</v>
      </c>
      <c r="R425" t="s">
        <v>8352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10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4" t="s">
        <v>8351</v>
      </c>
      <c r="R426" t="s">
        <v>8352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10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4" t="s">
        <v>8351</v>
      </c>
      <c r="R427" t="s">
        <v>8352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10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4" t="s">
        <v>8351</v>
      </c>
      <c r="R428" t="s">
        <v>8352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3.2" x14ac:dyDescent="0.3">
      <c r="A429">
        <v>427</v>
      </c>
      <c r="B429" s="10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4" t="s">
        <v>8351</v>
      </c>
      <c r="R429" t="s">
        <v>8352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10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4" t="s">
        <v>8351</v>
      </c>
      <c r="R430" t="s">
        <v>8352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43.2" x14ac:dyDescent="0.3">
      <c r="A431">
        <v>429</v>
      </c>
      <c r="B431" s="10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4" t="s">
        <v>8351</v>
      </c>
      <c r="R431" t="s">
        <v>8352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28.8" x14ac:dyDescent="0.3">
      <c r="A432">
        <v>430</v>
      </c>
      <c r="B432" s="10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4" t="s">
        <v>8351</v>
      </c>
      <c r="R432" t="s">
        <v>8352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10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4" t="s">
        <v>8351</v>
      </c>
      <c r="R433" t="s">
        <v>8352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3.2" x14ac:dyDescent="0.3">
      <c r="A434">
        <v>432</v>
      </c>
      <c r="B434" s="10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4" t="s">
        <v>8351</v>
      </c>
      <c r="R434" t="s">
        <v>8352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10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4" t="s">
        <v>8351</v>
      </c>
      <c r="R435" t="s">
        <v>8352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3.2" x14ac:dyDescent="0.3">
      <c r="A436">
        <v>434</v>
      </c>
      <c r="B436" s="10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4" t="s">
        <v>8351</v>
      </c>
      <c r="R436" t="s">
        <v>8352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3.2" x14ac:dyDescent="0.3">
      <c r="A437">
        <v>435</v>
      </c>
      <c r="B437" s="10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4" t="s">
        <v>8351</v>
      </c>
      <c r="R437" t="s">
        <v>8352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10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4" t="s">
        <v>8351</v>
      </c>
      <c r="R438" t="s">
        <v>8352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10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4" t="s">
        <v>8351</v>
      </c>
      <c r="R439" t="s">
        <v>8352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10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4" t="s">
        <v>8351</v>
      </c>
      <c r="R440" t="s">
        <v>8352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10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4" t="s">
        <v>8351</v>
      </c>
      <c r="R441" t="s">
        <v>8352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28.8" x14ac:dyDescent="0.3">
      <c r="A442">
        <v>440</v>
      </c>
      <c r="B442" s="10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4" t="s">
        <v>8351</v>
      </c>
      <c r="R442" t="s">
        <v>8352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10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4" t="s">
        <v>8351</v>
      </c>
      <c r="R443" t="s">
        <v>8352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10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4" t="s">
        <v>8351</v>
      </c>
      <c r="R444" t="s">
        <v>8352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10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4" t="s">
        <v>8351</v>
      </c>
      <c r="R445" t="s">
        <v>8352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28.8" x14ac:dyDescent="0.3">
      <c r="A446">
        <v>444</v>
      </c>
      <c r="B446" s="10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4" t="s">
        <v>8351</v>
      </c>
      <c r="R446" t="s">
        <v>8352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10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4" t="s">
        <v>8351</v>
      </c>
      <c r="R447" t="s">
        <v>8352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10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4" t="s">
        <v>8351</v>
      </c>
      <c r="R448" t="s">
        <v>8352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10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4" t="s">
        <v>8351</v>
      </c>
      <c r="R449" t="s">
        <v>8352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10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4" t="s">
        <v>8351</v>
      </c>
      <c r="R450" t="s">
        <v>8352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10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4" t="s">
        <v>8351</v>
      </c>
      <c r="R451" t="s">
        <v>8352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10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4" t="s">
        <v>8351</v>
      </c>
      <c r="R452" t="s">
        <v>8352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10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4" t="s">
        <v>8351</v>
      </c>
      <c r="R453" t="s">
        <v>8352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10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4" t="s">
        <v>8351</v>
      </c>
      <c r="R454" t="s">
        <v>8352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10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4" t="s">
        <v>8351</v>
      </c>
      <c r="R455" t="s">
        <v>8352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10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4" t="s">
        <v>8351</v>
      </c>
      <c r="R456" t="s">
        <v>8352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10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4" t="s">
        <v>8351</v>
      </c>
      <c r="R457" t="s">
        <v>8352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10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4" t="s">
        <v>8351</v>
      </c>
      <c r="R458" t="s">
        <v>8352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10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4" t="s">
        <v>8351</v>
      </c>
      <c r="R459" t="s">
        <v>8352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10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4" t="s">
        <v>8351</v>
      </c>
      <c r="R460" t="s">
        <v>8352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10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4" t="s">
        <v>8351</v>
      </c>
      <c r="R461" t="s">
        <v>8352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10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4" t="s">
        <v>8351</v>
      </c>
      <c r="R462" t="s">
        <v>8352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10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4" t="s">
        <v>8351</v>
      </c>
      <c r="R463" t="s">
        <v>8352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10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4" t="s">
        <v>8351</v>
      </c>
      <c r="R464" t="s">
        <v>8352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10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4" t="s">
        <v>8351</v>
      </c>
      <c r="R465" t="s">
        <v>8352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10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4" t="s">
        <v>8351</v>
      </c>
      <c r="R466" t="s">
        <v>8352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10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4" t="s">
        <v>8351</v>
      </c>
      <c r="R467" t="s">
        <v>8352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10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4" t="s">
        <v>8351</v>
      </c>
      <c r="R468" t="s">
        <v>8352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10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4" t="s">
        <v>8351</v>
      </c>
      <c r="R469" t="s">
        <v>8352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10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4" t="s">
        <v>8351</v>
      </c>
      <c r="R470" t="s">
        <v>8352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10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4" t="s">
        <v>8351</v>
      </c>
      <c r="R471" t="s">
        <v>8352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10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4" t="s">
        <v>8351</v>
      </c>
      <c r="R472" t="s">
        <v>8352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43.2" x14ac:dyDescent="0.3">
      <c r="A473">
        <v>471</v>
      </c>
      <c r="B473" s="10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4" t="s">
        <v>8351</v>
      </c>
      <c r="R473" t="s">
        <v>8352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10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4" t="s">
        <v>8351</v>
      </c>
      <c r="R474" t="s">
        <v>8352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10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4" t="s">
        <v>8351</v>
      </c>
      <c r="R475" t="s">
        <v>8352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10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4" t="s">
        <v>8351</v>
      </c>
      <c r="R476" t="s">
        <v>8352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3.2" x14ac:dyDescent="0.3">
      <c r="A477">
        <v>475</v>
      </c>
      <c r="B477" s="10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4" t="s">
        <v>8351</v>
      </c>
      <c r="R477" t="s">
        <v>8352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x14ac:dyDescent="0.3">
      <c r="A478">
        <v>476</v>
      </c>
      <c r="B478" s="10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4" t="s">
        <v>8351</v>
      </c>
      <c r="R478" t="s">
        <v>8352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3.2" x14ac:dyDescent="0.3">
      <c r="A479">
        <v>477</v>
      </c>
      <c r="B479" s="10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4" t="s">
        <v>8351</v>
      </c>
      <c r="R479" t="s">
        <v>8352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10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4" t="s">
        <v>8351</v>
      </c>
      <c r="R480" t="s">
        <v>8352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10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4" t="s">
        <v>8351</v>
      </c>
      <c r="R481" t="s">
        <v>8352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10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4" t="s">
        <v>8351</v>
      </c>
      <c r="R482" t="s">
        <v>8352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10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4" t="s">
        <v>8351</v>
      </c>
      <c r="R483" t="s">
        <v>8352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10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4" t="s">
        <v>8351</v>
      </c>
      <c r="R484" t="s">
        <v>8352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3.2" x14ac:dyDescent="0.3">
      <c r="A485">
        <v>483</v>
      </c>
      <c r="B485" s="10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4" t="s">
        <v>8351</v>
      </c>
      <c r="R485" t="s">
        <v>8352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43.2" x14ac:dyDescent="0.3">
      <c r="A486">
        <v>484</v>
      </c>
      <c r="B486" s="10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4" t="s">
        <v>8351</v>
      </c>
      <c r="R486" t="s">
        <v>8352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28.8" x14ac:dyDescent="0.3">
      <c r="A487">
        <v>485</v>
      </c>
      <c r="B487" s="10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4" t="s">
        <v>8351</v>
      </c>
      <c r="R487" t="s">
        <v>8352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10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4" t="s">
        <v>8351</v>
      </c>
      <c r="R488" t="s">
        <v>8352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10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4" t="s">
        <v>8351</v>
      </c>
      <c r="R489" t="s">
        <v>8352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28.8" x14ac:dyDescent="0.3">
      <c r="A490">
        <v>488</v>
      </c>
      <c r="B490" s="10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4" t="s">
        <v>8351</v>
      </c>
      <c r="R490" t="s">
        <v>8352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10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4" t="s">
        <v>8351</v>
      </c>
      <c r="R491" t="s">
        <v>8352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10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4" t="s">
        <v>8351</v>
      </c>
      <c r="R492" t="s">
        <v>8352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10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4" t="s">
        <v>8351</v>
      </c>
      <c r="R493" t="s">
        <v>8352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10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4" t="s">
        <v>8351</v>
      </c>
      <c r="R494" t="s">
        <v>8352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10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4" t="s">
        <v>8351</v>
      </c>
      <c r="R495" t="s">
        <v>8352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10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4" t="s">
        <v>8351</v>
      </c>
      <c r="R496" t="s">
        <v>8352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10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4" t="s">
        <v>8351</v>
      </c>
      <c r="R497" t="s">
        <v>8352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10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4" t="s">
        <v>8351</v>
      </c>
      <c r="R498" t="s">
        <v>8352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10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4" t="s">
        <v>8351</v>
      </c>
      <c r="R499" t="s">
        <v>8352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10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4" t="s">
        <v>8351</v>
      </c>
      <c r="R500" t="s">
        <v>8352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10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4" t="s">
        <v>8351</v>
      </c>
      <c r="R501" t="s">
        <v>8352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43.2" x14ac:dyDescent="0.3">
      <c r="A502">
        <v>500</v>
      </c>
      <c r="B502" s="10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4" t="s">
        <v>8351</v>
      </c>
      <c r="R502" t="s">
        <v>8352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10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4" t="s">
        <v>8351</v>
      </c>
      <c r="R503" t="s">
        <v>8352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3.2" x14ac:dyDescent="0.3">
      <c r="A504">
        <v>502</v>
      </c>
      <c r="B504" s="10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4" t="s">
        <v>8351</v>
      </c>
      <c r="R504" t="s">
        <v>8352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10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4" t="s">
        <v>8351</v>
      </c>
      <c r="R505" t="s">
        <v>8352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10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4" t="s">
        <v>8351</v>
      </c>
      <c r="R506" t="s">
        <v>8352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10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4" t="s">
        <v>8351</v>
      </c>
      <c r="R507" t="s">
        <v>8352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10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4" t="s">
        <v>8351</v>
      </c>
      <c r="R508" t="s">
        <v>8352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10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4" t="s">
        <v>8351</v>
      </c>
      <c r="R509" t="s">
        <v>8352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3.2" x14ac:dyDescent="0.3">
      <c r="A510">
        <v>508</v>
      </c>
      <c r="B510" s="10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4" t="s">
        <v>8351</v>
      </c>
      <c r="R510" t="s">
        <v>8352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28.8" x14ac:dyDescent="0.3">
      <c r="A511">
        <v>509</v>
      </c>
      <c r="B511" s="10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4" t="s">
        <v>8351</v>
      </c>
      <c r="R511" t="s">
        <v>8352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10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4" t="s">
        <v>8351</v>
      </c>
      <c r="R512" t="s">
        <v>8352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10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4" t="s">
        <v>8351</v>
      </c>
      <c r="R513" t="s">
        <v>8352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10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4" t="s">
        <v>8351</v>
      </c>
      <c r="R514" t="s">
        <v>8352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10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4" t="s">
        <v>8351</v>
      </c>
      <c r="R515" t="s">
        <v>8352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10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4" t="s">
        <v>8351</v>
      </c>
      <c r="R516" t="s">
        <v>8352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28.8" x14ac:dyDescent="0.3">
      <c r="A517">
        <v>515</v>
      </c>
      <c r="B517" s="10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4" t="s">
        <v>8351</v>
      </c>
      <c r="R517" t="s">
        <v>8352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10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4" t="s">
        <v>8351</v>
      </c>
      <c r="R518" t="s">
        <v>8352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10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4" t="s">
        <v>8351</v>
      </c>
      <c r="R519" t="s">
        <v>8352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10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4" t="s">
        <v>8351</v>
      </c>
      <c r="R520" t="s">
        <v>8352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10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4" t="s">
        <v>8351</v>
      </c>
      <c r="R521" t="s">
        <v>8352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10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2">
        <f t="shared" si="41"/>
        <v>150.15</v>
      </c>
      <c r="Q522" s="14" t="s">
        <v>8308</v>
      </c>
      <c r="R522" t="s">
        <v>8309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10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2">
        <f t="shared" si="41"/>
        <v>93.43</v>
      </c>
      <c r="Q523" s="14" t="s">
        <v>8308</v>
      </c>
      <c r="R523" t="s">
        <v>8309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28.8" x14ac:dyDescent="0.3">
      <c r="A524">
        <v>522</v>
      </c>
      <c r="B524" s="10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2">
        <f t="shared" si="41"/>
        <v>110.97</v>
      </c>
      <c r="Q524" s="14" t="s">
        <v>8308</v>
      </c>
      <c r="R524" t="s">
        <v>8309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10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2">
        <f t="shared" si="41"/>
        <v>71.790000000000006</v>
      </c>
      <c r="Q525" s="14" t="s">
        <v>8308</v>
      </c>
      <c r="R525" t="s">
        <v>8309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10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2">
        <f t="shared" si="41"/>
        <v>29.26</v>
      </c>
      <c r="Q526" s="14" t="s">
        <v>8308</v>
      </c>
      <c r="R526" t="s">
        <v>8309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3.2" x14ac:dyDescent="0.3">
      <c r="A527">
        <v>525</v>
      </c>
      <c r="B527" s="10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2">
        <f t="shared" si="41"/>
        <v>1000</v>
      </c>
      <c r="Q527" s="14" t="s">
        <v>8308</v>
      </c>
      <c r="R527" t="s">
        <v>8309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10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2">
        <f t="shared" si="41"/>
        <v>74.349999999999994</v>
      </c>
      <c r="Q528" s="14" t="s">
        <v>8308</v>
      </c>
      <c r="R528" t="s">
        <v>8309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3.2" x14ac:dyDescent="0.3">
      <c r="A529">
        <v>527</v>
      </c>
      <c r="B529" s="10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2">
        <f t="shared" si="41"/>
        <v>63.83</v>
      </c>
      <c r="Q529" s="14" t="s">
        <v>8308</v>
      </c>
      <c r="R529" t="s">
        <v>8309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10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2">
        <f t="shared" si="41"/>
        <v>44.33</v>
      </c>
      <c r="Q530" s="14" t="s">
        <v>8308</v>
      </c>
      <c r="R530" t="s">
        <v>8309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10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2">
        <f t="shared" si="41"/>
        <v>86.94</v>
      </c>
      <c r="Q531" s="14" t="s">
        <v>8308</v>
      </c>
      <c r="R531" t="s">
        <v>8309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10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2">
        <f t="shared" si="41"/>
        <v>126.55</v>
      </c>
      <c r="Q532" s="14" t="s">
        <v>8308</v>
      </c>
      <c r="R532" t="s">
        <v>8309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10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2">
        <f t="shared" si="41"/>
        <v>129.03</v>
      </c>
      <c r="Q533" s="14" t="s">
        <v>8308</v>
      </c>
      <c r="R533" t="s">
        <v>8309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10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2">
        <f t="shared" si="41"/>
        <v>71.239999999999995</v>
      </c>
      <c r="Q534" s="14" t="s">
        <v>8308</v>
      </c>
      <c r="R534" t="s">
        <v>8309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10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2">
        <f t="shared" si="41"/>
        <v>117.88</v>
      </c>
      <c r="Q535" s="14" t="s">
        <v>8308</v>
      </c>
      <c r="R535" t="s">
        <v>8309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10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2">
        <f t="shared" si="41"/>
        <v>327.08</v>
      </c>
      <c r="Q536" s="14" t="s">
        <v>8308</v>
      </c>
      <c r="R536" t="s">
        <v>8309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10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2">
        <f t="shared" si="41"/>
        <v>34.75</v>
      </c>
      <c r="Q537" s="14" t="s">
        <v>8308</v>
      </c>
      <c r="R537" t="s">
        <v>8309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3.2" x14ac:dyDescent="0.3">
      <c r="A538">
        <v>536</v>
      </c>
      <c r="B538" s="10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2">
        <f t="shared" si="41"/>
        <v>100.06</v>
      </c>
      <c r="Q538" s="14" t="s">
        <v>8308</v>
      </c>
      <c r="R538" t="s">
        <v>8309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10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2">
        <f t="shared" si="41"/>
        <v>40.85</v>
      </c>
      <c r="Q539" s="14" t="s">
        <v>8308</v>
      </c>
      <c r="R539" t="s">
        <v>8309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10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2">
        <f t="shared" si="41"/>
        <v>252.02</v>
      </c>
      <c r="Q540" s="14" t="s">
        <v>8308</v>
      </c>
      <c r="R540" t="s">
        <v>8309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10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2">
        <f t="shared" si="41"/>
        <v>25.16</v>
      </c>
      <c r="Q541" s="14" t="s">
        <v>8308</v>
      </c>
      <c r="R541" t="s">
        <v>8309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10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4" t="s">
        <v>8314</v>
      </c>
      <c r="R542" t="s">
        <v>8325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10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4" t="s">
        <v>8314</v>
      </c>
      <c r="R543" t="s">
        <v>8325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10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4" t="s">
        <v>8314</v>
      </c>
      <c r="R544" t="s">
        <v>8325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10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4" t="s">
        <v>8314</v>
      </c>
      <c r="R545" t="s">
        <v>8325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10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4" t="s">
        <v>8314</v>
      </c>
      <c r="R546" t="s">
        <v>8325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10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4" t="s">
        <v>8314</v>
      </c>
      <c r="R547" t="s">
        <v>8325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10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4" t="s">
        <v>8314</v>
      </c>
      <c r="R548" t="s">
        <v>8325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3.2" x14ac:dyDescent="0.3">
      <c r="A549">
        <v>547</v>
      </c>
      <c r="B549" s="10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4" t="s">
        <v>8314</v>
      </c>
      <c r="R549" t="s">
        <v>8325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10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4" t="s">
        <v>8314</v>
      </c>
      <c r="R550" t="s">
        <v>8325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3.2" x14ac:dyDescent="0.3">
      <c r="A551">
        <v>549</v>
      </c>
      <c r="B551" s="10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4" t="s">
        <v>8314</v>
      </c>
      <c r="R551" t="s">
        <v>8325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10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4" t="s">
        <v>8314</v>
      </c>
      <c r="R552" t="s">
        <v>8325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10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4" t="s">
        <v>8314</v>
      </c>
      <c r="R553" t="s">
        <v>8325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10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4" t="s">
        <v>8314</v>
      </c>
      <c r="R554" t="s">
        <v>8325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10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4" t="s">
        <v>8314</v>
      </c>
      <c r="R555" t="s">
        <v>8325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10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4" t="s">
        <v>8314</v>
      </c>
      <c r="R556" t="s">
        <v>8325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10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4" t="s">
        <v>8314</v>
      </c>
      <c r="R557" t="s">
        <v>8325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10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4" t="s">
        <v>8314</v>
      </c>
      <c r="R558" t="s">
        <v>8325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10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4" t="s">
        <v>8314</v>
      </c>
      <c r="R559" t="s">
        <v>8325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10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4" t="s">
        <v>8314</v>
      </c>
      <c r="R560" t="s">
        <v>8325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10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4" t="s">
        <v>8314</v>
      </c>
      <c r="R561" t="s">
        <v>8325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10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4" t="s">
        <v>8314</v>
      </c>
      <c r="R562" t="s">
        <v>8325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10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4" t="s">
        <v>8314</v>
      </c>
      <c r="R563" t="s">
        <v>8325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10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4" t="s">
        <v>8314</v>
      </c>
      <c r="R564" t="s">
        <v>8325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10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4" t="s">
        <v>8314</v>
      </c>
      <c r="R565" t="s">
        <v>8325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3.2" x14ac:dyDescent="0.3">
      <c r="A566">
        <v>564</v>
      </c>
      <c r="B566" s="10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4" t="s">
        <v>8314</v>
      </c>
      <c r="R566" t="s">
        <v>8325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10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4" t="s">
        <v>8314</v>
      </c>
      <c r="R567" t="s">
        <v>8325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10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4" t="s">
        <v>8314</v>
      </c>
      <c r="R568" t="s">
        <v>8325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10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4" t="s">
        <v>8314</v>
      </c>
      <c r="R569" t="s">
        <v>8325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10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4" t="s">
        <v>8314</v>
      </c>
      <c r="R570" t="s">
        <v>8325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10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4" t="s">
        <v>8314</v>
      </c>
      <c r="R571" t="s">
        <v>8325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10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4" t="s">
        <v>8314</v>
      </c>
      <c r="R572" t="s">
        <v>8325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10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4" t="s">
        <v>8314</v>
      </c>
      <c r="R573" t="s">
        <v>8325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10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4" t="s">
        <v>8314</v>
      </c>
      <c r="R574" t="s">
        <v>8325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3.2" x14ac:dyDescent="0.3">
      <c r="A575">
        <v>573</v>
      </c>
      <c r="B575" s="10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4" t="s">
        <v>8314</v>
      </c>
      <c r="R575" t="s">
        <v>8325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10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4" t="s">
        <v>8314</v>
      </c>
      <c r="R576" t="s">
        <v>8325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3.2" x14ac:dyDescent="0.3">
      <c r="A577">
        <v>575</v>
      </c>
      <c r="B577" s="10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4" t="s">
        <v>8314</v>
      </c>
      <c r="R577" t="s">
        <v>8325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10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4" t="s">
        <v>8314</v>
      </c>
      <c r="R578" t="s">
        <v>8325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10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4" t="s">
        <v>8314</v>
      </c>
      <c r="R579" t="s">
        <v>8325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10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4" t="s">
        <v>8314</v>
      </c>
      <c r="R580" t="s">
        <v>8325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10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4" t="s">
        <v>8314</v>
      </c>
      <c r="R581" t="s">
        <v>8325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10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4" t="s">
        <v>8314</v>
      </c>
      <c r="R582" t="s">
        <v>8325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10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4" t="s">
        <v>8314</v>
      </c>
      <c r="R583" t="s">
        <v>8325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10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4" t="s">
        <v>8314</v>
      </c>
      <c r="R584" t="s">
        <v>8325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28.8" x14ac:dyDescent="0.3">
      <c r="A585">
        <v>583</v>
      </c>
      <c r="B585" s="10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4" t="s">
        <v>8314</v>
      </c>
      <c r="R585" t="s">
        <v>8325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28.8" x14ac:dyDescent="0.3">
      <c r="A586">
        <v>584</v>
      </c>
      <c r="B586" s="10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4" t="s">
        <v>8314</v>
      </c>
      <c r="R586" t="s">
        <v>8325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10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4" t="s">
        <v>8314</v>
      </c>
      <c r="R587" t="s">
        <v>8325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28.8" x14ac:dyDescent="0.3">
      <c r="A588">
        <v>586</v>
      </c>
      <c r="B588" s="10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4" t="s">
        <v>8314</v>
      </c>
      <c r="R588" t="s">
        <v>8325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10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4" t="s">
        <v>8314</v>
      </c>
      <c r="R589" t="s">
        <v>8325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10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4" t="s">
        <v>8314</v>
      </c>
      <c r="R590" t="s">
        <v>8325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10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4" t="s">
        <v>8314</v>
      </c>
      <c r="R591" t="s">
        <v>8325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3.2" x14ac:dyDescent="0.3">
      <c r="A592">
        <v>590</v>
      </c>
      <c r="B592" s="10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4" t="s">
        <v>8314</v>
      </c>
      <c r="R592" t="s">
        <v>8325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10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4" t="s">
        <v>8314</v>
      </c>
      <c r="R593" t="s">
        <v>8325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10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4" t="s">
        <v>8314</v>
      </c>
      <c r="R594" t="s">
        <v>8325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3.2" x14ac:dyDescent="0.3">
      <c r="A595">
        <v>593</v>
      </c>
      <c r="B595" s="10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4" t="s">
        <v>8314</v>
      </c>
      <c r="R595" t="s">
        <v>8325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10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4" t="s">
        <v>8314</v>
      </c>
      <c r="R596" t="s">
        <v>8325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10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4" t="s">
        <v>8314</v>
      </c>
      <c r="R597" t="s">
        <v>8325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10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4" t="s">
        <v>8314</v>
      </c>
      <c r="R598" t="s">
        <v>8325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10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4" t="s">
        <v>8314</v>
      </c>
      <c r="R599" t="s">
        <v>8325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10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4" t="s">
        <v>8314</v>
      </c>
      <c r="R600" t="s">
        <v>8325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10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4" t="s">
        <v>8314</v>
      </c>
      <c r="R601" t="s">
        <v>8325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10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4" t="s">
        <v>8314</v>
      </c>
      <c r="R602" t="s">
        <v>8325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10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4" t="s">
        <v>8314</v>
      </c>
      <c r="R603" t="s">
        <v>8325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10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4" t="s">
        <v>8314</v>
      </c>
      <c r="R604" t="s">
        <v>8325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10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4" t="s">
        <v>8314</v>
      </c>
      <c r="R605" t="s">
        <v>8325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10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4" t="s">
        <v>8314</v>
      </c>
      <c r="R606" t="s">
        <v>8325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10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4" t="s">
        <v>8314</v>
      </c>
      <c r="R607" t="s">
        <v>8325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3.2" x14ac:dyDescent="0.3">
      <c r="A608">
        <v>606</v>
      </c>
      <c r="B608" s="10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4" t="s">
        <v>8314</v>
      </c>
      <c r="R608" t="s">
        <v>8325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10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4" t="s">
        <v>8314</v>
      </c>
      <c r="R609" t="s">
        <v>8325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10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4" t="s">
        <v>8314</v>
      </c>
      <c r="R610" t="s">
        <v>8325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10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4" t="s">
        <v>8314</v>
      </c>
      <c r="R611" t="s">
        <v>8325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10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4" t="s">
        <v>8314</v>
      </c>
      <c r="R612" t="s">
        <v>8325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10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4" t="s">
        <v>8314</v>
      </c>
      <c r="R613" t="s">
        <v>8325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10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4" t="s">
        <v>8314</v>
      </c>
      <c r="R614" t="s">
        <v>8325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10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4" t="s">
        <v>8314</v>
      </c>
      <c r="R615" t="s">
        <v>8325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10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4" t="s">
        <v>8314</v>
      </c>
      <c r="R616" t="s">
        <v>8325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10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4" t="s">
        <v>8314</v>
      </c>
      <c r="R617" t="s">
        <v>8325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10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4" t="s">
        <v>8314</v>
      </c>
      <c r="R618" t="s">
        <v>8325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3.2" x14ac:dyDescent="0.3">
      <c r="A619">
        <v>617</v>
      </c>
      <c r="B619" s="10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4" t="s">
        <v>8314</v>
      </c>
      <c r="R619" t="s">
        <v>8325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10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4" t="s">
        <v>8314</v>
      </c>
      <c r="R620" t="s">
        <v>8325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10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4" t="s">
        <v>8314</v>
      </c>
      <c r="R621" t="s">
        <v>8325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10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4" t="s">
        <v>8314</v>
      </c>
      <c r="R622" t="s">
        <v>8325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10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4" t="s">
        <v>8314</v>
      </c>
      <c r="R623" t="s">
        <v>8325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10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4" t="s">
        <v>8314</v>
      </c>
      <c r="R624" t="s">
        <v>8325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3.2" x14ac:dyDescent="0.3">
      <c r="A625">
        <v>623</v>
      </c>
      <c r="B625" s="10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4" t="s">
        <v>8314</v>
      </c>
      <c r="R625" t="s">
        <v>8325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10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4" t="s">
        <v>8314</v>
      </c>
      <c r="R626" t="s">
        <v>8325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10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4" t="s">
        <v>8314</v>
      </c>
      <c r="R627" t="s">
        <v>8325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10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4" t="s">
        <v>8314</v>
      </c>
      <c r="R628" t="s">
        <v>8325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10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4" t="s">
        <v>8314</v>
      </c>
      <c r="R629" t="s">
        <v>8325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10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4" t="s">
        <v>8314</v>
      </c>
      <c r="R630" t="s">
        <v>8325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10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4" t="s">
        <v>8314</v>
      </c>
      <c r="R631" t="s">
        <v>8325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3.2" x14ac:dyDescent="0.3">
      <c r="A632">
        <v>630</v>
      </c>
      <c r="B632" s="10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4" t="s">
        <v>8314</v>
      </c>
      <c r="R632" t="s">
        <v>8325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10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4" t="s">
        <v>8314</v>
      </c>
      <c r="R633" t="s">
        <v>8325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10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4" t="s">
        <v>8314</v>
      </c>
      <c r="R634" t="s">
        <v>8325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10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4" t="s">
        <v>8314</v>
      </c>
      <c r="R635" t="s">
        <v>8325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10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4" t="s">
        <v>8314</v>
      </c>
      <c r="R636" t="s">
        <v>8325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10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4" t="s">
        <v>8314</v>
      </c>
      <c r="R637" t="s">
        <v>8325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28.8" x14ac:dyDescent="0.3">
      <c r="A638">
        <v>636</v>
      </c>
      <c r="B638" s="10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4" t="s">
        <v>8314</v>
      </c>
      <c r="R638" t="s">
        <v>8325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10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4" t="s">
        <v>8314</v>
      </c>
      <c r="R639" t="s">
        <v>8325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10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4" t="s">
        <v>8314</v>
      </c>
      <c r="R640" t="s">
        <v>8325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10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4" t="s">
        <v>8314</v>
      </c>
      <c r="R641" t="s">
        <v>8325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10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4" t="s">
        <v>8314</v>
      </c>
      <c r="R642" t="s">
        <v>8345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10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4" t="s">
        <v>8314</v>
      </c>
      <c r="R643" t="s">
        <v>8345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10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4" t="s">
        <v>8314</v>
      </c>
      <c r="R644" t="s">
        <v>8345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28.8" x14ac:dyDescent="0.3">
      <c r="A645">
        <v>643</v>
      </c>
      <c r="B645" s="10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4" t="s">
        <v>8314</v>
      </c>
      <c r="R645" t="s">
        <v>8345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10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4" t="s">
        <v>8314</v>
      </c>
      <c r="R646" t="s">
        <v>8345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10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4" t="s">
        <v>8314</v>
      </c>
      <c r="R647" t="s">
        <v>8345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10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4" t="s">
        <v>8314</v>
      </c>
      <c r="R648" t="s">
        <v>8345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10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4" t="s">
        <v>8314</v>
      </c>
      <c r="R649" t="s">
        <v>8345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10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4" t="s">
        <v>8314</v>
      </c>
      <c r="R650" t="s">
        <v>8345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10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4" t="s">
        <v>8314</v>
      </c>
      <c r="R651" t="s">
        <v>8345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10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4" t="s">
        <v>8314</v>
      </c>
      <c r="R652" t="s">
        <v>8345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10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4" t="s">
        <v>8314</v>
      </c>
      <c r="R653" t="s">
        <v>8345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3.2" x14ac:dyDescent="0.3">
      <c r="A654">
        <v>652</v>
      </c>
      <c r="B654" s="10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4" t="s">
        <v>8314</v>
      </c>
      <c r="R654" t="s">
        <v>8345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3.2" x14ac:dyDescent="0.3">
      <c r="A655">
        <v>653</v>
      </c>
      <c r="B655" s="10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4" t="s">
        <v>8314</v>
      </c>
      <c r="R655" t="s">
        <v>8345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10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4" t="s">
        <v>8314</v>
      </c>
      <c r="R656" t="s">
        <v>8345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10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4" t="s">
        <v>8314</v>
      </c>
      <c r="R657" t="s">
        <v>8345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10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4" t="s">
        <v>8314</v>
      </c>
      <c r="R658" t="s">
        <v>8345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10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4" t="s">
        <v>8314</v>
      </c>
      <c r="R659" t="s">
        <v>8345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10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4" t="s">
        <v>8314</v>
      </c>
      <c r="R660" t="s">
        <v>8345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10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4" t="s">
        <v>8314</v>
      </c>
      <c r="R661" t="s">
        <v>8345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10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4" t="s">
        <v>8314</v>
      </c>
      <c r="R662" t="s">
        <v>8345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10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4" t="s">
        <v>8314</v>
      </c>
      <c r="R663" t="s">
        <v>8345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28.8" x14ac:dyDescent="0.3">
      <c r="A664">
        <v>662</v>
      </c>
      <c r="B664" s="10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4" t="s">
        <v>8314</v>
      </c>
      <c r="R664" t="s">
        <v>8345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10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4" t="s">
        <v>8314</v>
      </c>
      <c r="R665" t="s">
        <v>8345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10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4" t="s">
        <v>8314</v>
      </c>
      <c r="R666" t="s">
        <v>8345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10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4" t="s">
        <v>8314</v>
      </c>
      <c r="R667" t="s">
        <v>8345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10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4" t="s">
        <v>8314</v>
      </c>
      <c r="R668" t="s">
        <v>8345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10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4" t="s">
        <v>8314</v>
      </c>
      <c r="R669" t="s">
        <v>8345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10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4" t="s">
        <v>8314</v>
      </c>
      <c r="R670" t="s">
        <v>8345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43.2" x14ac:dyDescent="0.3">
      <c r="A671">
        <v>669</v>
      </c>
      <c r="B671" s="10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4" t="s">
        <v>8314</v>
      </c>
      <c r="R671" t="s">
        <v>8345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3.2" x14ac:dyDescent="0.3">
      <c r="A672">
        <v>670</v>
      </c>
      <c r="B672" s="10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4" t="s">
        <v>8314</v>
      </c>
      <c r="R672" t="s">
        <v>8345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3.2" x14ac:dyDescent="0.3">
      <c r="A673">
        <v>671</v>
      </c>
      <c r="B673" s="10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4" t="s">
        <v>8314</v>
      </c>
      <c r="R673" t="s">
        <v>8345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10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4" t="s">
        <v>8314</v>
      </c>
      <c r="R674" t="s">
        <v>8345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3.2" x14ac:dyDescent="0.3">
      <c r="A675">
        <v>673</v>
      </c>
      <c r="B675" s="10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4" t="s">
        <v>8314</v>
      </c>
      <c r="R675" t="s">
        <v>8345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10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4" t="s">
        <v>8314</v>
      </c>
      <c r="R676" t="s">
        <v>8345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10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4" t="s">
        <v>8314</v>
      </c>
      <c r="R677" t="s">
        <v>8345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10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4" t="s">
        <v>8314</v>
      </c>
      <c r="R678" t="s">
        <v>8345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3.2" x14ac:dyDescent="0.3">
      <c r="A679">
        <v>677</v>
      </c>
      <c r="B679" s="10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4" t="s">
        <v>8314</v>
      </c>
      <c r="R679" t="s">
        <v>8345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10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4" t="s">
        <v>8314</v>
      </c>
      <c r="R680" t="s">
        <v>8345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10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4" t="s">
        <v>8314</v>
      </c>
      <c r="R681" t="s">
        <v>8345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10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4" t="s">
        <v>8314</v>
      </c>
      <c r="R682" t="s">
        <v>8345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10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4" t="s">
        <v>8314</v>
      </c>
      <c r="R683" t="s">
        <v>8345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10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4" t="s">
        <v>8314</v>
      </c>
      <c r="R684" t="s">
        <v>8345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10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4" t="s">
        <v>8314</v>
      </c>
      <c r="R685" t="s">
        <v>8345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10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4" t="s">
        <v>8314</v>
      </c>
      <c r="R686" t="s">
        <v>8345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10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4" t="s">
        <v>8314</v>
      </c>
      <c r="R687" t="s">
        <v>8345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43.2" x14ac:dyDescent="0.3">
      <c r="A688">
        <v>686</v>
      </c>
      <c r="B688" s="10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4" t="s">
        <v>8314</v>
      </c>
      <c r="R688" t="s">
        <v>8345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10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4" t="s">
        <v>8314</v>
      </c>
      <c r="R689" t="s">
        <v>8345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10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4" t="s">
        <v>8314</v>
      </c>
      <c r="R690" t="s">
        <v>8345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10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4" t="s">
        <v>8314</v>
      </c>
      <c r="R691" t="s">
        <v>8345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10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4" t="s">
        <v>8314</v>
      </c>
      <c r="R692" t="s">
        <v>8345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10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4" t="s">
        <v>8314</v>
      </c>
      <c r="R693" t="s">
        <v>8345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10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4" t="s">
        <v>8314</v>
      </c>
      <c r="R694" t="s">
        <v>8345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28.8" x14ac:dyDescent="0.3">
      <c r="A695">
        <v>693</v>
      </c>
      <c r="B695" s="10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4" t="s">
        <v>8314</v>
      </c>
      <c r="R695" t="s">
        <v>8345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10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4" t="s">
        <v>8314</v>
      </c>
      <c r="R696" t="s">
        <v>8345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3.2" x14ac:dyDescent="0.3">
      <c r="A697">
        <v>695</v>
      </c>
      <c r="B697" s="10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4" t="s">
        <v>8314</v>
      </c>
      <c r="R697" t="s">
        <v>8345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10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4" t="s">
        <v>8314</v>
      </c>
      <c r="R698" t="s">
        <v>8345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10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4" t="s">
        <v>8314</v>
      </c>
      <c r="R699" t="s">
        <v>8345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10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4" t="s">
        <v>8314</v>
      </c>
      <c r="R700" t="s">
        <v>8345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10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4" t="s">
        <v>8314</v>
      </c>
      <c r="R701" t="s">
        <v>8345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10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4" t="s">
        <v>8314</v>
      </c>
      <c r="R702" t="s">
        <v>8345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10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4" t="s">
        <v>8314</v>
      </c>
      <c r="R703" t="s">
        <v>8345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10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4" t="s">
        <v>8314</v>
      </c>
      <c r="R704" t="s">
        <v>8345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10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4" t="s">
        <v>8314</v>
      </c>
      <c r="R705" t="s">
        <v>8345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28.8" x14ac:dyDescent="0.3">
      <c r="A706">
        <v>704</v>
      </c>
      <c r="B706" s="10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4" t="s">
        <v>8314</v>
      </c>
      <c r="R706" t="s">
        <v>8345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10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4" t="s">
        <v>8314</v>
      </c>
      <c r="R707" t="s">
        <v>8345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10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4" t="s">
        <v>8314</v>
      </c>
      <c r="R708" t="s">
        <v>8345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10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4" t="s">
        <v>8314</v>
      </c>
      <c r="R709" t="s">
        <v>8345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10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4" t="s">
        <v>8314</v>
      </c>
      <c r="R710" t="s">
        <v>8345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10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4" t="s">
        <v>8314</v>
      </c>
      <c r="R711" t="s">
        <v>8345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10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4" t="s">
        <v>8314</v>
      </c>
      <c r="R712" t="s">
        <v>8345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3.2" x14ac:dyDescent="0.3">
      <c r="A713">
        <v>711</v>
      </c>
      <c r="B713" s="10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4" t="s">
        <v>8314</v>
      </c>
      <c r="R713" t="s">
        <v>8345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3.2" x14ac:dyDescent="0.3">
      <c r="A714">
        <v>712</v>
      </c>
      <c r="B714" s="10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4" t="s">
        <v>8314</v>
      </c>
      <c r="R714" t="s">
        <v>8345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10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4" t="s">
        <v>8314</v>
      </c>
      <c r="R715" t="s">
        <v>8345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10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4" t="s">
        <v>8314</v>
      </c>
      <c r="R716" t="s">
        <v>8345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3.2" x14ac:dyDescent="0.3">
      <c r="A717">
        <v>715</v>
      </c>
      <c r="B717" s="10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4" t="s">
        <v>8314</v>
      </c>
      <c r="R717" t="s">
        <v>8345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10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4" t="s">
        <v>8314</v>
      </c>
      <c r="R718" t="s">
        <v>8345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10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4" t="s">
        <v>8314</v>
      </c>
      <c r="R719" t="s">
        <v>8345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10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4" t="s">
        <v>8314</v>
      </c>
      <c r="R720" t="s">
        <v>8345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10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4" t="s">
        <v>8314</v>
      </c>
      <c r="R721" t="s">
        <v>8345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10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4" t="s">
        <v>8312</v>
      </c>
      <c r="R722" t="s">
        <v>8344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3.2" x14ac:dyDescent="0.3">
      <c r="A723">
        <v>721</v>
      </c>
      <c r="B723" s="10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4" t="s">
        <v>8312</v>
      </c>
      <c r="R723" t="s">
        <v>8344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10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4" t="s">
        <v>8312</v>
      </c>
      <c r="R724" t="s">
        <v>8344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10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4" t="s">
        <v>8312</v>
      </c>
      <c r="R725" t="s">
        <v>8344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10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4" t="s">
        <v>8312</v>
      </c>
      <c r="R726" t="s">
        <v>8344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10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4" t="s">
        <v>8312</v>
      </c>
      <c r="R727" t="s">
        <v>8344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10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4" t="s">
        <v>8312</v>
      </c>
      <c r="R728" t="s">
        <v>8344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3.2" x14ac:dyDescent="0.3">
      <c r="A729">
        <v>727</v>
      </c>
      <c r="B729" s="10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4" t="s">
        <v>8312</v>
      </c>
      <c r="R729" t="s">
        <v>8344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28.8" x14ac:dyDescent="0.3">
      <c r="A730">
        <v>728</v>
      </c>
      <c r="B730" s="10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4" t="s">
        <v>8312</v>
      </c>
      <c r="R730" t="s">
        <v>8344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10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4" t="s">
        <v>8312</v>
      </c>
      <c r="R731" t="s">
        <v>8344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x14ac:dyDescent="0.3">
      <c r="A732">
        <v>730</v>
      </c>
      <c r="B732" s="10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4" t="s">
        <v>8312</v>
      </c>
      <c r="R732" t="s">
        <v>8344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10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4" t="s">
        <v>8312</v>
      </c>
      <c r="R733" t="s">
        <v>8344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10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4" t="s">
        <v>8312</v>
      </c>
      <c r="R734" t="s">
        <v>8344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3.2" x14ac:dyDescent="0.3">
      <c r="A735">
        <v>733</v>
      </c>
      <c r="B735" s="10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4" t="s">
        <v>8312</v>
      </c>
      <c r="R735" t="s">
        <v>8344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28.8" x14ac:dyDescent="0.3">
      <c r="A736">
        <v>734</v>
      </c>
      <c r="B736" s="10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4" t="s">
        <v>8312</v>
      </c>
      <c r="R736" t="s">
        <v>8344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10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4" t="s">
        <v>8312</v>
      </c>
      <c r="R737" t="s">
        <v>8344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10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4" t="s">
        <v>8312</v>
      </c>
      <c r="R738" t="s">
        <v>8344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10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4" t="s">
        <v>8312</v>
      </c>
      <c r="R739" t="s">
        <v>8344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10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4" t="s">
        <v>8312</v>
      </c>
      <c r="R740" t="s">
        <v>8344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10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4" t="s">
        <v>8312</v>
      </c>
      <c r="R741" t="s">
        <v>8344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3.2" x14ac:dyDescent="0.3">
      <c r="A742">
        <v>740</v>
      </c>
      <c r="B742" s="10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4" t="s">
        <v>8312</v>
      </c>
      <c r="R742" t="s">
        <v>8344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10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4" t="s">
        <v>8312</v>
      </c>
      <c r="R743" t="s">
        <v>8344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3.2" x14ac:dyDescent="0.3">
      <c r="A744">
        <v>742</v>
      </c>
      <c r="B744" s="10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4" t="s">
        <v>8312</v>
      </c>
      <c r="R744" t="s">
        <v>8344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10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4" t="s">
        <v>8312</v>
      </c>
      <c r="R745" t="s">
        <v>8344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28.8" x14ac:dyDescent="0.3">
      <c r="A746">
        <v>744</v>
      </c>
      <c r="B746" s="10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4" t="s">
        <v>8312</v>
      </c>
      <c r="R746" t="s">
        <v>8344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10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4" t="s">
        <v>8312</v>
      </c>
      <c r="R747" t="s">
        <v>8344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x14ac:dyDescent="0.3">
      <c r="A748">
        <v>746</v>
      </c>
      <c r="B748" s="10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4" t="s">
        <v>8312</v>
      </c>
      <c r="R748" t="s">
        <v>8344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10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4" t="s">
        <v>8312</v>
      </c>
      <c r="R749" t="s">
        <v>8344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10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4" t="s">
        <v>8312</v>
      </c>
      <c r="R750" t="s">
        <v>8344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10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4" t="s">
        <v>8312</v>
      </c>
      <c r="R751" t="s">
        <v>8344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10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4" t="s">
        <v>8312</v>
      </c>
      <c r="R752" t="s">
        <v>8344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10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4" t="s">
        <v>8312</v>
      </c>
      <c r="R753" t="s">
        <v>8344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3.2" x14ac:dyDescent="0.3">
      <c r="A754">
        <v>752</v>
      </c>
      <c r="B754" s="10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4" t="s">
        <v>8312</v>
      </c>
      <c r="R754" t="s">
        <v>8344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10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4" t="s">
        <v>8312</v>
      </c>
      <c r="R755" t="s">
        <v>8344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10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4" t="s">
        <v>8312</v>
      </c>
      <c r="R756" t="s">
        <v>8344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10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4" t="s">
        <v>8312</v>
      </c>
      <c r="R757" t="s">
        <v>8344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10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4" t="s">
        <v>8312</v>
      </c>
      <c r="R758" t="s">
        <v>8344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10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4" t="s">
        <v>8312</v>
      </c>
      <c r="R759" t="s">
        <v>8344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10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4" t="s">
        <v>8312</v>
      </c>
      <c r="R760" t="s">
        <v>8344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10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4" t="s">
        <v>8312</v>
      </c>
      <c r="R761" t="s">
        <v>8344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10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4" t="s">
        <v>8312</v>
      </c>
      <c r="R762" t="s">
        <v>8341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10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4" t="s">
        <v>8312</v>
      </c>
      <c r="R763" t="s">
        <v>8341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10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4" t="s">
        <v>8312</v>
      </c>
      <c r="R764" t="s">
        <v>8341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10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4" t="s">
        <v>8312</v>
      </c>
      <c r="R765" t="s">
        <v>8341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10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4" t="s">
        <v>8312</v>
      </c>
      <c r="R766" t="s">
        <v>8341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10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4" t="s">
        <v>8312</v>
      </c>
      <c r="R767" t="s">
        <v>8341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10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4" t="s">
        <v>8312</v>
      </c>
      <c r="R768" t="s">
        <v>8341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10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4" t="s">
        <v>8312</v>
      </c>
      <c r="R769" t="s">
        <v>8341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10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4" t="s">
        <v>8312</v>
      </c>
      <c r="R770" t="s">
        <v>8341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3.2" x14ac:dyDescent="0.3">
      <c r="A771">
        <v>769</v>
      </c>
      <c r="B771" s="10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4" t="s">
        <v>8312</v>
      </c>
      <c r="R771" t="s">
        <v>8341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10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4" t="s">
        <v>8312</v>
      </c>
      <c r="R772" t="s">
        <v>8341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10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4" t="s">
        <v>8312</v>
      </c>
      <c r="R773" t="s">
        <v>8341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43.2" x14ac:dyDescent="0.3">
      <c r="A774">
        <v>772</v>
      </c>
      <c r="B774" s="10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4" t="s">
        <v>8312</v>
      </c>
      <c r="R774" t="s">
        <v>8341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10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4" t="s">
        <v>8312</v>
      </c>
      <c r="R775" t="s">
        <v>8341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10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4" t="s">
        <v>8312</v>
      </c>
      <c r="R776" t="s">
        <v>8341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28.8" x14ac:dyDescent="0.3">
      <c r="A777">
        <v>775</v>
      </c>
      <c r="B777" s="10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4" t="s">
        <v>8312</v>
      </c>
      <c r="R777" t="s">
        <v>8341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10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4" t="s">
        <v>8312</v>
      </c>
      <c r="R778" t="s">
        <v>8341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10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4" t="s">
        <v>8312</v>
      </c>
      <c r="R779" t="s">
        <v>8341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10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4" t="s">
        <v>8312</v>
      </c>
      <c r="R780" t="s">
        <v>8341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3.2" x14ac:dyDescent="0.3">
      <c r="A781">
        <v>779</v>
      </c>
      <c r="B781" s="10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4" t="s">
        <v>8312</v>
      </c>
      <c r="R781" t="s">
        <v>8341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28.8" x14ac:dyDescent="0.3">
      <c r="A782">
        <v>780</v>
      </c>
      <c r="B782" s="10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4" t="s">
        <v>8320</v>
      </c>
      <c r="R782" t="s">
        <v>8326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10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4" t="s">
        <v>8320</v>
      </c>
      <c r="R783" t="s">
        <v>8326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10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4" t="s">
        <v>8320</v>
      </c>
      <c r="R784" t="s">
        <v>8326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10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4" t="s">
        <v>8320</v>
      </c>
      <c r="R785" t="s">
        <v>8326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10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4" t="s">
        <v>8320</v>
      </c>
      <c r="R786" t="s">
        <v>8326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10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4" t="s">
        <v>8320</v>
      </c>
      <c r="R787" t="s">
        <v>8326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10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4" t="s">
        <v>8320</v>
      </c>
      <c r="R788" t="s">
        <v>8326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10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4" t="s">
        <v>8320</v>
      </c>
      <c r="R789" t="s">
        <v>8326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10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4" t="s">
        <v>8320</v>
      </c>
      <c r="R790" t="s">
        <v>8326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10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4" t="s">
        <v>8320</v>
      </c>
      <c r="R791" t="s">
        <v>8326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10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4" t="s">
        <v>8320</v>
      </c>
      <c r="R792" t="s">
        <v>8326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10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4" t="s">
        <v>8320</v>
      </c>
      <c r="R793" t="s">
        <v>8326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10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4" t="s">
        <v>8320</v>
      </c>
      <c r="R794" t="s">
        <v>8326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10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4" t="s">
        <v>8320</v>
      </c>
      <c r="R795" t="s">
        <v>8326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10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4" t="s">
        <v>8320</v>
      </c>
      <c r="R796" t="s">
        <v>8326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10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4" t="s">
        <v>8320</v>
      </c>
      <c r="R797" t="s">
        <v>8326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10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4" t="s">
        <v>8320</v>
      </c>
      <c r="R798" t="s">
        <v>8326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10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4" t="s">
        <v>8320</v>
      </c>
      <c r="R799" t="s">
        <v>8326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10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4" t="s">
        <v>8320</v>
      </c>
      <c r="R800" t="s">
        <v>8326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10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4" t="s">
        <v>8320</v>
      </c>
      <c r="R801" t="s">
        <v>8326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28.8" x14ac:dyDescent="0.3">
      <c r="A802">
        <v>800</v>
      </c>
      <c r="B802" s="10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4" t="s">
        <v>8320</v>
      </c>
      <c r="R802" t="s">
        <v>8326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10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4" t="s">
        <v>8320</v>
      </c>
      <c r="R803" t="s">
        <v>8326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3.2" x14ac:dyDescent="0.3">
      <c r="A804">
        <v>802</v>
      </c>
      <c r="B804" s="10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4" t="s">
        <v>8320</v>
      </c>
      <c r="R804" t="s">
        <v>8326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10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4" t="s">
        <v>8320</v>
      </c>
      <c r="R805" t="s">
        <v>8326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10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4" t="s">
        <v>8320</v>
      </c>
      <c r="R806" t="s">
        <v>8326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10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4" t="s">
        <v>8320</v>
      </c>
      <c r="R807" t="s">
        <v>8326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10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4" t="s">
        <v>8320</v>
      </c>
      <c r="R808" t="s">
        <v>8326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10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4" t="s">
        <v>8320</v>
      </c>
      <c r="R809" t="s">
        <v>8326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10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4" t="s">
        <v>8320</v>
      </c>
      <c r="R810" t="s">
        <v>8326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28.8" x14ac:dyDescent="0.3">
      <c r="A811">
        <v>809</v>
      </c>
      <c r="B811" s="10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4" t="s">
        <v>8320</v>
      </c>
      <c r="R811" t="s">
        <v>8326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10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4" t="s">
        <v>8320</v>
      </c>
      <c r="R812" t="s">
        <v>8326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10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4" t="s">
        <v>8320</v>
      </c>
      <c r="R813" t="s">
        <v>8326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10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4" t="s">
        <v>8320</v>
      </c>
      <c r="R814" t="s">
        <v>8326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10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4" t="s">
        <v>8320</v>
      </c>
      <c r="R815" t="s">
        <v>8326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10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4" t="s">
        <v>8320</v>
      </c>
      <c r="R816" t="s">
        <v>8326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10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4" t="s">
        <v>8320</v>
      </c>
      <c r="R817" t="s">
        <v>8326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10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4" t="s">
        <v>8320</v>
      </c>
      <c r="R818" t="s">
        <v>8326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10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4" t="s">
        <v>8320</v>
      </c>
      <c r="R819" t="s">
        <v>8326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10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4" t="s">
        <v>8320</v>
      </c>
      <c r="R820" t="s">
        <v>8326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x14ac:dyDescent="0.3">
      <c r="A821">
        <v>819</v>
      </c>
      <c r="B821" s="10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4" t="s">
        <v>8320</v>
      </c>
      <c r="R821" t="s">
        <v>8326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10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4" t="s">
        <v>8320</v>
      </c>
      <c r="R822" t="s">
        <v>8326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10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4" t="s">
        <v>8320</v>
      </c>
      <c r="R823" t="s">
        <v>8326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28.8" x14ac:dyDescent="0.3">
      <c r="A824">
        <v>822</v>
      </c>
      <c r="B824" s="10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4" t="s">
        <v>8320</v>
      </c>
      <c r="R824" t="s">
        <v>8326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10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4" t="s">
        <v>8320</v>
      </c>
      <c r="R825" t="s">
        <v>8326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3.2" x14ac:dyDescent="0.3">
      <c r="A826">
        <v>824</v>
      </c>
      <c r="B826" s="10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4" t="s">
        <v>8320</v>
      </c>
      <c r="R826" t="s">
        <v>8326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10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4" t="s">
        <v>8320</v>
      </c>
      <c r="R827" t="s">
        <v>8326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10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4" t="s">
        <v>8320</v>
      </c>
      <c r="R828" t="s">
        <v>8326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3.2" x14ac:dyDescent="0.3">
      <c r="A829">
        <v>827</v>
      </c>
      <c r="B829" s="10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4" t="s">
        <v>8320</v>
      </c>
      <c r="R829" t="s">
        <v>8326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3.2" x14ac:dyDescent="0.3">
      <c r="A830">
        <v>828</v>
      </c>
      <c r="B830" s="10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4" t="s">
        <v>8320</v>
      </c>
      <c r="R830" t="s">
        <v>8326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3.2" x14ac:dyDescent="0.3">
      <c r="A831">
        <v>829</v>
      </c>
      <c r="B831" s="10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4" t="s">
        <v>8320</v>
      </c>
      <c r="R831" t="s">
        <v>8326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10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4" t="s">
        <v>8320</v>
      </c>
      <c r="R832" t="s">
        <v>8326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10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4" t="s">
        <v>8320</v>
      </c>
      <c r="R833" t="s">
        <v>8326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10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4" t="s">
        <v>8320</v>
      </c>
      <c r="R834" t="s">
        <v>8326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10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4" t="s">
        <v>8320</v>
      </c>
      <c r="R835" t="s">
        <v>8326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3">
      <c r="A836">
        <v>834</v>
      </c>
      <c r="B836" s="10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4" t="s">
        <v>8320</v>
      </c>
      <c r="R836" t="s">
        <v>8326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10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4" t="s">
        <v>8320</v>
      </c>
      <c r="R837" t="s">
        <v>8326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10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4" t="s">
        <v>8320</v>
      </c>
      <c r="R838" t="s">
        <v>8326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28.8" x14ac:dyDescent="0.3">
      <c r="A839">
        <v>837</v>
      </c>
      <c r="B839" s="10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4" t="s">
        <v>8320</v>
      </c>
      <c r="R839" t="s">
        <v>8326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10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4" t="s">
        <v>8320</v>
      </c>
      <c r="R840" t="s">
        <v>8326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10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4" t="s">
        <v>8320</v>
      </c>
      <c r="R841" t="s">
        <v>8326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28.8" x14ac:dyDescent="0.3">
      <c r="A842">
        <v>840</v>
      </c>
      <c r="B842" s="10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4" t="s">
        <v>8320</v>
      </c>
      <c r="R842" t="s">
        <v>8350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10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4" t="s">
        <v>8320</v>
      </c>
      <c r="R843" t="s">
        <v>8350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10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4" t="s">
        <v>8320</v>
      </c>
      <c r="R844" t="s">
        <v>8350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10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4" t="s">
        <v>8320</v>
      </c>
      <c r="R845" t="s">
        <v>8350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3.2" x14ac:dyDescent="0.3">
      <c r="A846">
        <v>844</v>
      </c>
      <c r="B846" s="10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4" t="s">
        <v>8320</v>
      </c>
      <c r="R846" t="s">
        <v>8350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10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4" t="s">
        <v>8320</v>
      </c>
      <c r="R847" t="s">
        <v>8350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28.8" x14ac:dyDescent="0.3">
      <c r="A848">
        <v>846</v>
      </c>
      <c r="B848" s="10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4" t="s">
        <v>8320</v>
      </c>
      <c r="R848" t="s">
        <v>8350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x14ac:dyDescent="0.3">
      <c r="A849">
        <v>847</v>
      </c>
      <c r="B849" s="10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4" t="s">
        <v>8320</v>
      </c>
      <c r="R849" t="s">
        <v>8350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10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4" t="s">
        <v>8320</v>
      </c>
      <c r="R850" t="s">
        <v>8350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10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4" t="s">
        <v>8320</v>
      </c>
      <c r="R851" t="s">
        <v>8350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10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4" t="s">
        <v>8320</v>
      </c>
      <c r="R852" t="s">
        <v>8350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28.8" x14ac:dyDescent="0.3">
      <c r="A853">
        <v>851</v>
      </c>
      <c r="B853" s="10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4" t="s">
        <v>8320</v>
      </c>
      <c r="R853" t="s">
        <v>8350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10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4" t="s">
        <v>8320</v>
      </c>
      <c r="R854" t="s">
        <v>8350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10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4" t="s">
        <v>8320</v>
      </c>
      <c r="R855" t="s">
        <v>8350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28.8" x14ac:dyDescent="0.3">
      <c r="A856">
        <v>854</v>
      </c>
      <c r="B856" s="10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4" t="s">
        <v>8320</v>
      </c>
      <c r="R856" t="s">
        <v>8350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10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4" t="s">
        <v>8320</v>
      </c>
      <c r="R857" t="s">
        <v>8350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3.2" x14ac:dyDescent="0.3">
      <c r="A858">
        <v>856</v>
      </c>
      <c r="B858" s="10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4" t="s">
        <v>8320</v>
      </c>
      <c r="R858" t="s">
        <v>8350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28.8" x14ac:dyDescent="0.3">
      <c r="A859">
        <v>857</v>
      </c>
      <c r="B859" s="10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4" t="s">
        <v>8320</v>
      </c>
      <c r="R859" t="s">
        <v>8350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10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4" t="s">
        <v>8320</v>
      </c>
      <c r="R860" t="s">
        <v>8350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28.8" x14ac:dyDescent="0.3">
      <c r="A861">
        <v>859</v>
      </c>
      <c r="B861" s="10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4" t="s">
        <v>8320</v>
      </c>
      <c r="R861" t="s">
        <v>8350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10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4" t="s">
        <v>8320</v>
      </c>
      <c r="R862" t="s">
        <v>8349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10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4" t="s">
        <v>8320</v>
      </c>
      <c r="R863" t="s">
        <v>8349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10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4" t="s">
        <v>8320</v>
      </c>
      <c r="R864" t="s">
        <v>8349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28.8" x14ac:dyDescent="0.3">
      <c r="A865">
        <v>863</v>
      </c>
      <c r="B865" s="10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4" t="s">
        <v>8320</v>
      </c>
      <c r="R865" t="s">
        <v>8349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10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4" t="s">
        <v>8320</v>
      </c>
      <c r="R866" t="s">
        <v>8349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10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4" t="s">
        <v>8320</v>
      </c>
      <c r="R867" t="s">
        <v>8349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10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4" t="s">
        <v>8320</v>
      </c>
      <c r="R868" t="s">
        <v>8349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10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4" t="s">
        <v>8320</v>
      </c>
      <c r="R869" t="s">
        <v>8349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43.2" x14ac:dyDescent="0.3">
      <c r="A870">
        <v>868</v>
      </c>
      <c r="B870" s="10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4" t="s">
        <v>8320</v>
      </c>
      <c r="R870" t="s">
        <v>8349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3.2" x14ac:dyDescent="0.3">
      <c r="A871">
        <v>869</v>
      </c>
      <c r="B871" s="10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4" t="s">
        <v>8320</v>
      </c>
      <c r="R871" t="s">
        <v>8349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10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4" t="s">
        <v>8320</v>
      </c>
      <c r="R872" t="s">
        <v>8349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10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4" t="s">
        <v>8320</v>
      </c>
      <c r="R873" t="s">
        <v>8349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10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4" t="s">
        <v>8320</v>
      </c>
      <c r="R874" t="s">
        <v>8349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10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4" t="s">
        <v>8320</v>
      </c>
      <c r="R875" t="s">
        <v>8349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3.2" x14ac:dyDescent="0.3">
      <c r="A876">
        <v>874</v>
      </c>
      <c r="B876" s="10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4" t="s">
        <v>8320</v>
      </c>
      <c r="R876" t="s">
        <v>8349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43.2" x14ac:dyDescent="0.3">
      <c r="A877">
        <v>875</v>
      </c>
      <c r="B877" s="10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4" t="s">
        <v>8320</v>
      </c>
      <c r="R877" t="s">
        <v>8349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x14ac:dyDescent="0.3">
      <c r="A878">
        <v>876</v>
      </c>
      <c r="B878" s="10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4" t="s">
        <v>8320</v>
      </c>
      <c r="R878" t="s">
        <v>8349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10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4" t="s">
        <v>8320</v>
      </c>
      <c r="R879" t="s">
        <v>8349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10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4" t="s">
        <v>8320</v>
      </c>
      <c r="R880" t="s">
        <v>8349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10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4" t="s">
        <v>8320</v>
      </c>
      <c r="R881" t="s">
        <v>8349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10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4" t="s">
        <v>8320</v>
      </c>
      <c r="R882" t="s">
        <v>8323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28.8" x14ac:dyDescent="0.3">
      <c r="A883">
        <v>881</v>
      </c>
      <c r="B883" s="10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4" t="s">
        <v>8320</v>
      </c>
      <c r="R883" t="s">
        <v>8323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10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4" t="s">
        <v>8320</v>
      </c>
      <c r="R884" t="s">
        <v>8323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3.2" x14ac:dyDescent="0.3">
      <c r="A885">
        <v>883</v>
      </c>
      <c r="B885" s="10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4" t="s">
        <v>8320</v>
      </c>
      <c r="R885" t="s">
        <v>8323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28.8" x14ac:dyDescent="0.3">
      <c r="A886">
        <v>884</v>
      </c>
      <c r="B886" s="10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4" t="s">
        <v>8320</v>
      </c>
      <c r="R886" t="s">
        <v>8323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10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4" t="s">
        <v>8320</v>
      </c>
      <c r="R887" t="s">
        <v>8323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10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4" t="s">
        <v>8320</v>
      </c>
      <c r="R888" t="s">
        <v>8323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10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4" t="s">
        <v>8320</v>
      </c>
      <c r="R889" t="s">
        <v>8323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3.2" x14ac:dyDescent="0.3">
      <c r="A890">
        <v>888</v>
      </c>
      <c r="B890" s="10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4" t="s">
        <v>8320</v>
      </c>
      <c r="R890" t="s">
        <v>8323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10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4" t="s">
        <v>8320</v>
      </c>
      <c r="R891" t="s">
        <v>8323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3.2" x14ac:dyDescent="0.3">
      <c r="A892">
        <v>890</v>
      </c>
      <c r="B892" s="10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4" t="s">
        <v>8320</v>
      </c>
      <c r="R892" t="s">
        <v>8323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10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4" t="s">
        <v>8320</v>
      </c>
      <c r="R893" t="s">
        <v>8323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10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4" t="s">
        <v>8320</v>
      </c>
      <c r="R894" t="s">
        <v>8323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10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4" t="s">
        <v>8320</v>
      </c>
      <c r="R895" t="s">
        <v>8323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10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4" t="s">
        <v>8320</v>
      </c>
      <c r="R896" t="s">
        <v>8323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10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4" t="s">
        <v>8320</v>
      </c>
      <c r="R897" t="s">
        <v>8323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10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4" t="s">
        <v>8320</v>
      </c>
      <c r="R898" t="s">
        <v>8323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10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4" t="s">
        <v>8320</v>
      </c>
      <c r="R899" t="s">
        <v>8323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10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4" t="s">
        <v>8320</v>
      </c>
      <c r="R900" t="s">
        <v>8323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10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4" t="s">
        <v>8320</v>
      </c>
      <c r="R901" t="s">
        <v>8323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10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4" t="s">
        <v>8320</v>
      </c>
      <c r="R902" t="s">
        <v>8349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43.2" x14ac:dyDescent="0.3">
      <c r="A903">
        <v>901</v>
      </c>
      <c r="B903" s="10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4" t="s">
        <v>8320</v>
      </c>
      <c r="R903" t="s">
        <v>8349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3.2" x14ac:dyDescent="0.3">
      <c r="A904">
        <v>902</v>
      </c>
      <c r="B904" s="10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4" t="s">
        <v>8320</v>
      </c>
      <c r="R904" t="s">
        <v>8349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10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4" t="s">
        <v>8320</v>
      </c>
      <c r="R905" t="s">
        <v>8349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10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4" t="s">
        <v>8320</v>
      </c>
      <c r="R906" t="s">
        <v>8349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28.8" x14ac:dyDescent="0.3">
      <c r="A907">
        <v>905</v>
      </c>
      <c r="B907" s="10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4" t="s">
        <v>8320</v>
      </c>
      <c r="R907" t="s">
        <v>8349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10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4" t="s">
        <v>8320</v>
      </c>
      <c r="R908" t="s">
        <v>8349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10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4" t="s">
        <v>8320</v>
      </c>
      <c r="R909" t="s">
        <v>8349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28.8" x14ac:dyDescent="0.3">
      <c r="A910">
        <v>908</v>
      </c>
      <c r="B910" s="10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4" t="s">
        <v>8320</v>
      </c>
      <c r="R910" t="s">
        <v>8349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3.2" x14ac:dyDescent="0.3">
      <c r="A911">
        <v>909</v>
      </c>
      <c r="B911" s="10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4" t="s">
        <v>8320</v>
      </c>
      <c r="R911" t="s">
        <v>8349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10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4" t="s">
        <v>8320</v>
      </c>
      <c r="R912" t="s">
        <v>8349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10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4" t="s">
        <v>8320</v>
      </c>
      <c r="R913" t="s">
        <v>8349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28.8" x14ac:dyDescent="0.3">
      <c r="A914">
        <v>912</v>
      </c>
      <c r="B914" s="10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4" t="s">
        <v>8320</v>
      </c>
      <c r="R914" t="s">
        <v>8349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10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4" t="s">
        <v>8320</v>
      </c>
      <c r="R915" t="s">
        <v>8349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10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4" t="s">
        <v>8320</v>
      </c>
      <c r="R916" t="s">
        <v>8349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28.8" x14ac:dyDescent="0.3">
      <c r="A917">
        <v>915</v>
      </c>
      <c r="B917" s="10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4" t="s">
        <v>8320</v>
      </c>
      <c r="R917" t="s">
        <v>8349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28.8" x14ac:dyDescent="0.3">
      <c r="A918">
        <v>916</v>
      </c>
      <c r="B918" s="10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4" t="s">
        <v>8320</v>
      </c>
      <c r="R918" t="s">
        <v>8349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10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4" t="s">
        <v>8320</v>
      </c>
      <c r="R919" t="s">
        <v>8349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3.2" x14ac:dyDescent="0.3">
      <c r="A920">
        <v>918</v>
      </c>
      <c r="B920" s="10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4" t="s">
        <v>8320</v>
      </c>
      <c r="R920" t="s">
        <v>8349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10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4" t="s">
        <v>8320</v>
      </c>
      <c r="R921" t="s">
        <v>8349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10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4" t="s">
        <v>8320</v>
      </c>
      <c r="R922" t="s">
        <v>8349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10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4" t="s">
        <v>8320</v>
      </c>
      <c r="R923" t="s">
        <v>8349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10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4" t="s">
        <v>8320</v>
      </c>
      <c r="R924" t="s">
        <v>8349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10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4" t="s">
        <v>8320</v>
      </c>
      <c r="R925" t="s">
        <v>8349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10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4" t="s">
        <v>8320</v>
      </c>
      <c r="R926" t="s">
        <v>8349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10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4" t="s">
        <v>8320</v>
      </c>
      <c r="R927" t="s">
        <v>8349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43.2" x14ac:dyDescent="0.3">
      <c r="A928">
        <v>926</v>
      </c>
      <c r="B928" s="10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4" t="s">
        <v>8320</v>
      </c>
      <c r="R928" t="s">
        <v>8349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10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4" t="s">
        <v>8320</v>
      </c>
      <c r="R929" t="s">
        <v>8349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28.8" x14ac:dyDescent="0.3">
      <c r="A930">
        <v>928</v>
      </c>
      <c r="B930" s="10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4" t="s">
        <v>8320</v>
      </c>
      <c r="R930" t="s">
        <v>8349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10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4" t="s">
        <v>8320</v>
      </c>
      <c r="R931" t="s">
        <v>8349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3.2" x14ac:dyDescent="0.3">
      <c r="A932">
        <v>930</v>
      </c>
      <c r="B932" s="10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4" t="s">
        <v>8320</v>
      </c>
      <c r="R932" t="s">
        <v>8349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10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4" t="s">
        <v>8320</v>
      </c>
      <c r="R933" t="s">
        <v>8349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10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4" t="s">
        <v>8320</v>
      </c>
      <c r="R934" t="s">
        <v>8349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10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4" t="s">
        <v>8320</v>
      </c>
      <c r="R935" t="s">
        <v>8349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10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4" t="s">
        <v>8320</v>
      </c>
      <c r="R936" t="s">
        <v>8349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10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4" t="s">
        <v>8320</v>
      </c>
      <c r="R937" t="s">
        <v>8349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28.8" x14ac:dyDescent="0.3">
      <c r="A938">
        <v>936</v>
      </c>
      <c r="B938" s="10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4" t="s">
        <v>8320</v>
      </c>
      <c r="R938" t="s">
        <v>8349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10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4" t="s">
        <v>8320</v>
      </c>
      <c r="R939" t="s">
        <v>8349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10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4" t="s">
        <v>8320</v>
      </c>
      <c r="R940" t="s">
        <v>8349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10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4" t="s">
        <v>8320</v>
      </c>
      <c r="R941" t="s">
        <v>8349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10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4" t="s">
        <v>8314</v>
      </c>
      <c r="R942" t="s">
        <v>8345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3.2" x14ac:dyDescent="0.3">
      <c r="A943">
        <v>941</v>
      </c>
      <c r="B943" s="10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4" t="s">
        <v>8314</v>
      </c>
      <c r="R943" t="s">
        <v>8345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3.2" x14ac:dyDescent="0.3">
      <c r="A944">
        <v>942</v>
      </c>
      <c r="B944" s="10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4" t="s">
        <v>8314</v>
      </c>
      <c r="R944" t="s">
        <v>8345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10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4" t="s">
        <v>8314</v>
      </c>
      <c r="R945" t="s">
        <v>8345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10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4" t="s">
        <v>8314</v>
      </c>
      <c r="R946" t="s">
        <v>8345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10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4" t="s">
        <v>8314</v>
      </c>
      <c r="R947" t="s">
        <v>8345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28.8" x14ac:dyDescent="0.3">
      <c r="A948">
        <v>946</v>
      </c>
      <c r="B948" s="10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4" t="s">
        <v>8314</v>
      </c>
      <c r="R948" t="s">
        <v>8345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10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4" t="s">
        <v>8314</v>
      </c>
      <c r="R949" t="s">
        <v>8345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3.2" x14ac:dyDescent="0.3">
      <c r="A950">
        <v>948</v>
      </c>
      <c r="B950" s="10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4" t="s">
        <v>8314</v>
      </c>
      <c r="R950" t="s">
        <v>8345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10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4" t="s">
        <v>8314</v>
      </c>
      <c r="R951" t="s">
        <v>8345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10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4" t="s">
        <v>8314</v>
      </c>
      <c r="R952" t="s">
        <v>8345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10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4" t="s">
        <v>8314</v>
      </c>
      <c r="R953" t="s">
        <v>8345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10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4" t="s">
        <v>8314</v>
      </c>
      <c r="R954" t="s">
        <v>8345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10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4" t="s">
        <v>8314</v>
      </c>
      <c r="R955" t="s">
        <v>8345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10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4" t="s">
        <v>8314</v>
      </c>
      <c r="R956" t="s">
        <v>8345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10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4" t="s">
        <v>8314</v>
      </c>
      <c r="R957" t="s">
        <v>8345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43.2" x14ac:dyDescent="0.3">
      <c r="A958">
        <v>956</v>
      </c>
      <c r="B958" s="10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4" t="s">
        <v>8314</v>
      </c>
      <c r="R958" t="s">
        <v>8345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10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4" t="s">
        <v>8314</v>
      </c>
      <c r="R959" t="s">
        <v>8345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3.2" x14ac:dyDescent="0.3">
      <c r="A960">
        <v>958</v>
      </c>
      <c r="B960" s="10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4" t="s">
        <v>8314</v>
      </c>
      <c r="R960" t="s">
        <v>8345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10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4" t="s">
        <v>8314</v>
      </c>
      <c r="R961" t="s">
        <v>8345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10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4" t="s">
        <v>8314</v>
      </c>
      <c r="R962" t="s">
        <v>8345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28.8" x14ac:dyDescent="0.3">
      <c r="A963">
        <v>961</v>
      </c>
      <c r="B963" s="10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4" t="s">
        <v>8314</v>
      </c>
      <c r="R963" t="s">
        <v>8345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10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4" t="s">
        <v>8314</v>
      </c>
      <c r="R964" t="s">
        <v>8345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10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4" t="s">
        <v>8314</v>
      </c>
      <c r="R965" t="s">
        <v>8345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10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4" t="s">
        <v>8314</v>
      </c>
      <c r="R966" t="s">
        <v>8345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10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4" t="s">
        <v>8314</v>
      </c>
      <c r="R967" t="s">
        <v>8345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28.8" x14ac:dyDescent="0.3">
      <c r="A968">
        <v>966</v>
      </c>
      <c r="B968" s="10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4" t="s">
        <v>8314</v>
      </c>
      <c r="R968" t="s">
        <v>8345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28.8" x14ac:dyDescent="0.3">
      <c r="A969">
        <v>967</v>
      </c>
      <c r="B969" s="10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4" t="s">
        <v>8314</v>
      </c>
      <c r="R969" t="s">
        <v>8345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10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4" t="s">
        <v>8314</v>
      </c>
      <c r="R970" t="s">
        <v>8345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10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4" t="s">
        <v>8314</v>
      </c>
      <c r="R971" t="s">
        <v>8345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3.2" x14ac:dyDescent="0.3">
      <c r="A972">
        <v>970</v>
      </c>
      <c r="B972" s="10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4" t="s">
        <v>8314</v>
      </c>
      <c r="R972" t="s">
        <v>8345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10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4" t="s">
        <v>8314</v>
      </c>
      <c r="R973" t="s">
        <v>8345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10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4" t="s">
        <v>8314</v>
      </c>
      <c r="R974" t="s">
        <v>8345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10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4" t="s">
        <v>8314</v>
      </c>
      <c r="R975" t="s">
        <v>8345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10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4" t="s">
        <v>8314</v>
      </c>
      <c r="R976" t="s">
        <v>8345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10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4" t="s">
        <v>8314</v>
      </c>
      <c r="R977" t="s">
        <v>8345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10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4" t="s">
        <v>8314</v>
      </c>
      <c r="R978" t="s">
        <v>8345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10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4" t="s">
        <v>8314</v>
      </c>
      <c r="R979" t="s">
        <v>8345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10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4" t="s">
        <v>8314</v>
      </c>
      <c r="R980" t="s">
        <v>8345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10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4" t="s">
        <v>8314</v>
      </c>
      <c r="R981" t="s">
        <v>8345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3.2" x14ac:dyDescent="0.3">
      <c r="A982">
        <v>980</v>
      </c>
      <c r="B982" s="10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4" t="s">
        <v>8314</v>
      </c>
      <c r="R982" t="s">
        <v>8345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3.2" x14ac:dyDescent="0.3">
      <c r="A983">
        <v>981</v>
      </c>
      <c r="B983" s="10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4" t="s">
        <v>8314</v>
      </c>
      <c r="R983" t="s">
        <v>8345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10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4" t="s">
        <v>8314</v>
      </c>
      <c r="R984" t="s">
        <v>8345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3.2" x14ac:dyDescent="0.3">
      <c r="A985">
        <v>983</v>
      </c>
      <c r="B985" s="10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4" t="s">
        <v>8314</v>
      </c>
      <c r="R985" t="s">
        <v>8345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10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4" t="s">
        <v>8314</v>
      </c>
      <c r="R986" t="s">
        <v>8345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10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4" t="s">
        <v>8314</v>
      </c>
      <c r="R987" t="s">
        <v>8345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3.2" x14ac:dyDescent="0.3">
      <c r="A988">
        <v>986</v>
      </c>
      <c r="B988" s="10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4" t="s">
        <v>8314</v>
      </c>
      <c r="R988" t="s">
        <v>8345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10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4" t="s">
        <v>8314</v>
      </c>
      <c r="R989" t="s">
        <v>8345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3.2" x14ac:dyDescent="0.3">
      <c r="A990">
        <v>988</v>
      </c>
      <c r="B990" s="10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4" t="s">
        <v>8314</v>
      </c>
      <c r="R990" t="s">
        <v>8345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10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4" t="s">
        <v>8314</v>
      </c>
      <c r="R991" t="s">
        <v>8345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10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4" t="s">
        <v>8314</v>
      </c>
      <c r="R992" t="s">
        <v>8345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57.6" x14ac:dyDescent="0.3">
      <c r="A993">
        <v>991</v>
      </c>
      <c r="B993" s="10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4" t="s">
        <v>8314</v>
      </c>
      <c r="R993" t="s">
        <v>8345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10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4" t="s">
        <v>8314</v>
      </c>
      <c r="R994" t="s">
        <v>8345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10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4" t="s">
        <v>8314</v>
      </c>
      <c r="R995" t="s">
        <v>8345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10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4" t="s">
        <v>8314</v>
      </c>
      <c r="R996" t="s">
        <v>8345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10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4" t="s">
        <v>8314</v>
      </c>
      <c r="R997" t="s">
        <v>8345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10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4" t="s">
        <v>8314</v>
      </c>
      <c r="R998" t="s">
        <v>8345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10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4" t="s">
        <v>8314</v>
      </c>
      <c r="R999" t="s">
        <v>8345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28.8" x14ac:dyDescent="0.3">
      <c r="A1000">
        <v>998</v>
      </c>
      <c r="B1000" s="10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4" t="s">
        <v>8314</v>
      </c>
      <c r="R1000" t="s">
        <v>8345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28.8" x14ac:dyDescent="0.3">
      <c r="A1001">
        <v>999</v>
      </c>
      <c r="B1001" s="10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4" t="s">
        <v>8314</v>
      </c>
      <c r="R1001" t="s">
        <v>8345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10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4" t="s">
        <v>8314</v>
      </c>
      <c r="R1002" t="s">
        <v>8345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3.2" x14ac:dyDescent="0.3">
      <c r="A1003">
        <v>1001</v>
      </c>
      <c r="B1003" s="10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4" t="s">
        <v>8314</v>
      </c>
      <c r="R1003" t="s">
        <v>8345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10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4" t="s">
        <v>8314</v>
      </c>
      <c r="R1004" t="s">
        <v>8345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28.8" x14ac:dyDescent="0.3">
      <c r="A1005">
        <v>1003</v>
      </c>
      <c r="B1005" s="10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4" t="s">
        <v>8314</v>
      </c>
      <c r="R1005" t="s">
        <v>8345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10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4" t="s">
        <v>8314</v>
      </c>
      <c r="R1006" t="s">
        <v>8345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28.8" x14ac:dyDescent="0.3">
      <c r="A1007">
        <v>1005</v>
      </c>
      <c r="B1007" s="10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4" t="s">
        <v>8314</v>
      </c>
      <c r="R1007" t="s">
        <v>8345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10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4" t="s">
        <v>8314</v>
      </c>
      <c r="R1008" t="s">
        <v>8345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10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4" t="s">
        <v>8314</v>
      </c>
      <c r="R1009" t="s">
        <v>8345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10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4" t="s">
        <v>8314</v>
      </c>
      <c r="R1010" t="s">
        <v>8345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3.2" x14ac:dyDescent="0.3">
      <c r="A1011">
        <v>1009</v>
      </c>
      <c r="B1011" s="10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4" t="s">
        <v>8314</v>
      </c>
      <c r="R1011" t="s">
        <v>8345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10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4" t="s">
        <v>8314</v>
      </c>
      <c r="R1012" t="s">
        <v>8345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10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4" t="s">
        <v>8314</v>
      </c>
      <c r="R1013" t="s">
        <v>8345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3.2" x14ac:dyDescent="0.3">
      <c r="A1014">
        <v>1012</v>
      </c>
      <c r="B1014" s="10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4" t="s">
        <v>8314</v>
      </c>
      <c r="R1014" t="s">
        <v>8345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10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4" t="s">
        <v>8314</v>
      </c>
      <c r="R1015" t="s">
        <v>8345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10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4" t="s">
        <v>8314</v>
      </c>
      <c r="R1016" t="s">
        <v>8345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10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4" t="s">
        <v>8314</v>
      </c>
      <c r="R1017" t="s">
        <v>8345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10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4" t="s">
        <v>8314</v>
      </c>
      <c r="R1018" t="s">
        <v>8345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10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4" t="s">
        <v>8314</v>
      </c>
      <c r="R1019" t="s">
        <v>8345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28.8" x14ac:dyDescent="0.3">
      <c r="A1020">
        <v>1018</v>
      </c>
      <c r="B1020" s="10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4" t="s">
        <v>8314</v>
      </c>
      <c r="R1020" t="s">
        <v>8345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28.8" x14ac:dyDescent="0.3">
      <c r="A1021">
        <v>1019</v>
      </c>
      <c r="B1021" s="10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4" t="s">
        <v>8314</v>
      </c>
      <c r="R1021" t="s">
        <v>8345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10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4" t="s">
        <v>8320</v>
      </c>
      <c r="R1022" t="s">
        <v>8329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28.8" x14ac:dyDescent="0.3">
      <c r="A1023">
        <v>1021</v>
      </c>
      <c r="B1023" s="10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4" t="s">
        <v>8320</v>
      </c>
      <c r="R1023" t="s">
        <v>8329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10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4" t="s">
        <v>8320</v>
      </c>
      <c r="R1024" t="s">
        <v>8329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28.8" x14ac:dyDescent="0.3">
      <c r="A1025">
        <v>1023</v>
      </c>
      <c r="B1025" s="10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4" t="s">
        <v>8320</v>
      </c>
      <c r="R1025" t="s">
        <v>8329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10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4" t="s">
        <v>8320</v>
      </c>
      <c r="R1026" t="s">
        <v>8329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28.8" x14ac:dyDescent="0.3">
      <c r="A1027">
        <v>1025</v>
      </c>
      <c r="B1027" s="10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4" t="s">
        <v>8320</v>
      </c>
      <c r="R1027" t="s">
        <v>8329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3">
      <c r="A1028">
        <v>1026</v>
      </c>
      <c r="B1028" s="10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4" t="s">
        <v>8320</v>
      </c>
      <c r="R1028" t="s">
        <v>8329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10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4" t="s">
        <v>8320</v>
      </c>
      <c r="R1029" t="s">
        <v>8329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10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4" t="s">
        <v>8320</v>
      </c>
      <c r="R1030" t="s">
        <v>8329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10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4" t="s">
        <v>8320</v>
      </c>
      <c r="R1031" t="s">
        <v>8329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10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4" t="s">
        <v>8320</v>
      </c>
      <c r="R1032" t="s">
        <v>8329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3.2" x14ac:dyDescent="0.3">
      <c r="A1033">
        <v>1031</v>
      </c>
      <c r="B1033" s="10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4" t="s">
        <v>8320</v>
      </c>
      <c r="R1033" t="s">
        <v>8329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10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4" t="s">
        <v>8320</v>
      </c>
      <c r="R1034" t="s">
        <v>8329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10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4" t="s">
        <v>8320</v>
      </c>
      <c r="R1035" t="s">
        <v>8329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10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4" t="s">
        <v>8320</v>
      </c>
      <c r="R1036" t="s">
        <v>8329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10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4" t="s">
        <v>8320</v>
      </c>
      <c r="R1037" t="s">
        <v>8329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28.8" x14ac:dyDescent="0.3">
      <c r="A1038">
        <v>1036</v>
      </c>
      <c r="B1038" s="10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4" t="s">
        <v>8320</v>
      </c>
      <c r="R1038" t="s">
        <v>8329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10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4" t="s">
        <v>8320</v>
      </c>
      <c r="R1039" t="s">
        <v>8329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10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4" t="s">
        <v>8320</v>
      </c>
      <c r="R1040" t="s">
        <v>8329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10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4" t="s">
        <v>8320</v>
      </c>
      <c r="R1041" t="s">
        <v>8329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10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4" t="s">
        <v>8347</v>
      </c>
      <c r="R1042" t="s">
        <v>8348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28.8" x14ac:dyDescent="0.3">
      <c r="A1043">
        <v>1041</v>
      </c>
      <c r="B1043" s="10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4" t="s">
        <v>8347</v>
      </c>
      <c r="R1043" t="s">
        <v>8348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10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4" t="s">
        <v>8347</v>
      </c>
      <c r="R1044" t="s">
        <v>8348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28.8" x14ac:dyDescent="0.3">
      <c r="A1045">
        <v>1043</v>
      </c>
      <c r="B1045" s="10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4" t="s">
        <v>8347</v>
      </c>
      <c r="R1045" t="s">
        <v>8348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10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4" t="s">
        <v>8347</v>
      </c>
      <c r="R1046" t="s">
        <v>8348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28.8" x14ac:dyDescent="0.3">
      <c r="A1047">
        <v>1045</v>
      </c>
      <c r="B1047" s="10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4" t="s">
        <v>8347</v>
      </c>
      <c r="R1047" t="s">
        <v>8348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10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4" t="s">
        <v>8347</v>
      </c>
      <c r="R1048" t="s">
        <v>8348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10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4" t="s">
        <v>8347</v>
      </c>
      <c r="R1049" t="s">
        <v>8348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10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4" t="s">
        <v>8347</v>
      </c>
      <c r="R1050" t="s">
        <v>8348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10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4" t="s">
        <v>8347</v>
      </c>
      <c r="R1051" t="s">
        <v>8348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x14ac:dyDescent="0.3">
      <c r="A1052">
        <v>1050</v>
      </c>
      <c r="B1052" s="10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4" t="s">
        <v>8347</v>
      </c>
      <c r="R1052" t="s">
        <v>8348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10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4" t="s">
        <v>8347</v>
      </c>
      <c r="R1053" t="s">
        <v>8348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43.2" x14ac:dyDescent="0.3">
      <c r="A1054">
        <v>1052</v>
      </c>
      <c r="B1054" s="10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4" t="s">
        <v>8347</v>
      </c>
      <c r="R1054" t="s">
        <v>8348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10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4" t="s">
        <v>8347</v>
      </c>
      <c r="R1055" t="s">
        <v>8348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3.2" x14ac:dyDescent="0.3">
      <c r="A1056">
        <v>1054</v>
      </c>
      <c r="B1056" s="10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4" t="s">
        <v>8347</v>
      </c>
      <c r="R1056" t="s">
        <v>8348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10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4" t="s">
        <v>8347</v>
      </c>
      <c r="R1057" t="s">
        <v>8348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10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4" t="s">
        <v>8347</v>
      </c>
      <c r="R1058" t="s">
        <v>8348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28.8" x14ac:dyDescent="0.3">
      <c r="A1059">
        <v>1057</v>
      </c>
      <c r="B1059" s="10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4" t="s">
        <v>8347</v>
      </c>
      <c r="R1059" t="s">
        <v>8348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10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4" t="s">
        <v>8347</v>
      </c>
      <c r="R1060" t="s">
        <v>8348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10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4" t="s">
        <v>8347</v>
      </c>
      <c r="R1061" t="s">
        <v>8348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10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4" t="s">
        <v>8347</v>
      </c>
      <c r="R1062" t="s">
        <v>8348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10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4" t="s">
        <v>8347</v>
      </c>
      <c r="R1063" t="s">
        <v>8348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10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4" t="s">
        <v>8347</v>
      </c>
      <c r="R1064" t="s">
        <v>8348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10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4" t="s">
        <v>8347</v>
      </c>
      <c r="R1065" t="s">
        <v>8348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10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4" t="s">
        <v>8327</v>
      </c>
      <c r="R1066" t="s">
        <v>8330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10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4" t="s">
        <v>8327</v>
      </c>
      <c r="R1067" t="s">
        <v>8330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10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4" t="s">
        <v>8327</v>
      </c>
      <c r="R1068" t="s">
        <v>8330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10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4" t="s">
        <v>8327</v>
      </c>
      <c r="R1069" t="s">
        <v>8330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3.2" x14ac:dyDescent="0.3">
      <c r="A1070">
        <v>1068</v>
      </c>
      <c r="B1070" s="10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4" t="s">
        <v>8327</v>
      </c>
      <c r="R1070" t="s">
        <v>8330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28.8" x14ac:dyDescent="0.3">
      <c r="A1071">
        <v>1069</v>
      </c>
      <c r="B1071" s="10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4" t="s">
        <v>8327</v>
      </c>
      <c r="R1071" t="s">
        <v>8330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10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4" t="s">
        <v>8327</v>
      </c>
      <c r="R1072" t="s">
        <v>8330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10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4" t="s">
        <v>8327</v>
      </c>
      <c r="R1073" t="s">
        <v>8330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10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4" t="s">
        <v>8327</v>
      </c>
      <c r="R1074" t="s">
        <v>8330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10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4" t="s">
        <v>8327</v>
      </c>
      <c r="R1075" t="s">
        <v>8330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3.2" x14ac:dyDescent="0.3">
      <c r="A1076">
        <v>1074</v>
      </c>
      <c r="B1076" s="10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4" t="s">
        <v>8327</v>
      </c>
      <c r="R1076" t="s">
        <v>8330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10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4" t="s">
        <v>8327</v>
      </c>
      <c r="R1077" t="s">
        <v>8330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10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4" t="s">
        <v>8327</v>
      </c>
      <c r="R1078" t="s">
        <v>8330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10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4" t="s">
        <v>8327</v>
      </c>
      <c r="R1079" t="s">
        <v>8330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3.2" x14ac:dyDescent="0.3">
      <c r="A1080">
        <v>1078</v>
      </c>
      <c r="B1080" s="10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4" t="s">
        <v>8327</v>
      </c>
      <c r="R1080" t="s">
        <v>8330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10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4" t="s">
        <v>8327</v>
      </c>
      <c r="R1081" t="s">
        <v>8330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28.8" x14ac:dyDescent="0.3">
      <c r="A1082">
        <v>1080</v>
      </c>
      <c r="B1082" s="10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4" t="s">
        <v>8327</v>
      </c>
      <c r="R1082" t="s">
        <v>8330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28.8" x14ac:dyDescent="0.3">
      <c r="A1083">
        <v>1081</v>
      </c>
      <c r="B1083" s="10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4" t="s">
        <v>8327</v>
      </c>
      <c r="R1083" t="s">
        <v>8330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28.8" x14ac:dyDescent="0.3">
      <c r="A1084">
        <v>1082</v>
      </c>
      <c r="B1084" s="10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4" t="s">
        <v>8327</v>
      </c>
      <c r="R1084" t="s">
        <v>8330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10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4" t="s">
        <v>8327</v>
      </c>
      <c r="R1085" t="s">
        <v>8330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10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4" t="s">
        <v>8327</v>
      </c>
      <c r="R1086" t="s">
        <v>8330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28.8" x14ac:dyDescent="0.3">
      <c r="A1087">
        <v>1085</v>
      </c>
      <c r="B1087" s="10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4" t="s">
        <v>8327</v>
      </c>
      <c r="R1087" t="s">
        <v>8330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10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4" t="s">
        <v>8327</v>
      </c>
      <c r="R1088" t="s">
        <v>8330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10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4" t="s">
        <v>8327</v>
      </c>
      <c r="R1089" t="s">
        <v>8330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10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4" t="s">
        <v>8327</v>
      </c>
      <c r="R1090" t="s">
        <v>8330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10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4" t="s">
        <v>8327</v>
      </c>
      <c r="R1091" t="s">
        <v>8330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10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4" t="s">
        <v>8327</v>
      </c>
      <c r="R1092" t="s">
        <v>8330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10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4" t="s">
        <v>8327</v>
      </c>
      <c r="R1093" t="s">
        <v>8330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3.2" x14ac:dyDescent="0.3">
      <c r="A1094">
        <v>1092</v>
      </c>
      <c r="B1094" s="10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4" t="s">
        <v>8327</v>
      </c>
      <c r="R1094" t="s">
        <v>8330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10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4" t="s">
        <v>8327</v>
      </c>
      <c r="R1095" t="s">
        <v>8330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10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4" t="s">
        <v>8327</v>
      </c>
      <c r="R1096" t="s">
        <v>8330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10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4" t="s">
        <v>8327</v>
      </c>
      <c r="R1097" t="s">
        <v>8330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10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4" t="s">
        <v>8327</v>
      </c>
      <c r="R1098" t="s">
        <v>8330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10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4" t="s">
        <v>8327</v>
      </c>
      <c r="R1099" t="s">
        <v>8330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10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4" t="s">
        <v>8327</v>
      </c>
      <c r="R1100" t="s">
        <v>8330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3.2" x14ac:dyDescent="0.3">
      <c r="A1101">
        <v>1099</v>
      </c>
      <c r="B1101" s="10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4" t="s">
        <v>8327</v>
      </c>
      <c r="R1101" t="s">
        <v>8330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10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4" t="s">
        <v>8327</v>
      </c>
      <c r="R1102" t="s">
        <v>8330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10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4" t="s">
        <v>8327</v>
      </c>
      <c r="R1103" t="s">
        <v>8330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10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4" t="s">
        <v>8327</v>
      </c>
      <c r="R1104" t="s">
        <v>8330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10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4" t="s">
        <v>8327</v>
      </c>
      <c r="R1105" t="s">
        <v>8330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10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4" t="s">
        <v>8327</v>
      </c>
      <c r="R1106" t="s">
        <v>8330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3.2" x14ac:dyDescent="0.3">
      <c r="A1107">
        <v>1105</v>
      </c>
      <c r="B1107" s="10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4" t="s">
        <v>8327</v>
      </c>
      <c r="R1107" t="s">
        <v>8330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10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4" t="s">
        <v>8327</v>
      </c>
      <c r="R1108" t="s">
        <v>8330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43.2" x14ac:dyDescent="0.3">
      <c r="A1109">
        <v>1107</v>
      </c>
      <c r="B1109" s="10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4" t="s">
        <v>8327</v>
      </c>
      <c r="R1109" t="s">
        <v>8330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3.2" x14ac:dyDescent="0.3">
      <c r="A1110">
        <v>1108</v>
      </c>
      <c r="B1110" s="10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4" t="s">
        <v>8327</v>
      </c>
      <c r="R1110" t="s">
        <v>8330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10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4" t="s">
        <v>8327</v>
      </c>
      <c r="R1111" t="s">
        <v>8330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10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4" t="s">
        <v>8327</v>
      </c>
      <c r="R1112" t="s">
        <v>8330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10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4" t="s">
        <v>8327</v>
      </c>
      <c r="R1113" t="s">
        <v>8330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10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4" t="s">
        <v>8327</v>
      </c>
      <c r="R1114" t="s">
        <v>8330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10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4" t="s">
        <v>8327</v>
      </c>
      <c r="R1115" t="s">
        <v>8330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10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4" t="s">
        <v>8327</v>
      </c>
      <c r="R1116" t="s">
        <v>8330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10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4" t="s">
        <v>8327</v>
      </c>
      <c r="R1117" t="s">
        <v>8330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28.8" x14ac:dyDescent="0.3">
      <c r="A1118">
        <v>1116</v>
      </c>
      <c r="B1118" s="10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4" t="s">
        <v>8327</v>
      </c>
      <c r="R1118" t="s">
        <v>8330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28.8" x14ac:dyDescent="0.3">
      <c r="A1119">
        <v>1117</v>
      </c>
      <c r="B1119" s="10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4" t="s">
        <v>8327</v>
      </c>
      <c r="R1119" t="s">
        <v>8330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10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4" t="s">
        <v>8327</v>
      </c>
      <c r="R1120" t="s">
        <v>8330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3.2" x14ac:dyDescent="0.3">
      <c r="A1121">
        <v>1119</v>
      </c>
      <c r="B1121" s="10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4" t="s">
        <v>8327</v>
      </c>
      <c r="R1121" t="s">
        <v>8330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28.8" x14ac:dyDescent="0.3">
      <c r="A1122">
        <v>1120</v>
      </c>
      <c r="B1122" s="10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4" t="s">
        <v>8327</v>
      </c>
      <c r="R1122" t="s">
        <v>8330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10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4" t="s">
        <v>8327</v>
      </c>
      <c r="R1123" t="s">
        <v>8330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3.2" x14ac:dyDescent="0.3">
      <c r="A1124">
        <v>1122</v>
      </c>
      <c r="B1124" s="10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4" t="s">
        <v>8327</v>
      </c>
      <c r="R1124" t="s">
        <v>8330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10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4" t="s">
        <v>8327</v>
      </c>
      <c r="R1125" t="s">
        <v>8330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10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4" t="s">
        <v>8327</v>
      </c>
      <c r="R1126" t="s">
        <v>8334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10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4" t="s">
        <v>8327</v>
      </c>
      <c r="R1127" t="s">
        <v>8334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28.8" x14ac:dyDescent="0.3">
      <c r="A1128">
        <v>1126</v>
      </c>
      <c r="B1128" s="10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4" t="s">
        <v>8327</v>
      </c>
      <c r="R1128" t="s">
        <v>8334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43.2" x14ac:dyDescent="0.3">
      <c r="A1129">
        <v>1127</v>
      </c>
      <c r="B1129" s="10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4" t="s">
        <v>8327</v>
      </c>
      <c r="R1129" t="s">
        <v>8334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10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4" t="s">
        <v>8327</v>
      </c>
      <c r="R1130" t="s">
        <v>8334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10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4" t="s">
        <v>8327</v>
      </c>
      <c r="R1131" t="s">
        <v>8334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10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4" t="s">
        <v>8327</v>
      </c>
      <c r="R1132" t="s">
        <v>8334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10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4" t="s">
        <v>8327</v>
      </c>
      <c r="R1133" t="s">
        <v>8334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10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4" t="s">
        <v>8327</v>
      </c>
      <c r="R1134" t="s">
        <v>8334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10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4" t="s">
        <v>8327</v>
      </c>
      <c r="R1135" t="s">
        <v>8334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10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4" t="s">
        <v>8327</v>
      </c>
      <c r="R1136" t="s">
        <v>8334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10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4" t="s">
        <v>8327</v>
      </c>
      <c r="R1137" t="s">
        <v>8334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10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4" t="s">
        <v>8327</v>
      </c>
      <c r="R1138" t="s">
        <v>8334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10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4" t="s">
        <v>8327</v>
      </c>
      <c r="R1139" t="s">
        <v>8334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10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4" t="s">
        <v>8327</v>
      </c>
      <c r="R1140" t="s">
        <v>8334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10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4" t="s">
        <v>8327</v>
      </c>
      <c r="R1141" t="s">
        <v>8334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10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4" t="s">
        <v>8327</v>
      </c>
      <c r="R1142" t="s">
        <v>8334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10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4" t="s">
        <v>8327</v>
      </c>
      <c r="R1143" t="s">
        <v>8334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10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4" t="s">
        <v>8327</v>
      </c>
      <c r="R1144" t="s">
        <v>8334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10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4" t="s">
        <v>8327</v>
      </c>
      <c r="R1145" t="s">
        <v>8334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10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4" t="s">
        <v>8316</v>
      </c>
      <c r="R1146" t="s">
        <v>8317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28.8" x14ac:dyDescent="0.3">
      <c r="A1147">
        <v>1145</v>
      </c>
      <c r="B1147" s="10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4" t="s">
        <v>8316</v>
      </c>
      <c r="R1147" t="s">
        <v>8317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28.8" x14ac:dyDescent="0.3">
      <c r="A1148">
        <v>1146</v>
      </c>
      <c r="B1148" s="10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4" t="s">
        <v>8316</v>
      </c>
      <c r="R1148" t="s">
        <v>8317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10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4" t="s">
        <v>8316</v>
      </c>
      <c r="R1149" t="s">
        <v>8317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10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4" t="s">
        <v>8316</v>
      </c>
      <c r="R1150" t="s">
        <v>8317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10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4" t="s">
        <v>8316</v>
      </c>
      <c r="R1151" t="s">
        <v>8317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10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4" t="s">
        <v>8316</v>
      </c>
      <c r="R1152" t="s">
        <v>8317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3.2" x14ac:dyDescent="0.3">
      <c r="A1153">
        <v>1151</v>
      </c>
      <c r="B1153" s="10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4" t="s">
        <v>8316</v>
      </c>
      <c r="R1153" t="s">
        <v>8317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10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4" t="s">
        <v>8316</v>
      </c>
      <c r="R1154" t="s">
        <v>8317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10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4" t="s">
        <v>8316</v>
      </c>
      <c r="R1155" t="s">
        <v>8317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10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4" t="s">
        <v>8316</v>
      </c>
      <c r="R1156" t="s">
        <v>8317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10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4" t="s">
        <v>8316</v>
      </c>
      <c r="R1157" t="s">
        <v>8317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10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4" t="s">
        <v>8316</v>
      </c>
      <c r="R1158" t="s">
        <v>8317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10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4" t="s">
        <v>8316</v>
      </c>
      <c r="R1159" t="s">
        <v>8317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10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4" t="s">
        <v>8316</v>
      </c>
      <c r="R1160" t="s">
        <v>8317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10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4" t="s">
        <v>8316</v>
      </c>
      <c r="R1161" t="s">
        <v>8317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10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4" t="s">
        <v>8316</v>
      </c>
      <c r="R1162" t="s">
        <v>8317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10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4" t="s">
        <v>8316</v>
      </c>
      <c r="R1163" t="s">
        <v>8317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3.2" x14ac:dyDescent="0.3">
      <c r="A1164">
        <v>1162</v>
      </c>
      <c r="B1164" s="10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4" t="s">
        <v>8316</v>
      </c>
      <c r="R1164" t="s">
        <v>8317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10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4" t="s">
        <v>8316</v>
      </c>
      <c r="R1165" t="s">
        <v>8317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10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4" t="s">
        <v>8316</v>
      </c>
      <c r="R1166" t="s">
        <v>8317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10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4" t="s">
        <v>8316</v>
      </c>
      <c r="R1167" t="s">
        <v>8317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10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4" t="s">
        <v>8316</v>
      </c>
      <c r="R1168" t="s">
        <v>8317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28.8" x14ac:dyDescent="0.3">
      <c r="A1169">
        <v>1167</v>
      </c>
      <c r="B1169" s="10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4" t="s">
        <v>8316</v>
      </c>
      <c r="R1169" t="s">
        <v>8317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10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4" t="s">
        <v>8316</v>
      </c>
      <c r="R1170" t="s">
        <v>8317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10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4" t="s">
        <v>8316</v>
      </c>
      <c r="R1171" t="s">
        <v>8317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10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4" t="s">
        <v>8316</v>
      </c>
      <c r="R1172" t="s">
        <v>8317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28.8" x14ac:dyDescent="0.3">
      <c r="A1173">
        <v>1171</v>
      </c>
      <c r="B1173" s="10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4" t="s">
        <v>8316</v>
      </c>
      <c r="R1173" t="s">
        <v>8317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x14ac:dyDescent="0.3">
      <c r="A1174">
        <v>1172</v>
      </c>
      <c r="B1174" s="10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4" t="s">
        <v>8316</v>
      </c>
      <c r="R1174" t="s">
        <v>8317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10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4" t="s">
        <v>8316</v>
      </c>
      <c r="R1175" t="s">
        <v>8317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28.8" x14ac:dyDescent="0.3">
      <c r="A1176">
        <v>1174</v>
      </c>
      <c r="B1176" s="10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4" t="s">
        <v>8316</v>
      </c>
      <c r="R1176" t="s">
        <v>8317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10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4" t="s">
        <v>8316</v>
      </c>
      <c r="R1177" t="s">
        <v>8317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10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4" t="s">
        <v>8316</v>
      </c>
      <c r="R1178" t="s">
        <v>8317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10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4" t="s">
        <v>8316</v>
      </c>
      <c r="R1179" t="s">
        <v>8317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10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4" t="s">
        <v>8316</v>
      </c>
      <c r="R1180" t="s">
        <v>8317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10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4" t="s">
        <v>8316</v>
      </c>
      <c r="R1181" t="s">
        <v>8317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28.8" x14ac:dyDescent="0.3">
      <c r="A1182">
        <v>1180</v>
      </c>
      <c r="B1182" s="10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4" t="s">
        <v>8316</v>
      </c>
      <c r="R1182" t="s">
        <v>8317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10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4" t="s">
        <v>8316</v>
      </c>
      <c r="R1183" t="s">
        <v>8317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3.2" x14ac:dyDescent="0.3">
      <c r="A1184">
        <v>1182</v>
      </c>
      <c r="B1184" s="10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4" t="s">
        <v>8316</v>
      </c>
      <c r="R1184" t="s">
        <v>8317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10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4" t="s">
        <v>8316</v>
      </c>
      <c r="R1185" t="s">
        <v>8317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10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4" t="s">
        <v>8331</v>
      </c>
      <c r="R1186" t="s">
        <v>8335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3.2" x14ac:dyDescent="0.3">
      <c r="A1187">
        <v>1185</v>
      </c>
      <c r="B1187" s="10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4" t="s">
        <v>8331</v>
      </c>
      <c r="R1187" t="s">
        <v>8335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10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4" t="s">
        <v>8331</v>
      </c>
      <c r="R1188" t="s">
        <v>8335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10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4" t="s">
        <v>8331</v>
      </c>
      <c r="R1189" t="s">
        <v>8335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10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4" t="s">
        <v>8331</v>
      </c>
      <c r="R1190" t="s">
        <v>8335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10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4" t="s">
        <v>8331</v>
      </c>
      <c r="R1191" t="s">
        <v>8335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10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4" t="s">
        <v>8331</v>
      </c>
      <c r="R1192" t="s">
        <v>8335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10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4" t="s">
        <v>8331</v>
      </c>
      <c r="R1193" t="s">
        <v>8335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10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4" t="s">
        <v>8331</v>
      </c>
      <c r="R1194" t="s">
        <v>8335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3.2" x14ac:dyDescent="0.3">
      <c r="A1195">
        <v>1193</v>
      </c>
      <c r="B1195" s="10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4" t="s">
        <v>8331</v>
      </c>
      <c r="R1195" t="s">
        <v>8335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10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4" t="s">
        <v>8331</v>
      </c>
      <c r="R1196" t="s">
        <v>8335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10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4" t="s">
        <v>8331</v>
      </c>
      <c r="R1197" t="s">
        <v>8335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10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4" t="s">
        <v>8331</v>
      </c>
      <c r="R1198" t="s">
        <v>8335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3.2" x14ac:dyDescent="0.3">
      <c r="A1199">
        <v>1197</v>
      </c>
      <c r="B1199" s="10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4" t="s">
        <v>8331</v>
      </c>
      <c r="R1199" t="s">
        <v>8335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10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4" t="s">
        <v>8331</v>
      </c>
      <c r="R1200" t="s">
        <v>8335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10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4" t="s">
        <v>8331</v>
      </c>
      <c r="R1201" t="s">
        <v>8335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10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4" t="s">
        <v>8331</v>
      </c>
      <c r="R1202" t="s">
        <v>8335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10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4" t="s">
        <v>8331</v>
      </c>
      <c r="R1203" t="s">
        <v>8335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10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4" t="s">
        <v>8331</v>
      </c>
      <c r="R1204" t="s">
        <v>8335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10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4" t="s">
        <v>8331</v>
      </c>
      <c r="R1205" t="s">
        <v>8335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10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4" t="s">
        <v>8331</v>
      </c>
      <c r="R1206" t="s">
        <v>8335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10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4" t="s">
        <v>8331</v>
      </c>
      <c r="R1207" t="s">
        <v>8335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10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4" t="s">
        <v>8331</v>
      </c>
      <c r="R1208" t="s">
        <v>8335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10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4" t="s">
        <v>8331</v>
      </c>
      <c r="R1209" t="s">
        <v>8335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10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4" t="s">
        <v>8331</v>
      </c>
      <c r="R1210" t="s">
        <v>8335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10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4" t="s">
        <v>8331</v>
      </c>
      <c r="R1211" t="s">
        <v>8335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10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4" t="s">
        <v>8331</v>
      </c>
      <c r="R1212" t="s">
        <v>8335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10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4" t="s">
        <v>8331</v>
      </c>
      <c r="R1213" t="s">
        <v>8335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3.2" x14ac:dyDescent="0.3">
      <c r="A1214">
        <v>1212</v>
      </c>
      <c r="B1214" s="10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4" t="s">
        <v>8331</v>
      </c>
      <c r="R1214" t="s">
        <v>8335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3.2" x14ac:dyDescent="0.3">
      <c r="A1215">
        <v>1213</v>
      </c>
      <c r="B1215" s="10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4" t="s">
        <v>8331</v>
      </c>
      <c r="R1215" t="s">
        <v>8335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10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4" t="s">
        <v>8331</v>
      </c>
      <c r="R1216" t="s">
        <v>8335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10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4" t="s">
        <v>8331</v>
      </c>
      <c r="R1217" t="s">
        <v>8335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10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4" t="s">
        <v>8331</v>
      </c>
      <c r="R1218" t="s">
        <v>8335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10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4" t="s">
        <v>8331</v>
      </c>
      <c r="R1219" t="s">
        <v>8335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10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4" t="s">
        <v>8331</v>
      </c>
      <c r="R1220" t="s">
        <v>8335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10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4" t="s">
        <v>8331</v>
      </c>
      <c r="R1221" t="s">
        <v>8335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10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4" t="s">
        <v>8331</v>
      </c>
      <c r="R1222" t="s">
        <v>8335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10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4" t="s">
        <v>8331</v>
      </c>
      <c r="R1223" t="s">
        <v>8335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10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4" t="s">
        <v>8331</v>
      </c>
      <c r="R1224" t="s">
        <v>8335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28.8" x14ac:dyDescent="0.3">
      <c r="A1225">
        <v>1223</v>
      </c>
      <c r="B1225" s="10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4" t="s">
        <v>8331</v>
      </c>
      <c r="R1225" t="s">
        <v>8335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10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4" t="s">
        <v>8320</v>
      </c>
      <c r="R1226" t="s">
        <v>8346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10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4" t="s">
        <v>8320</v>
      </c>
      <c r="R1227" t="s">
        <v>8346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10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4" t="s">
        <v>8320</v>
      </c>
      <c r="R1228" t="s">
        <v>8346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10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4" t="s">
        <v>8320</v>
      </c>
      <c r="R1229" t="s">
        <v>8346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28.8" x14ac:dyDescent="0.3">
      <c r="A1230">
        <v>1228</v>
      </c>
      <c r="B1230" s="10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4" t="s">
        <v>8320</v>
      </c>
      <c r="R1230" t="s">
        <v>8346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3.2" x14ac:dyDescent="0.3">
      <c r="A1231">
        <v>1229</v>
      </c>
      <c r="B1231" s="10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4" t="s">
        <v>8320</v>
      </c>
      <c r="R1231" t="s">
        <v>8346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10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4" t="s">
        <v>8320</v>
      </c>
      <c r="R1232" t="s">
        <v>8346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10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4" t="s">
        <v>8320</v>
      </c>
      <c r="R1233" t="s">
        <v>8346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10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4" t="s">
        <v>8320</v>
      </c>
      <c r="R1234" t="s">
        <v>8346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10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4" t="s">
        <v>8320</v>
      </c>
      <c r="R1235" t="s">
        <v>8346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10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4" t="s">
        <v>8320</v>
      </c>
      <c r="R1236" t="s">
        <v>8346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10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4" t="s">
        <v>8320</v>
      </c>
      <c r="R1237" t="s">
        <v>8346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10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4" t="s">
        <v>8320</v>
      </c>
      <c r="R1238" t="s">
        <v>8346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10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4" t="s">
        <v>8320</v>
      </c>
      <c r="R1239" t="s">
        <v>8346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3.2" x14ac:dyDescent="0.3">
      <c r="A1240">
        <v>1238</v>
      </c>
      <c r="B1240" s="10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4" t="s">
        <v>8320</v>
      </c>
      <c r="R1240" t="s">
        <v>8346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10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4" t="s">
        <v>8320</v>
      </c>
      <c r="R1241" t="s">
        <v>8346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28.8" x14ac:dyDescent="0.3">
      <c r="A1242">
        <v>1240</v>
      </c>
      <c r="B1242" s="10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4" t="s">
        <v>8320</v>
      </c>
      <c r="R1242" t="s">
        <v>8346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3.2" x14ac:dyDescent="0.3">
      <c r="A1243">
        <v>1241</v>
      </c>
      <c r="B1243" s="10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4" t="s">
        <v>8320</v>
      </c>
      <c r="R1243" t="s">
        <v>8346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10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4" t="s">
        <v>8320</v>
      </c>
      <c r="R1244" t="s">
        <v>8346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28.8" x14ac:dyDescent="0.3">
      <c r="A1245">
        <v>1243</v>
      </c>
      <c r="B1245" s="10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4" t="s">
        <v>8320</v>
      </c>
      <c r="R1245" t="s">
        <v>8346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10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4" t="s">
        <v>8320</v>
      </c>
      <c r="R1246" t="s">
        <v>8326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10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4" t="s">
        <v>8320</v>
      </c>
      <c r="R1247" t="s">
        <v>8326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10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4" t="s">
        <v>8320</v>
      </c>
      <c r="R1248" t="s">
        <v>8326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10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4" t="s">
        <v>8320</v>
      </c>
      <c r="R1249" t="s">
        <v>8326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28.8" x14ac:dyDescent="0.3">
      <c r="A1250">
        <v>1248</v>
      </c>
      <c r="B1250" s="10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4" t="s">
        <v>8320</v>
      </c>
      <c r="R1250" t="s">
        <v>8326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28.8" x14ac:dyDescent="0.3">
      <c r="A1251">
        <v>1249</v>
      </c>
      <c r="B1251" s="10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4" t="s">
        <v>8320</v>
      </c>
      <c r="R1251" t="s">
        <v>8326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3.2" x14ac:dyDescent="0.3">
      <c r="A1252">
        <v>1250</v>
      </c>
      <c r="B1252" s="10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4" t="s">
        <v>8320</v>
      </c>
      <c r="R1252" t="s">
        <v>8326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10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4" t="s">
        <v>8320</v>
      </c>
      <c r="R1253" t="s">
        <v>8326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10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4" t="s">
        <v>8320</v>
      </c>
      <c r="R1254" t="s">
        <v>8326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10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4" t="s">
        <v>8320</v>
      </c>
      <c r="R1255" t="s">
        <v>8326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10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4" t="s">
        <v>8320</v>
      </c>
      <c r="R1256" t="s">
        <v>8326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10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4" t="s">
        <v>8320</v>
      </c>
      <c r="R1257" t="s">
        <v>8326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10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4" t="s">
        <v>8320</v>
      </c>
      <c r="R1258" t="s">
        <v>8326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10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4" t="s">
        <v>8320</v>
      </c>
      <c r="R1259" t="s">
        <v>8326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10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4" t="s">
        <v>8320</v>
      </c>
      <c r="R1260" t="s">
        <v>8326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28.8" x14ac:dyDescent="0.3">
      <c r="A1261">
        <v>1259</v>
      </c>
      <c r="B1261" s="10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4" t="s">
        <v>8320</v>
      </c>
      <c r="R1261" t="s">
        <v>8326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10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4" t="s">
        <v>8320</v>
      </c>
      <c r="R1262" t="s">
        <v>8326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28.8" x14ac:dyDescent="0.3">
      <c r="A1263">
        <v>1261</v>
      </c>
      <c r="B1263" s="10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4" t="s">
        <v>8320</v>
      </c>
      <c r="R1263" t="s">
        <v>8326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10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4" t="s">
        <v>8320</v>
      </c>
      <c r="R1264" t="s">
        <v>8326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10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4" t="s">
        <v>8320</v>
      </c>
      <c r="R1265" t="s">
        <v>8326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10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4" t="s">
        <v>8320</v>
      </c>
      <c r="R1266" t="s">
        <v>8326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43.2" x14ac:dyDescent="0.3">
      <c r="A1267">
        <v>1265</v>
      </c>
      <c r="B1267" s="10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4" t="s">
        <v>8320</v>
      </c>
      <c r="R1267" t="s">
        <v>8326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10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4" t="s">
        <v>8320</v>
      </c>
      <c r="R1268" t="s">
        <v>8326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10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4" t="s">
        <v>8320</v>
      </c>
      <c r="R1269" t="s">
        <v>8326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10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4" t="s">
        <v>8320</v>
      </c>
      <c r="R1270" t="s">
        <v>8326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10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4" t="s">
        <v>8320</v>
      </c>
      <c r="R1271" t="s">
        <v>8326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10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4" t="s">
        <v>8320</v>
      </c>
      <c r="R1272" t="s">
        <v>8326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10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4" t="s">
        <v>8320</v>
      </c>
      <c r="R1273" t="s">
        <v>8326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3.2" x14ac:dyDescent="0.3">
      <c r="A1274">
        <v>1272</v>
      </c>
      <c r="B1274" s="10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4" t="s">
        <v>8320</v>
      </c>
      <c r="R1274" t="s">
        <v>8326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28.8" x14ac:dyDescent="0.3">
      <c r="A1275">
        <v>1273</v>
      </c>
      <c r="B1275" s="10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4" t="s">
        <v>8320</v>
      </c>
      <c r="R1275" t="s">
        <v>8326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10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4" t="s">
        <v>8320</v>
      </c>
      <c r="R1276" t="s">
        <v>8326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10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4" t="s">
        <v>8320</v>
      </c>
      <c r="R1277" t="s">
        <v>8326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10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4" t="s">
        <v>8320</v>
      </c>
      <c r="R1278" t="s">
        <v>8326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10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4" t="s">
        <v>8320</v>
      </c>
      <c r="R1279" t="s">
        <v>8326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10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4" t="s">
        <v>8320</v>
      </c>
      <c r="R1280" t="s">
        <v>8326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10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4" t="s">
        <v>8320</v>
      </c>
      <c r="R1281" t="s">
        <v>8326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10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4" t="s">
        <v>8320</v>
      </c>
      <c r="R1282" t="s">
        <v>8326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10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4" t="s">
        <v>8320</v>
      </c>
      <c r="R1283" t="s">
        <v>8326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10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4" t="s">
        <v>8320</v>
      </c>
      <c r="R1284" t="s">
        <v>8326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28.8" x14ac:dyDescent="0.3">
      <c r="A1285">
        <v>1283</v>
      </c>
      <c r="B1285" s="10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4" t="s">
        <v>8320</v>
      </c>
      <c r="R1285" t="s">
        <v>8326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10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2">
        <f t="shared" si="101"/>
        <v>65.16</v>
      </c>
      <c r="Q1286" s="14" t="s">
        <v>8308</v>
      </c>
      <c r="R1286" t="s">
        <v>8309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10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2">
        <f t="shared" si="101"/>
        <v>32.270000000000003</v>
      </c>
      <c r="Q1287" s="14" t="s">
        <v>8308</v>
      </c>
      <c r="R1287" t="s">
        <v>8309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10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2">
        <f t="shared" si="101"/>
        <v>81.25</v>
      </c>
      <c r="Q1288" s="14" t="s">
        <v>8308</v>
      </c>
      <c r="R1288" t="s">
        <v>8309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57.6" x14ac:dyDescent="0.3">
      <c r="A1289">
        <v>1287</v>
      </c>
      <c r="B1289" s="10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2">
        <f t="shared" si="101"/>
        <v>24.2</v>
      </c>
      <c r="Q1289" s="14" t="s">
        <v>8308</v>
      </c>
      <c r="R1289" t="s">
        <v>8309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10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2">
        <f t="shared" si="101"/>
        <v>65.87</v>
      </c>
      <c r="Q1290" s="14" t="s">
        <v>8308</v>
      </c>
      <c r="R1290" t="s">
        <v>8309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28.8" x14ac:dyDescent="0.3">
      <c r="A1291">
        <v>1289</v>
      </c>
      <c r="B1291" s="10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2">
        <f t="shared" si="101"/>
        <v>36.08</v>
      </c>
      <c r="Q1291" s="14" t="s">
        <v>8308</v>
      </c>
      <c r="R1291" t="s">
        <v>8309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10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2">
        <f t="shared" si="101"/>
        <v>44.19</v>
      </c>
      <c r="Q1292" s="14" t="s">
        <v>8308</v>
      </c>
      <c r="R1292" t="s">
        <v>8309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10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2">
        <f t="shared" si="101"/>
        <v>104.07</v>
      </c>
      <c r="Q1293" s="14" t="s">
        <v>8308</v>
      </c>
      <c r="R1293" t="s">
        <v>8309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3.2" x14ac:dyDescent="0.3">
      <c r="A1294">
        <v>1292</v>
      </c>
      <c r="B1294" s="10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2">
        <f t="shared" si="101"/>
        <v>35.96</v>
      </c>
      <c r="Q1294" s="14" t="s">
        <v>8308</v>
      </c>
      <c r="R1294" t="s">
        <v>8309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3.2" x14ac:dyDescent="0.3">
      <c r="A1295">
        <v>1293</v>
      </c>
      <c r="B1295" s="10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2">
        <f t="shared" si="101"/>
        <v>127.79</v>
      </c>
      <c r="Q1295" s="14" t="s">
        <v>8308</v>
      </c>
      <c r="R1295" t="s">
        <v>8309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10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2">
        <f t="shared" si="101"/>
        <v>27.73</v>
      </c>
      <c r="Q1296" s="14" t="s">
        <v>8308</v>
      </c>
      <c r="R1296" t="s">
        <v>8309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10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2">
        <f t="shared" si="101"/>
        <v>39.83</v>
      </c>
      <c r="Q1297" s="14" t="s">
        <v>8308</v>
      </c>
      <c r="R1297" t="s">
        <v>8309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3.2" x14ac:dyDescent="0.3">
      <c r="A1298">
        <v>1296</v>
      </c>
      <c r="B1298" s="10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2">
        <f t="shared" si="101"/>
        <v>52.17</v>
      </c>
      <c r="Q1298" s="14" t="s">
        <v>8308</v>
      </c>
      <c r="R1298" t="s">
        <v>8309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10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2">
        <f t="shared" si="101"/>
        <v>92.04</v>
      </c>
      <c r="Q1299" s="14" t="s">
        <v>8308</v>
      </c>
      <c r="R1299" t="s">
        <v>8309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10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2">
        <f t="shared" si="101"/>
        <v>63.42</v>
      </c>
      <c r="Q1300" s="14" t="s">
        <v>8308</v>
      </c>
      <c r="R1300" t="s">
        <v>8309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10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2">
        <f t="shared" si="101"/>
        <v>135.63</v>
      </c>
      <c r="Q1301" s="14" t="s">
        <v>8308</v>
      </c>
      <c r="R1301" t="s">
        <v>8309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10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2">
        <f t="shared" si="101"/>
        <v>168.75</v>
      </c>
      <c r="Q1302" s="14" t="s">
        <v>8308</v>
      </c>
      <c r="R1302" t="s">
        <v>8309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10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2">
        <f t="shared" si="101"/>
        <v>70.86</v>
      </c>
      <c r="Q1303" s="14" t="s">
        <v>8308</v>
      </c>
      <c r="R1303" t="s">
        <v>8309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28.8" x14ac:dyDescent="0.3">
      <c r="A1304">
        <v>1302</v>
      </c>
      <c r="B1304" s="10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2">
        <f t="shared" si="101"/>
        <v>50</v>
      </c>
      <c r="Q1304" s="14" t="s">
        <v>8308</v>
      </c>
      <c r="R1304" t="s">
        <v>8309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10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2">
        <f t="shared" si="101"/>
        <v>42.21</v>
      </c>
      <c r="Q1305" s="14" t="s">
        <v>8308</v>
      </c>
      <c r="R1305" t="s">
        <v>8309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10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4" t="s">
        <v>8314</v>
      </c>
      <c r="R1306" t="s">
        <v>8345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10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4" t="s">
        <v>8314</v>
      </c>
      <c r="R1307" t="s">
        <v>8345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43.2" x14ac:dyDescent="0.3">
      <c r="A1308">
        <v>1306</v>
      </c>
      <c r="B1308" s="10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4" t="s">
        <v>8314</v>
      </c>
      <c r="R1308" t="s">
        <v>8345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10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4" t="s">
        <v>8314</v>
      </c>
      <c r="R1309" t="s">
        <v>8345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10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4" t="s">
        <v>8314</v>
      </c>
      <c r="R1310" t="s">
        <v>8345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28.8" x14ac:dyDescent="0.3">
      <c r="A1311">
        <v>1309</v>
      </c>
      <c r="B1311" s="10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4" t="s">
        <v>8314</v>
      </c>
      <c r="R1311" t="s">
        <v>8345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28.8" x14ac:dyDescent="0.3">
      <c r="A1312">
        <v>1310</v>
      </c>
      <c r="B1312" s="10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4" t="s">
        <v>8314</v>
      </c>
      <c r="R1312" t="s">
        <v>8345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3.2" x14ac:dyDescent="0.3">
      <c r="A1313">
        <v>1311</v>
      </c>
      <c r="B1313" s="10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4" t="s">
        <v>8314</v>
      </c>
      <c r="R1313" t="s">
        <v>8345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10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4" t="s">
        <v>8314</v>
      </c>
      <c r="R1314" t="s">
        <v>8345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10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4" t="s">
        <v>8314</v>
      </c>
      <c r="R1315" t="s">
        <v>8345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10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4" t="s">
        <v>8314</v>
      </c>
      <c r="R1316" t="s">
        <v>8345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10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4" t="s">
        <v>8314</v>
      </c>
      <c r="R1317" t="s">
        <v>8345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10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4" t="s">
        <v>8314</v>
      </c>
      <c r="R1318" t="s">
        <v>8345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3.2" x14ac:dyDescent="0.3">
      <c r="A1319">
        <v>1317</v>
      </c>
      <c r="B1319" s="10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4" t="s">
        <v>8314</v>
      </c>
      <c r="R1319" t="s">
        <v>8345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10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4" t="s">
        <v>8314</v>
      </c>
      <c r="R1320" t="s">
        <v>8345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10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4" t="s">
        <v>8314</v>
      </c>
      <c r="R1321" t="s">
        <v>8345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10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4" t="s">
        <v>8314</v>
      </c>
      <c r="R1322" t="s">
        <v>8345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3.2" x14ac:dyDescent="0.3">
      <c r="A1323">
        <v>1321</v>
      </c>
      <c r="B1323" s="10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4" t="s">
        <v>8314</v>
      </c>
      <c r="R1323" t="s">
        <v>8345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10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4" t="s">
        <v>8314</v>
      </c>
      <c r="R1324" t="s">
        <v>8345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10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4" t="s">
        <v>8314</v>
      </c>
      <c r="R1325" t="s">
        <v>8345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10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4" t="s">
        <v>8314</v>
      </c>
      <c r="R1326" t="s">
        <v>8345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10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4" t="s">
        <v>8314</v>
      </c>
      <c r="R1327" t="s">
        <v>8345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10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4" t="s">
        <v>8314</v>
      </c>
      <c r="R1328" t="s">
        <v>8345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10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4" t="s">
        <v>8314</v>
      </c>
      <c r="R1329" t="s">
        <v>8345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10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4" t="s">
        <v>8314</v>
      </c>
      <c r="R1330" t="s">
        <v>8345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10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4" t="s">
        <v>8314</v>
      </c>
      <c r="R1331" t="s">
        <v>8345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10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4" t="s">
        <v>8314</v>
      </c>
      <c r="R1332" t="s">
        <v>8345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10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4" t="s">
        <v>8314</v>
      </c>
      <c r="R1333" t="s">
        <v>8345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10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4" t="s">
        <v>8314</v>
      </c>
      <c r="R1334" t="s">
        <v>8345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10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4" t="s">
        <v>8314</v>
      </c>
      <c r="R1335" t="s">
        <v>8345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28.8" x14ac:dyDescent="0.3">
      <c r="A1336">
        <v>1334</v>
      </c>
      <c r="B1336" s="10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4" t="s">
        <v>8314</v>
      </c>
      <c r="R1336" t="s">
        <v>8345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10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4" t="s">
        <v>8314</v>
      </c>
      <c r="R1337" t="s">
        <v>8345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10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4" t="s">
        <v>8314</v>
      </c>
      <c r="R1338" t="s">
        <v>8345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10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4" t="s">
        <v>8314</v>
      </c>
      <c r="R1339" t="s">
        <v>8345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3.2" x14ac:dyDescent="0.3">
      <c r="A1340">
        <v>1338</v>
      </c>
      <c r="B1340" s="10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4" t="s">
        <v>8314</v>
      </c>
      <c r="R1340" t="s">
        <v>8345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10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4" t="s">
        <v>8314</v>
      </c>
      <c r="R1341" t="s">
        <v>8345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28.8" x14ac:dyDescent="0.3">
      <c r="A1342">
        <v>1340</v>
      </c>
      <c r="B1342" s="10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4" t="s">
        <v>8314</v>
      </c>
      <c r="R1342" t="s">
        <v>8345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3.2" x14ac:dyDescent="0.3">
      <c r="A1343">
        <v>1341</v>
      </c>
      <c r="B1343" s="10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4" t="s">
        <v>8314</v>
      </c>
      <c r="R1343" t="s">
        <v>8345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10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4" t="s">
        <v>8314</v>
      </c>
      <c r="R1344" t="s">
        <v>8345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10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4" t="s">
        <v>8314</v>
      </c>
      <c r="R1345" t="s">
        <v>8345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10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4" t="s">
        <v>8312</v>
      </c>
      <c r="R1346" t="s">
        <v>8344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10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4" t="s">
        <v>8312</v>
      </c>
      <c r="R1347" t="s">
        <v>8344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10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4" t="s">
        <v>8312</v>
      </c>
      <c r="R1348" t="s">
        <v>8344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10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4" t="s">
        <v>8312</v>
      </c>
      <c r="R1349" t="s">
        <v>8344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10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4" t="s">
        <v>8312</v>
      </c>
      <c r="R1350" t="s">
        <v>8344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10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4" t="s">
        <v>8312</v>
      </c>
      <c r="R1351" t="s">
        <v>8344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10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4" t="s">
        <v>8312</v>
      </c>
      <c r="R1352" t="s">
        <v>8344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10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4" t="s">
        <v>8312</v>
      </c>
      <c r="R1353" t="s">
        <v>8344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10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4" t="s">
        <v>8312</v>
      </c>
      <c r="R1354" t="s">
        <v>8344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28.8" x14ac:dyDescent="0.3">
      <c r="A1355">
        <v>1353</v>
      </c>
      <c r="B1355" s="10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4" t="s">
        <v>8312</v>
      </c>
      <c r="R1355" t="s">
        <v>8344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10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4" t="s">
        <v>8312</v>
      </c>
      <c r="R1356" t="s">
        <v>8344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3.2" x14ac:dyDescent="0.3">
      <c r="A1357">
        <v>1355</v>
      </c>
      <c r="B1357" s="10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4" t="s">
        <v>8312</v>
      </c>
      <c r="R1357" t="s">
        <v>8344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10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4" t="s">
        <v>8312</v>
      </c>
      <c r="R1358" t="s">
        <v>8344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10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4" t="s">
        <v>8312</v>
      </c>
      <c r="R1359" t="s">
        <v>8344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10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4" t="s">
        <v>8312</v>
      </c>
      <c r="R1360" t="s">
        <v>8344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10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4" t="s">
        <v>8312</v>
      </c>
      <c r="R1361" t="s">
        <v>8344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10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4" t="s">
        <v>8312</v>
      </c>
      <c r="R1362" t="s">
        <v>8344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10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4" t="s">
        <v>8312</v>
      </c>
      <c r="R1363" t="s">
        <v>8344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28.8" x14ac:dyDescent="0.3">
      <c r="A1364">
        <v>1362</v>
      </c>
      <c r="B1364" s="10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4" t="s">
        <v>8312</v>
      </c>
      <c r="R1364" t="s">
        <v>8344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10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4" t="s">
        <v>8312</v>
      </c>
      <c r="R1365" t="s">
        <v>8344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3.2" x14ac:dyDescent="0.3">
      <c r="A1366">
        <v>1364</v>
      </c>
      <c r="B1366" s="10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4" t="s">
        <v>8320</v>
      </c>
      <c r="R1366" t="s">
        <v>8326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10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4" t="s">
        <v>8320</v>
      </c>
      <c r="R1367" t="s">
        <v>8326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10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4" t="s">
        <v>8320</v>
      </c>
      <c r="R1368" t="s">
        <v>8326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10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4" t="s">
        <v>8320</v>
      </c>
      <c r="R1369" t="s">
        <v>8326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10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4" t="s">
        <v>8320</v>
      </c>
      <c r="R1370" t="s">
        <v>8326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10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4" t="s">
        <v>8320</v>
      </c>
      <c r="R1371" t="s">
        <v>8326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10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4" t="s">
        <v>8320</v>
      </c>
      <c r="R1372" t="s">
        <v>8326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10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4" t="s">
        <v>8320</v>
      </c>
      <c r="R1373" t="s">
        <v>8326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10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4" t="s">
        <v>8320</v>
      </c>
      <c r="R1374" t="s">
        <v>8326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10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4" t="s">
        <v>8320</v>
      </c>
      <c r="R1375" t="s">
        <v>8326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10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4" t="s">
        <v>8320</v>
      </c>
      <c r="R1376" t="s">
        <v>8326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3.2" x14ac:dyDescent="0.3">
      <c r="A1377">
        <v>1375</v>
      </c>
      <c r="B1377" s="10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4" t="s">
        <v>8320</v>
      </c>
      <c r="R1377" t="s">
        <v>8326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10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4" t="s">
        <v>8320</v>
      </c>
      <c r="R1378" t="s">
        <v>8326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10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4" t="s">
        <v>8320</v>
      </c>
      <c r="R1379" t="s">
        <v>8326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10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4" t="s">
        <v>8320</v>
      </c>
      <c r="R1380" t="s">
        <v>8326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10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4" t="s">
        <v>8320</v>
      </c>
      <c r="R1381" t="s">
        <v>8326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28.8" x14ac:dyDescent="0.3">
      <c r="A1382">
        <v>1380</v>
      </c>
      <c r="B1382" s="10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4" t="s">
        <v>8320</v>
      </c>
      <c r="R1382" t="s">
        <v>8326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3.2" x14ac:dyDescent="0.3">
      <c r="A1383">
        <v>1381</v>
      </c>
      <c r="B1383" s="10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4" t="s">
        <v>8320</v>
      </c>
      <c r="R1383" t="s">
        <v>8326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10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4" t="s">
        <v>8320</v>
      </c>
      <c r="R1384" t="s">
        <v>8326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10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4" t="s">
        <v>8320</v>
      </c>
      <c r="R1385" t="s">
        <v>8326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10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4" t="s">
        <v>8320</v>
      </c>
      <c r="R1386" t="s">
        <v>8326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10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4" t="s">
        <v>8320</v>
      </c>
      <c r="R1387" t="s">
        <v>8326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10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4" t="s">
        <v>8320</v>
      </c>
      <c r="R1388" t="s">
        <v>8326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10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4" t="s">
        <v>8320</v>
      </c>
      <c r="R1389" t="s">
        <v>8326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10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4" t="s">
        <v>8320</v>
      </c>
      <c r="R1390" t="s">
        <v>8326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10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4" t="s">
        <v>8320</v>
      </c>
      <c r="R1391" t="s">
        <v>8326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28.8" x14ac:dyDescent="0.3">
      <c r="A1392">
        <v>1390</v>
      </c>
      <c r="B1392" s="10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4" t="s">
        <v>8320</v>
      </c>
      <c r="R1392" t="s">
        <v>8326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28.8" x14ac:dyDescent="0.3">
      <c r="A1393">
        <v>1391</v>
      </c>
      <c r="B1393" s="10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4" t="s">
        <v>8320</v>
      </c>
      <c r="R1393" t="s">
        <v>8326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28.8" x14ac:dyDescent="0.3">
      <c r="A1394">
        <v>1392</v>
      </c>
      <c r="B1394" s="10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4" t="s">
        <v>8320</v>
      </c>
      <c r="R1394" t="s">
        <v>8326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10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4" t="s">
        <v>8320</v>
      </c>
      <c r="R1395" t="s">
        <v>8326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10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4" t="s">
        <v>8320</v>
      </c>
      <c r="R1396" t="s">
        <v>8326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10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4" t="s">
        <v>8320</v>
      </c>
      <c r="R1397" t="s">
        <v>8326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10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4" t="s">
        <v>8320</v>
      </c>
      <c r="R1398" t="s">
        <v>8326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10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4" t="s">
        <v>8320</v>
      </c>
      <c r="R1399" t="s">
        <v>8326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10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4" t="s">
        <v>8320</v>
      </c>
      <c r="R1400" t="s">
        <v>8326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10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4" t="s">
        <v>8320</v>
      </c>
      <c r="R1401" t="s">
        <v>8326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10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4" t="s">
        <v>8320</v>
      </c>
      <c r="R1402" t="s">
        <v>8326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3.2" x14ac:dyDescent="0.3">
      <c r="A1403">
        <v>1401</v>
      </c>
      <c r="B1403" s="10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4" t="s">
        <v>8320</v>
      </c>
      <c r="R1403" t="s">
        <v>8326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10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4" t="s">
        <v>8320</v>
      </c>
      <c r="R1404" t="s">
        <v>8326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10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4" t="s">
        <v>8320</v>
      </c>
      <c r="R1405" t="s">
        <v>8326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10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4" t="s">
        <v>8312</v>
      </c>
      <c r="R1406" t="s">
        <v>8343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10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4" t="s">
        <v>8312</v>
      </c>
      <c r="R1407" t="s">
        <v>8343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10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4" t="s">
        <v>8312</v>
      </c>
      <c r="R1408" t="s">
        <v>8343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10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4" t="s">
        <v>8312</v>
      </c>
      <c r="R1409" t="s">
        <v>8343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10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4" t="s">
        <v>8312</v>
      </c>
      <c r="R1410" t="s">
        <v>8343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10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4" t="s">
        <v>8312</v>
      </c>
      <c r="R1411" t="s">
        <v>8343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10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4" t="s">
        <v>8312</v>
      </c>
      <c r="R1412" t="s">
        <v>8343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3.2" x14ac:dyDescent="0.3">
      <c r="A1413">
        <v>1411</v>
      </c>
      <c r="B1413" s="10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4" t="s">
        <v>8312</v>
      </c>
      <c r="R1413" t="s">
        <v>8343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10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4" t="s">
        <v>8312</v>
      </c>
      <c r="R1414" t="s">
        <v>8343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3.2" x14ac:dyDescent="0.3">
      <c r="A1415">
        <v>1413</v>
      </c>
      <c r="B1415" s="10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4" t="s">
        <v>8312</v>
      </c>
      <c r="R1415" t="s">
        <v>8343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10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4" t="s">
        <v>8312</v>
      </c>
      <c r="R1416" t="s">
        <v>8343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10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4" t="s">
        <v>8312</v>
      </c>
      <c r="R1417" t="s">
        <v>8343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10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4" t="s">
        <v>8312</v>
      </c>
      <c r="R1418" t="s">
        <v>8343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10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4" t="s">
        <v>8312</v>
      </c>
      <c r="R1419" t="s">
        <v>8343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10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4" t="s">
        <v>8312</v>
      </c>
      <c r="R1420" t="s">
        <v>8343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3.2" x14ac:dyDescent="0.3">
      <c r="A1421">
        <v>1419</v>
      </c>
      <c r="B1421" s="10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4" t="s">
        <v>8312</v>
      </c>
      <c r="R1421" t="s">
        <v>8343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x14ac:dyDescent="0.3">
      <c r="A1422">
        <v>1420</v>
      </c>
      <c r="B1422" s="10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4" t="s">
        <v>8312</v>
      </c>
      <c r="R1422" t="s">
        <v>8343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3.2" x14ac:dyDescent="0.3">
      <c r="A1423">
        <v>1421</v>
      </c>
      <c r="B1423" s="10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4" t="s">
        <v>8312</v>
      </c>
      <c r="R1423" t="s">
        <v>8343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10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4" t="s">
        <v>8312</v>
      </c>
      <c r="R1424" t="s">
        <v>8343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10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4" t="s">
        <v>8312</v>
      </c>
      <c r="R1425" t="s">
        <v>8343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10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4" t="s">
        <v>8312</v>
      </c>
      <c r="R1426" t="s">
        <v>8343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10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4" t="s">
        <v>8312</v>
      </c>
      <c r="R1427" t="s">
        <v>8343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10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4" t="s">
        <v>8312</v>
      </c>
      <c r="R1428" t="s">
        <v>8343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3.2" x14ac:dyDescent="0.3">
      <c r="A1429">
        <v>1427</v>
      </c>
      <c r="B1429" s="10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4" t="s">
        <v>8312</v>
      </c>
      <c r="R1429" t="s">
        <v>8343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10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4" t="s">
        <v>8312</v>
      </c>
      <c r="R1430" t="s">
        <v>8343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28.8" x14ac:dyDescent="0.3">
      <c r="A1431">
        <v>1429</v>
      </c>
      <c r="B1431" s="10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4" t="s">
        <v>8312</v>
      </c>
      <c r="R1431" t="s">
        <v>8343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10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4" t="s">
        <v>8312</v>
      </c>
      <c r="R1432" t="s">
        <v>8343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10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4" t="s">
        <v>8312</v>
      </c>
      <c r="R1433" t="s">
        <v>8343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10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4" t="s">
        <v>8312</v>
      </c>
      <c r="R1434" t="s">
        <v>8343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10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4" t="s">
        <v>8312</v>
      </c>
      <c r="R1435" t="s">
        <v>8343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10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4" t="s">
        <v>8312</v>
      </c>
      <c r="R1436" t="s">
        <v>8343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28.8" x14ac:dyDescent="0.3">
      <c r="A1437">
        <v>1435</v>
      </c>
      <c r="B1437" s="10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4" t="s">
        <v>8312</v>
      </c>
      <c r="R1437" t="s">
        <v>8343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10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4" t="s">
        <v>8312</v>
      </c>
      <c r="R1438" t="s">
        <v>8343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3.2" x14ac:dyDescent="0.3">
      <c r="A1439">
        <v>1437</v>
      </c>
      <c r="B1439" s="10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4" t="s">
        <v>8312</v>
      </c>
      <c r="R1439" t="s">
        <v>8343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10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4" t="s">
        <v>8312</v>
      </c>
      <c r="R1440" t="s">
        <v>8343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10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4" t="s">
        <v>8312</v>
      </c>
      <c r="R1441" t="s">
        <v>8343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10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4" t="s">
        <v>8312</v>
      </c>
      <c r="R1442" t="s">
        <v>8343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10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4" t="s">
        <v>8312</v>
      </c>
      <c r="R1443" t="s">
        <v>8343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10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4" t="s">
        <v>8312</v>
      </c>
      <c r="R1444" t="s">
        <v>8343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10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4" t="s">
        <v>8312</v>
      </c>
      <c r="R1445" t="s">
        <v>8343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28.8" x14ac:dyDescent="0.3">
      <c r="A1446">
        <v>1444</v>
      </c>
      <c r="B1446" s="10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4" t="s">
        <v>8312</v>
      </c>
      <c r="R1446" t="s">
        <v>8343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10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4" t="s">
        <v>8312</v>
      </c>
      <c r="R1447" t="s">
        <v>8343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10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4" t="s">
        <v>8312</v>
      </c>
      <c r="R1448" t="s">
        <v>8343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x14ac:dyDescent="0.3">
      <c r="A1449">
        <v>1447</v>
      </c>
      <c r="B1449" s="10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4" t="s">
        <v>8312</v>
      </c>
      <c r="R1449" t="s">
        <v>8343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3.2" x14ac:dyDescent="0.3">
      <c r="A1450">
        <v>1448</v>
      </c>
      <c r="B1450" s="10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4" t="s">
        <v>8312</v>
      </c>
      <c r="R1450" t="s">
        <v>8343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10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4" t="s">
        <v>8312</v>
      </c>
      <c r="R1451" t="s">
        <v>8343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3.2" x14ac:dyDescent="0.3">
      <c r="A1452">
        <v>1450</v>
      </c>
      <c r="B1452" s="10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4" t="s">
        <v>8312</v>
      </c>
      <c r="R1452" t="s">
        <v>8343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28.8" x14ac:dyDescent="0.3">
      <c r="A1453">
        <v>1451</v>
      </c>
      <c r="B1453" s="10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4" t="s">
        <v>8312</v>
      </c>
      <c r="R1453" t="s">
        <v>8343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10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4" t="s">
        <v>8312</v>
      </c>
      <c r="R1454" t="s">
        <v>8343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10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4" t="s">
        <v>8312</v>
      </c>
      <c r="R1455" t="s">
        <v>8343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10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4" t="s">
        <v>8312</v>
      </c>
      <c r="R1456" t="s">
        <v>8343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10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4" t="s">
        <v>8312</v>
      </c>
      <c r="R1457" t="s">
        <v>8343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10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4" t="s">
        <v>8312</v>
      </c>
      <c r="R1458" t="s">
        <v>8343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10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4" t="s">
        <v>8312</v>
      </c>
      <c r="R1459" t="s">
        <v>8343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3.2" x14ac:dyDescent="0.3">
      <c r="A1460">
        <v>1458</v>
      </c>
      <c r="B1460" s="10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4" t="s">
        <v>8312</v>
      </c>
      <c r="R1460" t="s">
        <v>8343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10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4" t="s">
        <v>8312</v>
      </c>
      <c r="R1461" t="s">
        <v>8343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10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4" t="s">
        <v>8312</v>
      </c>
      <c r="R1462" t="s">
        <v>8343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10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4" t="s">
        <v>8312</v>
      </c>
      <c r="R1463" t="s">
        <v>8342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10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4" t="s">
        <v>8312</v>
      </c>
      <c r="R1464" t="s">
        <v>8342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10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4" t="s">
        <v>8312</v>
      </c>
      <c r="R1465" t="s">
        <v>8342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10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4" t="s">
        <v>8312</v>
      </c>
      <c r="R1466" t="s">
        <v>8342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10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4" t="s">
        <v>8312</v>
      </c>
      <c r="R1467" t="s">
        <v>8342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10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4" t="s">
        <v>8312</v>
      </c>
      <c r="R1468" t="s">
        <v>8342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10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4" t="s">
        <v>8312</v>
      </c>
      <c r="R1469" t="s">
        <v>8342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10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4" t="s">
        <v>8312</v>
      </c>
      <c r="R1470" t="s">
        <v>8342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28.8" x14ac:dyDescent="0.3">
      <c r="A1471">
        <v>1469</v>
      </c>
      <c r="B1471" s="10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4" t="s">
        <v>8312</v>
      </c>
      <c r="R1471" t="s">
        <v>8342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3.2" x14ac:dyDescent="0.3">
      <c r="A1472">
        <v>1470</v>
      </c>
      <c r="B1472" s="10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4" t="s">
        <v>8312</v>
      </c>
      <c r="R1472" t="s">
        <v>8342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10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4" t="s">
        <v>8312</v>
      </c>
      <c r="R1473" t="s">
        <v>8342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3.2" x14ac:dyDescent="0.3">
      <c r="A1474">
        <v>1472</v>
      </c>
      <c r="B1474" s="10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4" t="s">
        <v>8312</v>
      </c>
      <c r="R1474" t="s">
        <v>8342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10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4" t="s">
        <v>8312</v>
      </c>
      <c r="R1475" t="s">
        <v>8342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10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4" t="s">
        <v>8312</v>
      </c>
      <c r="R1476" t="s">
        <v>8342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10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4" t="s">
        <v>8312</v>
      </c>
      <c r="R1477" t="s">
        <v>8342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10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4" t="s">
        <v>8312</v>
      </c>
      <c r="R1478" t="s">
        <v>8342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10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4" t="s">
        <v>8312</v>
      </c>
      <c r="R1479" t="s">
        <v>8342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10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4" t="s">
        <v>8312</v>
      </c>
      <c r="R1480" t="s">
        <v>8342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10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4" t="s">
        <v>8312</v>
      </c>
      <c r="R1481" t="s">
        <v>8342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10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4" t="s">
        <v>8312</v>
      </c>
      <c r="R1482" t="s">
        <v>8342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10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4" t="s">
        <v>8312</v>
      </c>
      <c r="R1483" t="s">
        <v>8341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10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4" t="s">
        <v>8312</v>
      </c>
      <c r="R1484" t="s">
        <v>8341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10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4" t="s">
        <v>8312</v>
      </c>
      <c r="R1485" t="s">
        <v>8341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10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4" t="s">
        <v>8312</v>
      </c>
      <c r="R1486" t="s">
        <v>8341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10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4" t="s">
        <v>8312</v>
      </c>
      <c r="R1487" t="s">
        <v>8341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3.2" x14ac:dyDescent="0.3">
      <c r="A1488">
        <v>1486</v>
      </c>
      <c r="B1488" s="10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4" t="s">
        <v>8312</v>
      </c>
      <c r="R1488" t="s">
        <v>8341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10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4" t="s">
        <v>8312</v>
      </c>
      <c r="R1489" t="s">
        <v>8341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28.8" x14ac:dyDescent="0.3">
      <c r="A1490">
        <v>1488</v>
      </c>
      <c r="B1490" s="10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4" t="s">
        <v>8312</v>
      </c>
      <c r="R1490" t="s">
        <v>8341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10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4" t="s">
        <v>8312</v>
      </c>
      <c r="R1491" t="s">
        <v>8341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10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4" t="s">
        <v>8312</v>
      </c>
      <c r="R1492" t="s">
        <v>8341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28.8" x14ac:dyDescent="0.3">
      <c r="A1493">
        <v>1491</v>
      </c>
      <c r="B1493" s="10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4" t="s">
        <v>8312</v>
      </c>
      <c r="R1493" t="s">
        <v>8341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3.2" x14ac:dyDescent="0.3">
      <c r="A1494">
        <v>1492</v>
      </c>
      <c r="B1494" s="10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4" t="s">
        <v>8312</v>
      </c>
      <c r="R1494" t="s">
        <v>8341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10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4" t="s">
        <v>8312</v>
      </c>
      <c r="R1495" t="s">
        <v>8341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10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4" t="s">
        <v>8312</v>
      </c>
      <c r="R1496" t="s">
        <v>8341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10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4" t="s">
        <v>8312</v>
      </c>
      <c r="R1497" t="s">
        <v>8341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10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4" t="s">
        <v>8312</v>
      </c>
      <c r="R1498" t="s">
        <v>8341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10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4" t="s">
        <v>8312</v>
      </c>
      <c r="R1499" t="s">
        <v>8341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10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4" t="s">
        <v>8312</v>
      </c>
      <c r="R1500" t="s">
        <v>8341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10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4" t="s">
        <v>8312</v>
      </c>
      <c r="R1501" t="s">
        <v>8341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10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4" t="s">
        <v>8312</v>
      </c>
      <c r="R1502" t="s">
        <v>8341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10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4" t="s">
        <v>8331</v>
      </c>
      <c r="R1503" t="s">
        <v>8335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10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4" t="s">
        <v>8331</v>
      </c>
      <c r="R1504" t="s">
        <v>8335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10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4" t="s">
        <v>8331</v>
      </c>
      <c r="R1505" t="s">
        <v>8335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28.8" x14ac:dyDescent="0.3">
      <c r="A1506">
        <v>1504</v>
      </c>
      <c r="B1506" s="10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4" t="s">
        <v>8331</v>
      </c>
      <c r="R1506" t="s">
        <v>8335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3.2" x14ac:dyDescent="0.3">
      <c r="A1507">
        <v>1505</v>
      </c>
      <c r="B1507" s="10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4" t="s">
        <v>8331</v>
      </c>
      <c r="R1507" t="s">
        <v>8335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10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4" t="s">
        <v>8331</v>
      </c>
      <c r="R1508" t="s">
        <v>8335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3.2" x14ac:dyDescent="0.3">
      <c r="A1509">
        <v>1507</v>
      </c>
      <c r="B1509" s="10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4" t="s">
        <v>8331</v>
      </c>
      <c r="R1509" t="s">
        <v>8335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10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4" t="s">
        <v>8331</v>
      </c>
      <c r="R1510" t="s">
        <v>8335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10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4" t="s">
        <v>8331</v>
      </c>
      <c r="R1511" t="s">
        <v>8335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10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4" t="s">
        <v>8331</v>
      </c>
      <c r="R1512" t="s">
        <v>8335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3.2" x14ac:dyDescent="0.3">
      <c r="A1513">
        <v>1511</v>
      </c>
      <c r="B1513" s="10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4" t="s">
        <v>8331</v>
      </c>
      <c r="R1513" t="s">
        <v>8335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10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4" t="s">
        <v>8331</v>
      </c>
      <c r="R1514" t="s">
        <v>8335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10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4" t="s">
        <v>8331</v>
      </c>
      <c r="R1515" t="s">
        <v>8335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10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4" t="s">
        <v>8331</v>
      </c>
      <c r="R1516" t="s">
        <v>8335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10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4" t="s">
        <v>8331</v>
      </c>
      <c r="R1517" t="s">
        <v>8335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10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4" t="s">
        <v>8331</v>
      </c>
      <c r="R1518" t="s">
        <v>8335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10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4" t="s">
        <v>8331</v>
      </c>
      <c r="R1519" t="s">
        <v>8335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10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4" t="s">
        <v>8331</v>
      </c>
      <c r="R1520" t="s">
        <v>8335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10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4" t="s">
        <v>8331</v>
      </c>
      <c r="R1521" t="s">
        <v>8335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10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4" t="s">
        <v>8331</v>
      </c>
      <c r="R1522" t="s">
        <v>8335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10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4" t="s">
        <v>8331</v>
      </c>
      <c r="R1523" t="s">
        <v>8335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3.2" x14ac:dyDescent="0.3">
      <c r="A1524">
        <v>1522</v>
      </c>
      <c r="B1524" s="10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4" t="s">
        <v>8331</v>
      </c>
      <c r="R1524" t="s">
        <v>8335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10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4" t="s">
        <v>8331</v>
      </c>
      <c r="R1525" t="s">
        <v>8335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28.8" x14ac:dyDescent="0.3">
      <c r="A1526">
        <v>1524</v>
      </c>
      <c r="B1526" s="10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4" t="s">
        <v>8331</v>
      </c>
      <c r="R1526" t="s">
        <v>8335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10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4" t="s">
        <v>8331</v>
      </c>
      <c r="R1527" t="s">
        <v>8335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10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4" t="s">
        <v>8331</v>
      </c>
      <c r="R1528" t="s">
        <v>8335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28.8" x14ac:dyDescent="0.3">
      <c r="A1529">
        <v>1527</v>
      </c>
      <c r="B1529" s="10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4" t="s">
        <v>8331</v>
      </c>
      <c r="R1529" t="s">
        <v>8335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10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4" t="s">
        <v>8331</v>
      </c>
      <c r="R1530" t="s">
        <v>8335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10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4" t="s">
        <v>8331</v>
      </c>
      <c r="R1531" t="s">
        <v>8335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3.2" x14ac:dyDescent="0.3">
      <c r="A1532">
        <v>1530</v>
      </c>
      <c r="B1532" s="10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4" t="s">
        <v>8331</v>
      </c>
      <c r="R1532" t="s">
        <v>8335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3.2" x14ac:dyDescent="0.3">
      <c r="A1533">
        <v>1531</v>
      </c>
      <c r="B1533" s="10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4" t="s">
        <v>8331</v>
      </c>
      <c r="R1533" t="s">
        <v>8335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10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4" t="s">
        <v>8331</v>
      </c>
      <c r="R1534" t="s">
        <v>8335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28.8" x14ac:dyDescent="0.3">
      <c r="A1535">
        <v>1533</v>
      </c>
      <c r="B1535" s="10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4" t="s">
        <v>8331</v>
      </c>
      <c r="R1535" t="s">
        <v>8335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10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4" t="s">
        <v>8331</v>
      </c>
      <c r="R1536" t="s">
        <v>8335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10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4" t="s">
        <v>8331</v>
      </c>
      <c r="R1537" t="s">
        <v>8335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3.2" x14ac:dyDescent="0.3">
      <c r="A1538">
        <v>1536</v>
      </c>
      <c r="B1538" s="10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4" t="s">
        <v>8331</v>
      </c>
      <c r="R1538" t="s">
        <v>8335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28.8" x14ac:dyDescent="0.3">
      <c r="A1539">
        <v>1537</v>
      </c>
      <c r="B1539" s="10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4" t="s">
        <v>8331</v>
      </c>
      <c r="R1539" t="s">
        <v>8335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10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4" t="s">
        <v>8331</v>
      </c>
      <c r="R1540" t="s">
        <v>8335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10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4" t="s">
        <v>8331</v>
      </c>
      <c r="R1541" t="s">
        <v>8335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10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4" t="s">
        <v>8331</v>
      </c>
      <c r="R1542" t="s">
        <v>8335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28.8" x14ac:dyDescent="0.3">
      <c r="A1543">
        <v>1541</v>
      </c>
      <c r="B1543" s="10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4" t="s">
        <v>8331</v>
      </c>
      <c r="R1543" t="s">
        <v>8340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10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4" t="s">
        <v>8331</v>
      </c>
      <c r="R1544" t="s">
        <v>8340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10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4" t="s">
        <v>8331</v>
      </c>
      <c r="R1545" t="s">
        <v>8340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10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4" t="s">
        <v>8331</v>
      </c>
      <c r="R1546" t="s">
        <v>8340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10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4" t="s">
        <v>8331</v>
      </c>
      <c r="R1547" t="s">
        <v>8340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10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4" t="s">
        <v>8331</v>
      </c>
      <c r="R1548" t="s">
        <v>8340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10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4" t="s">
        <v>8331</v>
      </c>
      <c r="R1549" t="s">
        <v>8340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10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4" t="s">
        <v>8331</v>
      </c>
      <c r="R1550" t="s">
        <v>8340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10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4" t="s">
        <v>8331</v>
      </c>
      <c r="R1551" t="s">
        <v>8340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3.2" x14ac:dyDescent="0.3">
      <c r="A1552">
        <v>1550</v>
      </c>
      <c r="B1552" s="10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4" t="s">
        <v>8331</v>
      </c>
      <c r="R1552" t="s">
        <v>8340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10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4" t="s">
        <v>8331</v>
      </c>
      <c r="R1553" t="s">
        <v>8340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10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4" t="s">
        <v>8331</v>
      </c>
      <c r="R1554" t="s">
        <v>8340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10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4" t="s">
        <v>8331</v>
      </c>
      <c r="R1555" t="s">
        <v>8340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3.2" x14ac:dyDescent="0.3">
      <c r="A1556">
        <v>1554</v>
      </c>
      <c r="B1556" s="10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4" t="s">
        <v>8331</v>
      </c>
      <c r="R1556" t="s">
        <v>8340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28.8" x14ac:dyDescent="0.3">
      <c r="A1557">
        <v>1555</v>
      </c>
      <c r="B1557" s="10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4" t="s">
        <v>8331</v>
      </c>
      <c r="R1557" t="s">
        <v>8340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28.8" x14ac:dyDescent="0.3">
      <c r="A1558">
        <v>1556</v>
      </c>
      <c r="B1558" s="10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4" t="s">
        <v>8331</v>
      </c>
      <c r="R1558" t="s">
        <v>8340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10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4" t="s">
        <v>8331</v>
      </c>
      <c r="R1559" t="s">
        <v>8340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28.8" x14ac:dyDescent="0.3">
      <c r="A1560">
        <v>1558</v>
      </c>
      <c r="B1560" s="10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4" t="s">
        <v>8331</v>
      </c>
      <c r="R1560" t="s">
        <v>8340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10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4" t="s">
        <v>8331</v>
      </c>
      <c r="R1561" t="s">
        <v>8340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10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4" t="s">
        <v>8331</v>
      </c>
      <c r="R1562" t="s">
        <v>8340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10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4" t="s">
        <v>8312</v>
      </c>
      <c r="R1563" t="s">
        <v>8339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3.2" x14ac:dyDescent="0.3">
      <c r="A1564">
        <v>1562</v>
      </c>
      <c r="B1564" s="10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4" t="s">
        <v>8312</v>
      </c>
      <c r="R1564" t="s">
        <v>8339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10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4" t="s">
        <v>8312</v>
      </c>
      <c r="R1565" t="s">
        <v>8339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10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4" t="s">
        <v>8312</v>
      </c>
      <c r="R1566" t="s">
        <v>8339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10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4" t="s">
        <v>8312</v>
      </c>
      <c r="R1567" t="s">
        <v>8339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28.8" x14ac:dyDescent="0.3">
      <c r="A1568">
        <v>1566</v>
      </c>
      <c r="B1568" s="10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4" t="s">
        <v>8312</v>
      </c>
      <c r="R1568" t="s">
        <v>8339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10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4" t="s">
        <v>8312</v>
      </c>
      <c r="R1569" t="s">
        <v>8339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10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4" t="s">
        <v>8312</v>
      </c>
      <c r="R1570" t="s">
        <v>8339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10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4" t="s">
        <v>8312</v>
      </c>
      <c r="R1571" t="s">
        <v>8339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10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4" t="s">
        <v>8312</v>
      </c>
      <c r="R1572" t="s">
        <v>8339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3.2" x14ac:dyDescent="0.3">
      <c r="A1573">
        <v>1571</v>
      </c>
      <c r="B1573" s="10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4" t="s">
        <v>8312</v>
      </c>
      <c r="R1573" t="s">
        <v>8339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10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4" t="s">
        <v>8312</v>
      </c>
      <c r="R1574" t="s">
        <v>8339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10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4" t="s">
        <v>8312</v>
      </c>
      <c r="R1575" t="s">
        <v>8339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10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4" t="s">
        <v>8312</v>
      </c>
      <c r="R1576" t="s">
        <v>8339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10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4" t="s">
        <v>8312</v>
      </c>
      <c r="R1577" t="s">
        <v>8339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10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4" t="s">
        <v>8312</v>
      </c>
      <c r="R1578" t="s">
        <v>8339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10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4" t="s">
        <v>8312</v>
      </c>
      <c r="R1579" t="s">
        <v>8339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43.2" x14ac:dyDescent="0.3">
      <c r="A1580">
        <v>1578</v>
      </c>
      <c r="B1580" s="10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4" t="s">
        <v>8312</v>
      </c>
      <c r="R1580" t="s">
        <v>8339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10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4" t="s">
        <v>8312</v>
      </c>
      <c r="R1581" t="s">
        <v>8339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10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4" t="s">
        <v>8312</v>
      </c>
      <c r="R1582" t="s">
        <v>8339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10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4" t="s">
        <v>8331</v>
      </c>
      <c r="R1583" t="s">
        <v>8338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10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4" t="s">
        <v>8331</v>
      </c>
      <c r="R1584" t="s">
        <v>8338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3.2" x14ac:dyDescent="0.3">
      <c r="A1585">
        <v>1583</v>
      </c>
      <c r="B1585" s="10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4" t="s">
        <v>8331</v>
      </c>
      <c r="R1585" t="s">
        <v>8338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10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4" t="s">
        <v>8331</v>
      </c>
      <c r="R1586" t="s">
        <v>8338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3.2" x14ac:dyDescent="0.3">
      <c r="A1587">
        <v>1585</v>
      </c>
      <c r="B1587" s="10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4" t="s">
        <v>8331</v>
      </c>
      <c r="R1587" t="s">
        <v>8338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10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4" t="s">
        <v>8331</v>
      </c>
      <c r="R1588" t="s">
        <v>8338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3.2" x14ac:dyDescent="0.3">
      <c r="A1589">
        <v>1587</v>
      </c>
      <c r="B1589" s="10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4" t="s">
        <v>8331</v>
      </c>
      <c r="R1589" t="s">
        <v>8338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10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4" t="s">
        <v>8331</v>
      </c>
      <c r="R1590" t="s">
        <v>8338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28.8" x14ac:dyDescent="0.3">
      <c r="A1591">
        <v>1589</v>
      </c>
      <c r="B1591" s="10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4" t="s">
        <v>8331</v>
      </c>
      <c r="R1591" t="s">
        <v>8338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10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4" t="s">
        <v>8331</v>
      </c>
      <c r="R1592" t="s">
        <v>8338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3.2" x14ac:dyDescent="0.3">
      <c r="A1593">
        <v>1591</v>
      </c>
      <c r="B1593" s="10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4" t="s">
        <v>8331</v>
      </c>
      <c r="R1593" t="s">
        <v>8338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10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4" t="s">
        <v>8331</v>
      </c>
      <c r="R1594" t="s">
        <v>8338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10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4" t="s">
        <v>8331</v>
      </c>
      <c r="R1595" t="s">
        <v>8338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10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4" t="s">
        <v>8331</v>
      </c>
      <c r="R1596" t="s">
        <v>8338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10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4" t="s">
        <v>8331</v>
      </c>
      <c r="R1597" t="s">
        <v>8338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28.8" x14ac:dyDescent="0.3">
      <c r="A1598">
        <v>1596</v>
      </c>
      <c r="B1598" s="10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4" t="s">
        <v>8331</v>
      </c>
      <c r="R1598" t="s">
        <v>8338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10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4" t="s">
        <v>8331</v>
      </c>
      <c r="R1599" t="s">
        <v>8338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3.2" x14ac:dyDescent="0.3">
      <c r="A1600">
        <v>1598</v>
      </c>
      <c r="B1600" s="10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4" t="s">
        <v>8331</v>
      </c>
      <c r="R1600" t="s">
        <v>8338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28.8" x14ac:dyDescent="0.3">
      <c r="A1601">
        <v>1599</v>
      </c>
      <c r="B1601" s="10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4" t="s">
        <v>8331</v>
      </c>
      <c r="R1601" t="s">
        <v>8338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10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4" t="s">
        <v>8331</v>
      </c>
      <c r="R1602" t="s">
        <v>8338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28.8" x14ac:dyDescent="0.3">
      <c r="A1603">
        <v>1601</v>
      </c>
      <c r="B1603" s="10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4" t="s">
        <v>8320</v>
      </c>
      <c r="R1603" t="s">
        <v>8326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28.8" x14ac:dyDescent="0.3">
      <c r="A1604">
        <v>1602</v>
      </c>
      <c r="B1604" s="10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4" t="s">
        <v>8320</v>
      </c>
      <c r="R1604" t="s">
        <v>8326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10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4" t="s">
        <v>8320</v>
      </c>
      <c r="R1605" t="s">
        <v>8326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10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4" t="s">
        <v>8320</v>
      </c>
      <c r="R1606" t="s">
        <v>8326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10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4" t="s">
        <v>8320</v>
      </c>
      <c r="R1607" t="s">
        <v>8326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10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4" t="s">
        <v>8320</v>
      </c>
      <c r="R1608" t="s">
        <v>8326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10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4" t="s">
        <v>8320</v>
      </c>
      <c r="R1609" t="s">
        <v>8326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10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4" t="s">
        <v>8320</v>
      </c>
      <c r="R1610" t="s">
        <v>8326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10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4" t="s">
        <v>8320</v>
      </c>
      <c r="R1611" t="s">
        <v>8326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10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4" t="s">
        <v>8320</v>
      </c>
      <c r="R1612" t="s">
        <v>8326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10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4" t="s">
        <v>8320</v>
      </c>
      <c r="R1613" t="s">
        <v>8326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28.8" x14ac:dyDescent="0.3">
      <c r="A1614">
        <v>1612</v>
      </c>
      <c r="B1614" s="10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4" t="s">
        <v>8320</v>
      </c>
      <c r="R1614" t="s">
        <v>8326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10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4" t="s">
        <v>8320</v>
      </c>
      <c r="R1615" t="s">
        <v>8326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10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4" t="s">
        <v>8320</v>
      </c>
      <c r="R1616" t="s">
        <v>8326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28.8" x14ac:dyDescent="0.3">
      <c r="A1617">
        <v>1615</v>
      </c>
      <c r="B1617" s="10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4" t="s">
        <v>8320</v>
      </c>
      <c r="R1617" t="s">
        <v>8326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28.8" x14ac:dyDescent="0.3">
      <c r="A1618">
        <v>1616</v>
      </c>
      <c r="B1618" s="10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4" t="s">
        <v>8320</v>
      </c>
      <c r="R1618" t="s">
        <v>8326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10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4" t="s">
        <v>8320</v>
      </c>
      <c r="R1619" t="s">
        <v>8326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28.8" x14ac:dyDescent="0.3">
      <c r="A1620">
        <v>1618</v>
      </c>
      <c r="B1620" s="10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4" t="s">
        <v>8320</v>
      </c>
      <c r="R1620" t="s">
        <v>8326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10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4" t="s">
        <v>8320</v>
      </c>
      <c r="R1621" t="s">
        <v>8326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10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4" t="s">
        <v>8320</v>
      </c>
      <c r="R1622" t="s">
        <v>8326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10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4" t="s">
        <v>8320</v>
      </c>
      <c r="R1623" t="s">
        <v>8326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10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4" t="s">
        <v>8320</v>
      </c>
      <c r="R1624" t="s">
        <v>8326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10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4" t="s">
        <v>8320</v>
      </c>
      <c r="R1625" t="s">
        <v>8326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28.8" x14ac:dyDescent="0.3">
      <c r="A1626">
        <v>1624</v>
      </c>
      <c r="B1626" s="10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4" t="s">
        <v>8320</v>
      </c>
      <c r="R1626" t="s">
        <v>8326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3.2" x14ac:dyDescent="0.3">
      <c r="A1627">
        <v>1625</v>
      </c>
      <c r="B1627" s="10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4" t="s">
        <v>8320</v>
      </c>
      <c r="R1627" t="s">
        <v>8326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10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4" t="s">
        <v>8320</v>
      </c>
      <c r="R1628" t="s">
        <v>8326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10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4" t="s">
        <v>8320</v>
      </c>
      <c r="R1629" t="s">
        <v>8326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10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4" t="s">
        <v>8320</v>
      </c>
      <c r="R1630" t="s">
        <v>8326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10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4" t="s">
        <v>8320</v>
      </c>
      <c r="R1631" t="s">
        <v>8326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10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4" t="s">
        <v>8320</v>
      </c>
      <c r="R1632" t="s">
        <v>8326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10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4" t="s">
        <v>8320</v>
      </c>
      <c r="R1633" t="s">
        <v>8326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10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4" t="s">
        <v>8320</v>
      </c>
      <c r="R1634" t="s">
        <v>8326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10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4" t="s">
        <v>8320</v>
      </c>
      <c r="R1635" t="s">
        <v>8326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28.8" x14ac:dyDescent="0.3">
      <c r="A1636">
        <v>1634</v>
      </c>
      <c r="B1636" s="10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4" t="s">
        <v>8320</v>
      </c>
      <c r="R1636" t="s">
        <v>8326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3.2" x14ac:dyDescent="0.3">
      <c r="A1637">
        <v>1635</v>
      </c>
      <c r="B1637" s="10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4" t="s">
        <v>8320</v>
      </c>
      <c r="R1637" t="s">
        <v>8326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10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4" t="s">
        <v>8320</v>
      </c>
      <c r="R1638" t="s">
        <v>8326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10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4" t="s">
        <v>8320</v>
      </c>
      <c r="R1639" t="s">
        <v>8326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10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4" t="s">
        <v>8320</v>
      </c>
      <c r="R1640" t="s">
        <v>8326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10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4" t="s">
        <v>8320</v>
      </c>
      <c r="R1641" t="s">
        <v>8326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10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4" t="s">
        <v>8320</v>
      </c>
      <c r="R1642" t="s">
        <v>8326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10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4" t="s">
        <v>8320</v>
      </c>
      <c r="R1643" t="s">
        <v>8337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10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4" t="s">
        <v>8320</v>
      </c>
      <c r="R1644" t="s">
        <v>8337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10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4" t="s">
        <v>8320</v>
      </c>
      <c r="R1645" t="s">
        <v>8337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10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4" t="s">
        <v>8320</v>
      </c>
      <c r="R1646" t="s">
        <v>8337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10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4" t="s">
        <v>8320</v>
      </c>
      <c r="R1647" t="s">
        <v>8337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3.2" x14ac:dyDescent="0.3">
      <c r="A1648">
        <v>1646</v>
      </c>
      <c r="B1648" s="10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4" t="s">
        <v>8320</v>
      </c>
      <c r="R1648" t="s">
        <v>8337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10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4" t="s">
        <v>8320</v>
      </c>
      <c r="R1649" t="s">
        <v>8337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10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4" t="s">
        <v>8320</v>
      </c>
      <c r="R1650" t="s">
        <v>8337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10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4" t="s">
        <v>8320</v>
      </c>
      <c r="R1651" t="s">
        <v>8337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28.8" x14ac:dyDescent="0.3">
      <c r="A1652">
        <v>1650</v>
      </c>
      <c r="B1652" s="10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4" t="s">
        <v>8320</v>
      </c>
      <c r="R1652" t="s">
        <v>8337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10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4" t="s">
        <v>8320</v>
      </c>
      <c r="R1653" t="s">
        <v>8337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10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4" t="s">
        <v>8320</v>
      </c>
      <c r="R1654" t="s">
        <v>8337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10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4" t="s">
        <v>8320</v>
      </c>
      <c r="R1655" t="s">
        <v>8337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10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4" t="s">
        <v>8320</v>
      </c>
      <c r="R1656" t="s">
        <v>8337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10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4" t="s">
        <v>8320</v>
      </c>
      <c r="R1657" t="s">
        <v>8337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43.2" x14ac:dyDescent="0.3">
      <c r="A1658">
        <v>1656</v>
      </c>
      <c r="B1658" s="10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4" t="s">
        <v>8320</v>
      </c>
      <c r="R1658" t="s">
        <v>8337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10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4" t="s">
        <v>8320</v>
      </c>
      <c r="R1659" t="s">
        <v>8337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10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4" t="s">
        <v>8320</v>
      </c>
      <c r="R1660" t="s">
        <v>8337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10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4" t="s">
        <v>8320</v>
      </c>
      <c r="R1661" t="s">
        <v>8337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3.2" x14ac:dyDescent="0.3">
      <c r="A1662">
        <v>1660</v>
      </c>
      <c r="B1662" s="10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4" t="s">
        <v>8320</v>
      </c>
      <c r="R1662" t="s">
        <v>8337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43.2" x14ac:dyDescent="0.3">
      <c r="A1663">
        <v>1661</v>
      </c>
      <c r="B1663" s="10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4" t="s">
        <v>8320</v>
      </c>
      <c r="R1663" t="s">
        <v>8337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10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4" t="s">
        <v>8320</v>
      </c>
      <c r="R1664" t="s">
        <v>8337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28.8" x14ac:dyDescent="0.3">
      <c r="A1665">
        <v>1663</v>
      </c>
      <c r="B1665" s="10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4" t="s">
        <v>8320</v>
      </c>
      <c r="R1665" t="s">
        <v>8337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10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4" t="s">
        <v>8320</v>
      </c>
      <c r="R1666" t="s">
        <v>8337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10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4" t="s">
        <v>8320</v>
      </c>
      <c r="R1667" t="s">
        <v>8337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28.8" x14ac:dyDescent="0.3">
      <c r="A1668">
        <v>1666</v>
      </c>
      <c r="B1668" s="10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4" t="s">
        <v>8320</v>
      </c>
      <c r="R1668" t="s">
        <v>8337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10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4" t="s">
        <v>8320</v>
      </c>
      <c r="R1669" t="s">
        <v>8337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10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4" t="s">
        <v>8320</v>
      </c>
      <c r="R1670" t="s">
        <v>8337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3.2" x14ac:dyDescent="0.3">
      <c r="A1671">
        <v>1669</v>
      </c>
      <c r="B1671" s="10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4" t="s">
        <v>8320</v>
      </c>
      <c r="R1671" t="s">
        <v>8337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43.2" x14ac:dyDescent="0.3">
      <c r="A1672">
        <v>1670</v>
      </c>
      <c r="B1672" s="10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4" t="s">
        <v>8320</v>
      </c>
      <c r="R1672" t="s">
        <v>8337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10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4" t="s">
        <v>8320</v>
      </c>
      <c r="R1673" t="s">
        <v>8337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28.8" x14ac:dyDescent="0.3">
      <c r="A1674">
        <v>1672</v>
      </c>
      <c r="B1674" s="10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4" t="s">
        <v>8320</v>
      </c>
      <c r="R1674" t="s">
        <v>8337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10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4" t="s">
        <v>8320</v>
      </c>
      <c r="R1675" t="s">
        <v>8337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10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4" t="s">
        <v>8320</v>
      </c>
      <c r="R1676" t="s">
        <v>8337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10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4" t="s">
        <v>8320</v>
      </c>
      <c r="R1677" t="s">
        <v>8337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10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4" t="s">
        <v>8320</v>
      </c>
      <c r="R1678" t="s">
        <v>8337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10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4" t="s">
        <v>8320</v>
      </c>
      <c r="R1679" t="s">
        <v>8337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28.8" x14ac:dyDescent="0.3">
      <c r="A1680">
        <v>1678</v>
      </c>
      <c r="B1680" s="10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4" t="s">
        <v>8320</v>
      </c>
      <c r="R1680" t="s">
        <v>8337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10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4" t="s">
        <v>8320</v>
      </c>
      <c r="R1681" t="s">
        <v>8337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10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4" t="s">
        <v>8320</v>
      </c>
      <c r="R1682" t="s">
        <v>8337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10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4" t="s">
        <v>8320</v>
      </c>
      <c r="R1683" t="s">
        <v>8336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28.8" x14ac:dyDescent="0.3">
      <c r="A1684">
        <v>1682</v>
      </c>
      <c r="B1684" s="10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4" t="s">
        <v>8320</v>
      </c>
      <c r="R1684" t="s">
        <v>8336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28.8" x14ac:dyDescent="0.3">
      <c r="A1685">
        <v>1683</v>
      </c>
      <c r="B1685" s="10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4" t="s">
        <v>8320</v>
      </c>
      <c r="R1685" t="s">
        <v>8336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10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4" t="s">
        <v>8320</v>
      </c>
      <c r="R1686" t="s">
        <v>8336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10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4" t="s">
        <v>8320</v>
      </c>
      <c r="R1687" t="s">
        <v>8336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10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4" t="s">
        <v>8320</v>
      </c>
      <c r="R1688" t="s">
        <v>8336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10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4" t="s">
        <v>8320</v>
      </c>
      <c r="R1689" t="s">
        <v>8336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43.2" x14ac:dyDescent="0.3">
      <c r="A1690">
        <v>1688</v>
      </c>
      <c r="B1690" s="10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4" t="s">
        <v>8320</v>
      </c>
      <c r="R1690" t="s">
        <v>8336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10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4" t="s">
        <v>8320</v>
      </c>
      <c r="R1691" t="s">
        <v>8336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10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4" t="s">
        <v>8320</v>
      </c>
      <c r="R1692" t="s">
        <v>8336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10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4" t="s">
        <v>8320</v>
      </c>
      <c r="R1693" t="s">
        <v>8336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10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4" t="s">
        <v>8320</v>
      </c>
      <c r="R1694" t="s">
        <v>8336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10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4" t="s">
        <v>8320</v>
      </c>
      <c r="R1695" t="s">
        <v>8336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10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4" t="s">
        <v>8320</v>
      </c>
      <c r="R1696" t="s">
        <v>8336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3.2" x14ac:dyDescent="0.3">
      <c r="A1697">
        <v>1695</v>
      </c>
      <c r="B1697" s="10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4" t="s">
        <v>8320</v>
      </c>
      <c r="R1697" t="s">
        <v>8336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10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4" t="s">
        <v>8320</v>
      </c>
      <c r="R1698" t="s">
        <v>8336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10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4" t="s">
        <v>8320</v>
      </c>
      <c r="R1699" t="s">
        <v>8336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57.6" x14ac:dyDescent="0.3">
      <c r="A1700">
        <v>1698</v>
      </c>
      <c r="B1700" s="10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4" t="s">
        <v>8320</v>
      </c>
      <c r="R1700" t="s">
        <v>8336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10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4" t="s">
        <v>8320</v>
      </c>
      <c r="R1701" t="s">
        <v>8336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10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4" t="s">
        <v>8320</v>
      </c>
      <c r="R1702" t="s">
        <v>8336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10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4" t="s">
        <v>8320</v>
      </c>
      <c r="R1703" t="s">
        <v>8336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10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4" t="s">
        <v>8320</v>
      </c>
      <c r="R1704" t="s">
        <v>8336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10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4" t="s">
        <v>8320</v>
      </c>
      <c r="R1705" t="s">
        <v>8336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28.8" x14ac:dyDescent="0.3">
      <c r="A1706">
        <v>1704</v>
      </c>
      <c r="B1706" s="10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4" t="s">
        <v>8320</v>
      </c>
      <c r="R1706" t="s">
        <v>8336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10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4" t="s">
        <v>8320</v>
      </c>
      <c r="R1707" t="s">
        <v>8336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10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4" t="s">
        <v>8320</v>
      </c>
      <c r="R1708" t="s">
        <v>8336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10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4" t="s">
        <v>8320</v>
      </c>
      <c r="R1709" t="s">
        <v>8336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3.2" x14ac:dyDescent="0.3">
      <c r="A1710">
        <v>1708</v>
      </c>
      <c r="B1710" s="10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4" t="s">
        <v>8320</v>
      </c>
      <c r="R1710" t="s">
        <v>8336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28.8" x14ac:dyDescent="0.3">
      <c r="A1711">
        <v>1709</v>
      </c>
      <c r="B1711" s="10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4" t="s">
        <v>8320</v>
      </c>
      <c r="R1711" t="s">
        <v>8336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10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4" t="s">
        <v>8320</v>
      </c>
      <c r="R1712" t="s">
        <v>8336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10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4" t="s">
        <v>8320</v>
      </c>
      <c r="R1713" t="s">
        <v>8336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3.2" x14ac:dyDescent="0.3">
      <c r="A1714">
        <v>1712</v>
      </c>
      <c r="B1714" s="10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4" t="s">
        <v>8320</v>
      </c>
      <c r="R1714" t="s">
        <v>8336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3.2" x14ac:dyDescent="0.3">
      <c r="A1715">
        <v>1713</v>
      </c>
      <c r="B1715" s="10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4" t="s">
        <v>8320</v>
      </c>
      <c r="R1715" t="s">
        <v>8336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10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4" t="s">
        <v>8320</v>
      </c>
      <c r="R1716" t="s">
        <v>8336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10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4" t="s">
        <v>8320</v>
      </c>
      <c r="R1717" t="s">
        <v>8336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10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4" t="s">
        <v>8320</v>
      </c>
      <c r="R1718" t="s">
        <v>8336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28.8" x14ac:dyDescent="0.3">
      <c r="A1719">
        <v>1717</v>
      </c>
      <c r="B1719" s="10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4" t="s">
        <v>8320</v>
      </c>
      <c r="R1719" t="s">
        <v>8336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10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4" t="s">
        <v>8320</v>
      </c>
      <c r="R1720" t="s">
        <v>8336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10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4" t="s">
        <v>8320</v>
      </c>
      <c r="R1721" t="s">
        <v>8336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10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4" t="s">
        <v>8320</v>
      </c>
      <c r="R1722" t="s">
        <v>8336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10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4" t="s">
        <v>8320</v>
      </c>
      <c r="R1723" t="s">
        <v>8336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10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4" t="s">
        <v>8320</v>
      </c>
      <c r="R1724" t="s">
        <v>8336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3.2" x14ac:dyDescent="0.3">
      <c r="A1725">
        <v>1723</v>
      </c>
      <c r="B1725" s="10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4" t="s">
        <v>8320</v>
      </c>
      <c r="R1725" t="s">
        <v>8336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10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4" t="s">
        <v>8320</v>
      </c>
      <c r="R1726" t="s">
        <v>8336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10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4" t="s">
        <v>8320</v>
      </c>
      <c r="R1727" t="s">
        <v>8336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10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4" t="s">
        <v>8320</v>
      </c>
      <c r="R1728" t="s">
        <v>8336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10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4" t="s">
        <v>8320</v>
      </c>
      <c r="R1729" t="s">
        <v>8336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10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4" t="s">
        <v>8320</v>
      </c>
      <c r="R1730" t="s">
        <v>8336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10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4" t="s">
        <v>8320</v>
      </c>
      <c r="R1731" t="s">
        <v>8336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10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4" t="s">
        <v>8320</v>
      </c>
      <c r="R1732" t="s">
        <v>8336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10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4" t="s">
        <v>8320</v>
      </c>
      <c r="R1733" t="s">
        <v>8336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10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4" t="s">
        <v>8320</v>
      </c>
      <c r="R1734" t="s">
        <v>8336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10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4" t="s">
        <v>8320</v>
      </c>
      <c r="R1735" t="s">
        <v>8336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10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4" t="s">
        <v>8320</v>
      </c>
      <c r="R1736" t="s">
        <v>8336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10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4" t="s">
        <v>8320</v>
      </c>
      <c r="R1737" t="s">
        <v>8336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10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4" t="s">
        <v>8320</v>
      </c>
      <c r="R1738" t="s">
        <v>8336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10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4" t="s">
        <v>8320</v>
      </c>
      <c r="R1739" t="s">
        <v>8336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10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4" t="s">
        <v>8320</v>
      </c>
      <c r="R1740" t="s">
        <v>8336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10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4" t="s">
        <v>8320</v>
      </c>
      <c r="R1741" t="s">
        <v>8336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10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4" t="s">
        <v>8320</v>
      </c>
      <c r="R1742" t="s">
        <v>8336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10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4" t="s">
        <v>8331</v>
      </c>
      <c r="R1743" t="s">
        <v>8335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10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4" t="s">
        <v>8331</v>
      </c>
      <c r="R1744" t="s">
        <v>8335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10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4" t="s">
        <v>8331</v>
      </c>
      <c r="R1745" t="s">
        <v>8335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10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4" t="s">
        <v>8331</v>
      </c>
      <c r="R1746" t="s">
        <v>8335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10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4" t="s">
        <v>8331</v>
      </c>
      <c r="R1747" t="s">
        <v>8335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3.2" x14ac:dyDescent="0.3">
      <c r="A1748">
        <v>1746</v>
      </c>
      <c r="B1748" s="10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4" t="s">
        <v>8331</v>
      </c>
      <c r="R1748" t="s">
        <v>8335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10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4" t="s">
        <v>8331</v>
      </c>
      <c r="R1749" t="s">
        <v>8335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10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4" t="s">
        <v>8331</v>
      </c>
      <c r="R1750" t="s">
        <v>8335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10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4" t="s">
        <v>8331</v>
      </c>
      <c r="R1751" t="s">
        <v>8335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10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4" t="s">
        <v>8331</v>
      </c>
      <c r="R1752" t="s">
        <v>8335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10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4" t="s">
        <v>8331</v>
      </c>
      <c r="R1753" t="s">
        <v>8335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10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4" t="s">
        <v>8331</v>
      </c>
      <c r="R1754" t="s">
        <v>8335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10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4" t="s">
        <v>8331</v>
      </c>
      <c r="R1755" t="s">
        <v>8335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10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4" t="s">
        <v>8331</v>
      </c>
      <c r="R1756" t="s">
        <v>8335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10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4" t="s">
        <v>8331</v>
      </c>
      <c r="R1757" t="s">
        <v>8335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10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4" t="s">
        <v>8331</v>
      </c>
      <c r="R1758" t="s">
        <v>8335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10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4" t="s">
        <v>8331</v>
      </c>
      <c r="R1759" t="s">
        <v>8335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3.2" x14ac:dyDescent="0.3">
      <c r="A1760">
        <v>1758</v>
      </c>
      <c r="B1760" s="10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4" t="s">
        <v>8331</v>
      </c>
      <c r="R1760" t="s">
        <v>8335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x14ac:dyDescent="0.3">
      <c r="A1761">
        <v>1759</v>
      </c>
      <c r="B1761" s="10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4" t="s">
        <v>8331</v>
      </c>
      <c r="R1761" t="s">
        <v>8335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10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4" t="s">
        <v>8331</v>
      </c>
      <c r="R1762" t="s">
        <v>8335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10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4" t="s">
        <v>8331</v>
      </c>
      <c r="R1763" t="s">
        <v>8335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10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4" t="s">
        <v>8331</v>
      </c>
      <c r="R1764" t="s">
        <v>8335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3.2" x14ac:dyDescent="0.3">
      <c r="A1765">
        <v>1763</v>
      </c>
      <c r="B1765" s="10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4" t="s">
        <v>8331</v>
      </c>
      <c r="R1765" t="s">
        <v>8335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10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4" t="s">
        <v>8331</v>
      </c>
      <c r="R1766" t="s">
        <v>8335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10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4" t="s">
        <v>8331</v>
      </c>
      <c r="R1767" t="s">
        <v>8335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10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4" t="s">
        <v>8331</v>
      </c>
      <c r="R1768" t="s">
        <v>8335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10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4" t="s">
        <v>8331</v>
      </c>
      <c r="R1769" t="s">
        <v>8335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10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4" t="s">
        <v>8331</v>
      </c>
      <c r="R1770" t="s">
        <v>8335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10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4" t="s">
        <v>8331</v>
      </c>
      <c r="R1771" t="s">
        <v>8335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10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4" t="s">
        <v>8331</v>
      </c>
      <c r="R1772" t="s">
        <v>8335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10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4" t="s">
        <v>8331</v>
      </c>
      <c r="R1773" t="s">
        <v>8335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28.8" x14ac:dyDescent="0.3">
      <c r="A1774">
        <v>1772</v>
      </c>
      <c r="B1774" s="10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4" t="s">
        <v>8331</v>
      </c>
      <c r="R1774" t="s">
        <v>8335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10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4" t="s">
        <v>8331</v>
      </c>
      <c r="R1775" t="s">
        <v>8335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10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4" t="s">
        <v>8331</v>
      </c>
      <c r="R1776" t="s">
        <v>8335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10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4" t="s">
        <v>8331</v>
      </c>
      <c r="R1777" t="s">
        <v>8335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10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4" t="s">
        <v>8331</v>
      </c>
      <c r="R1778" t="s">
        <v>8335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10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4" t="s">
        <v>8331</v>
      </c>
      <c r="R1779" t="s">
        <v>8335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10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4" t="s">
        <v>8331</v>
      </c>
      <c r="R1780" t="s">
        <v>8335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10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4" t="s">
        <v>8331</v>
      </c>
      <c r="R1781" t="s">
        <v>8335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10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4" t="s">
        <v>8331</v>
      </c>
      <c r="R1782" t="s">
        <v>8335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10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4" t="s">
        <v>8331</v>
      </c>
      <c r="R1783" t="s">
        <v>8335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3.2" x14ac:dyDescent="0.3">
      <c r="A1784">
        <v>1782</v>
      </c>
      <c r="B1784" s="10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4" t="s">
        <v>8331</v>
      </c>
      <c r="R1784" t="s">
        <v>8335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10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4" t="s">
        <v>8331</v>
      </c>
      <c r="R1785" t="s">
        <v>8335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10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4" t="s">
        <v>8331</v>
      </c>
      <c r="R1786" t="s">
        <v>8335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10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4" t="s">
        <v>8331</v>
      </c>
      <c r="R1787" t="s">
        <v>8335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10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4" t="s">
        <v>8331</v>
      </c>
      <c r="R1788" t="s">
        <v>8335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28.8" x14ac:dyDescent="0.3">
      <c r="A1789">
        <v>1787</v>
      </c>
      <c r="B1789" s="10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4" t="s">
        <v>8331</v>
      </c>
      <c r="R1789" t="s">
        <v>8335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28.8" x14ac:dyDescent="0.3">
      <c r="A1790">
        <v>1788</v>
      </c>
      <c r="B1790" s="10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4" t="s">
        <v>8331</v>
      </c>
      <c r="R1790" t="s">
        <v>8335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10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4" t="s">
        <v>8331</v>
      </c>
      <c r="R1791" t="s">
        <v>8335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28.8" x14ac:dyDescent="0.3">
      <c r="A1792">
        <v>1790</v>
      </c>
      <c r="B1792" s="10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4" t="s">
        <v>8331</v>
      </c>
      <c r="R1792" t="s">
        <v>8335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10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4" t="s">
        <v>8331</v>
      </c>
      <c r="R1793" t="s">
        <v>8335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10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4" t="s">
        <v>8331</v>
      </c>
      <c r="R1794" t="s">
        <v>8335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10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4" t="s">
        <v>8331</v>
      </c>
      <c r="R1795" t="s">
        <v>8335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10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4" t="s">
        <v>8331</v>
      </c>
      <c r="R1796" t="s">
        <v>8335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28.8" x14ac:dyDescent="0.3">
      <c r="A1797">
        <v>1795</v>
      </c>
      <c r="B1797" s="10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4" t="s">
        <v>8331</v>
      </c>
      <c r="R1797" t="s">
        <v>8335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3.2" x14ac:dyDescent="0.3">
      <c r="A1798">
        <v>1796</v>
      </c>
      <c r="B1798" s="10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4" t="s">
        <v>8331</v>
      </c>
      <c r="R1798" t="s">
        <v>8335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10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4" t="s">
        <v>8331</v>
      </c>
      <c r="R1799" t="s">
        <v>8335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10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4" t="s">
        <v>8331</v>
      </c>
      <c r="R1800" t="s">
        <v>8335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10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4" t="s">
        <v>8331</v>
      </c>
      <c r="R1801" t="s">
        <v>8335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10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4" t="s">
        <v>8331</v>
      </c>
      <c r="R1802" t="s">
        <v>8335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10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4" t="s">
        <v>8331</v>
      </c>
      <c r="R1803" t="s">
        <v>8335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28.8" x14ac:dyDescent="0.3">
      <c r="A1804">
        <v>1802</v>
      </c>
      <c r="B1804" s="10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4" t="s">
        <v>8331</v>
      </c>
      <c r="R1804" t="s">
        <v>8335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10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4" t="s">
        <v>8331</v>
      </c>
      <c r="R1805" t="s">
        <v>8335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10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4" t="s">
        <v>8331</v>
      </c>
      <c r="R1806" t="s">
        <v>8335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10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4" t="s">
        <v>8331</v>
      </c>
      <c r="R1807" t="s">
        <v>8335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10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4" t="s">
        <v>8331</v>
      </c>
      <c r="R1808" t="s">
        <v>8335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10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4" t="s">
        <v>8331</v>
      </c>
      <c r="R1809" t="s">
        <v>8335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10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4" t="s">
        <v>8331</v>
      </c>
      <c r="R1810" t="s">
        <v>8335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10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4" t="s">
        <v>8331</v>
      </c>
      <c r="R1811" t="s">
        <v>8335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28.8" x14ac:dyDescent="0.3">
      <c r="A1812">
        <v>1810</v>
      </c>
      <c r="B1812" s="10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4" t="s">
        <v>8331</v>
      </c>
      <c r="R1812" t="s">
        <v>8335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28.8" x14ac:dyDescent="0.3">
      <c r="A1813">
        <v>1811</v>
      </c>
      <c r="B1813" s="10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4" t="s">
        <v>8331</v>
      </c>
      <c r="R1813" t="s">
        <v>8335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10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4" t="s">
        <v>8331</v>
      </c>
      <c r="R1814" t="s">
        <v>8335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28.8" x14ac:dyDescent="0.3">
      <c r="A1815">
        <v>1813</v>
      </c>
      <c r="B1815" s="10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4" t="s">
        <v>8331</v>
      </c>
      <c r="R1815" t="s">
        <v>8335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10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4" t="s">
        <v>8331</v>
      </c>
      <c r="R1816" t="s">
        <v>8335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3.2" x14ac:dyDescent="0.3">
      <c r="A1817">
        <v>1815</v>
      </c>
      <c r="B1817" s="10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4" t="s">
        <v>8331</v>
      </c>
      <c r="R1817" t="s">
        <v>8335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10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4" t="s">
        <v>8331</v>
      </c>
      <c r="R1818" t="s">
        <v>8335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10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4" t="s">
        <v>8331</v>
      </c>
      <c r="R1819" t="s">
        <v>8335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10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4" t="s">
        <v>8331</v>
      </c>
      <c r="R1820" t="s">
        <v>8335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10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4" t="s">
        <v>8331</v>
      </c>
      <c r="R1821" t="s">
        <v>8335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3.2" x14ac:dyDescent="0.3">
      <c r="A1822">
        <v>1820</v>
      </c>
      <c r="B1822" s="10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4" t="s">
        <v>8331</v>
      </c>
      <c r="R1822" t="s">
        <v>8335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10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4" t="s">
        <v>8320</v>
      </c>
      <c r="R1823" t="s">
        <v>8326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10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4" t="s">
        <v>8320</v>
      </c>
      <c r="R1824" t="s">
        <v>8326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10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4" t="s">
        <v>8320</v>
      </c>
      <c r="R1825" t="s">
        <v>8326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10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4" t="s">
        <v>8320</v>
      </c>
      <c r="R1826" t="s">
        <v>8326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10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4" t="s">
        <v>8320</v>
      </c>
      <c r="R1827" t="s">
        <v>8326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x14ac:dyDescent="0.3">
      <c r="A1828">
        <v>1826</v>
      </c>
      <c r="B1828" s="10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4" t="s">
        <v>8320</v>
      </c>
      <c r="R1828" t="s">
        <v>8326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10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4" t="s">
        <v>8320</v>
      </c>
      <c r="R1829" t="s">
        <v>8326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3.2" x14ac:dyDescent="0.3">
      <c r="A1830">
        <v>1828</v>
      </c>
      <c r="B1830" s="10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4" t="s">
        <v>8320</v>
      </c>
      <c r="R1830" t="s">
        <v>8326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10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4" t="s">
        <v>8320</v>
      </c>
      <c r="R1831" t="s">
        <v>8326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10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4" t="s">
        <v>8320</v>
      </c>
      <c r="R1832" t="s">
        <v>8326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10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4" t="s">
        <v>8320</v>
      </c>
      <c r="R1833" t="s">
        <v>8326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10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4" t="s">
        <v>8320</v>
      </c>
      <c r="R1834" t="s">
        <v>8326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10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4" t="s">
        <v>8320</v>
      </c>
      <c r="R1835" t="s">
        <v>8326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x14ac:dyDescent="0.3">
      <c r="A1836">
        <v>1834</v>
      </c>
      <c r="B1836" s="10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4" t="s">
        <v>8320</v>
      </c>
      <c r="R1836" t="s">
        <v>8326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10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4" t="s">
        <v>8320</v>
      </c>
      <c r="R1837" t="s">
        <v>8326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10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4" t="s">
        <v>8320</v>
      </c>
      <c r="R1838" t="s">
        <v>8326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3.2" x14ac:dyDescent="0.3">
      <c r="A1839">
        <v>1837</v>
      </c>
      <c r="B1839" s="10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4" t="s">
        <v>8320</v>
      </c>
      <c r="R1839" t="s">
        <v>8326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10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4" t="s">
        <v>8320</v>
      </c>
      <c r="R1840" t="s">
        <v>8326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10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4" t="s">
        <v>8320</v>
      </c>
      <c r="R1841" t="s">
        <v>8326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10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4" t="s">
        <v>8320</v>
      </c>
      <c r="R1842" t="s">
        <v>8326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10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4" t="s">
        <v>8320</v>
      </c>
      <c r="R1843" t="s">
        <v>8326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10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4" t="s">
        <v>8320</v>
      </c>
      <c r="R1844" t="s">
        <v>8326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3.2" x14ac:dyDescent="0.3">
      <c r="A1845">
        <v>1843</v>
      </c>
      <c r="B1845" s="10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4" t="s">
        <v>8320</v>
      </c>
      <c r="R1845" t="s">
        <v>8326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10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4" t="s">
        <v>8320</v>
      </c>
      <c r="R1846" t="s">
        <v>8326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10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4" t="s">
        <v>8320</v>
      </c>
      <c r="R1847" t="s">
        <v>8326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10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4" t="s">
        <v>8320</v>
      </c>
      <c r="R1848" t="s">
        <v>8326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3.2" x14ac:dyDescent="0.3">
      <c r="A1849">
        <v>1847</v>
      </c>
      <c r="B1849" s="10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4" t="s">
        <v>8320</v>
      </c>
      <c r="R1849" t="s">
        <v>8326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10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4" t="s">
        <v>8320</v>
      </c>
      <c r="R1850" t="s">
        <v>8326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10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4" t="s">
        <v>8320</v>
      </c>
      <c r="R1851" t="s">
        <v>8326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10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4" t="s">
        <v>8320</v>
      </c>
      <c r="R1852" t="s">
        <v>8326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10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4" t="s">
        <v>8320</v>
      </c>
      <c r="R1853" t="s">
        <v>8326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10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4" t="s">
        <v>8320</v>
      </c>
      <c r="R1854" t="s">
        <v>8326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10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4" t="s">
        <v>8320</v>
      </c>
      <c r="R1855" t="s">
        <v>8326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10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4" t="s">
        <v>8320</v>
      </c>
      <c r="R1856" t="s">
        <v>8326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10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4" t="s">
        <v>8320</v>
      </c>
      <c r="R1857" t="s">
        <v>8326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3.2" x14ac:dyDescent="0.3">
      <c r="A1858">
        <v>1856</v>
      </c>
      <c r="B1858" s="10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4" t="s">
        <v>8320</v>
      </c>
      <c r="R1858" t="s">
        <v>8326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10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4" t="s">
        <v>8320</v>
      </c>
      <c r="R1859" t="s">
        <v>8326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3">
      <c r="A1860">
        <v>1858</v>
      </c>
      <c r="B1860" s="10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4" t="s">
        <v>8320</v>
      </c>
      <c r="R1860" t="s">
        <v>8326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x14ac:dyDescent="0.3">
      <c r="A1861">
        <v>1859</v>
      </c>
      <c r="B1861" s="10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4" t="s">
        <v>8320</v>
      </c>
      <c r="R1861" t="s">
        <v>8326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28.8" x14ac:dyDescent="0.3">
      <c r="A1862">
        <v>1860</v>
      </c>
      <c r="B1862" s="10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4" t="s">
        <v>8320</v>
      </c>
      <c r="R1862" t="s">
        <v>8326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10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4" t="s">
        <v>8327</v>
      </c>
      <c r="R1863" t="s">
        <v>8334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10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4" t="s">
        <v>8327</v>
      </c>
      <c r="R1864" t="s">
        <v>8334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28.8" x14ac:dyDescent="0.3">
      <c r="A1865">
        <v>1863</v>
      </c>
      <c r="B1865" s="10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4" t="s">
        <v>8327</v>
      </c>
      <c r="R1865" t="s">
        <v>8334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10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4" t="s">
        <v>8327</v>
      </c>
      <c r="R1866" t="s">
        <v>8334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3.2" x14ac:dyDescent="0.3">
      <c r="A1867">
        <v>1865</v>
      </c>
      <c r="B1867" s="10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4" t="s">
        <v>8327</v>
      </c>
      <c r="R1867" t="s">
        <v>8334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10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4" t="s">
        <v>8327</v>
      </c>
      <c r="R1868" t="s">
        <v>8334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10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4" t="s">
        <v>8327</v>
      </c>
      <c r="R1869" t="s">
        <v>8334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10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4" t="s">
        <v>8327</v>
      </c>
      <c r="R1870" t="s">
        <v>8334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10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4" t="s">
        <v>8327</v>
      </c>
      <c r="R1871" t="s">
        <v>8334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10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4" t="s">
        <v>8327</v>
      </c>
      <c r="R1872" t="s">
        <v>8334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10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4" t="s">
        <v>8327</v>
      </c>
      <c r="R1873" t="s">
        <v>8334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10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4" t="s">
        <v>8327</v>
      </c>
      <c r="R1874" t="s">
        <v>8334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10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4" t="s">
        <v>8327</v>
      </c>
      <c r="R1875" t="s">
        <v>8334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3.2" x14ac:dyDescent="0.3">
      <c r="A1876">
        <v>1874</v>
      </c>
      <c r="B1876" s="10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4" t="s">
        <v>8327</v>
      </c>
      <c r="R1876" t="s">
        <v>8334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28.8" x14ac:dyDescent="0.3">
      <c r="A1877">
        <v>1875</v>
      </c>
      <c r="B1877" s="10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4" t="s">
        <v>8327</v>
      </c>
      <c r="R1877" t="s">
        <v>8334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10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4" t="s">
        <v>8327</v>
      </c>
      <c r="R1878" t="s">
        <v>8334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28.8" x14ac:dyDescent="0.3">
      <c r="A1879">
        <v>1877</v>
      </c>
      <c r="B1879" s="10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4" t="s">
        <v>8327</v>
      </c>
      <c r="R1879" t="s">
        <v>8334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3.2" x14ac:dyDescent="0.3">
      <c r="A1880">
        <v>1878</v>
      </c>
      <c r="B1880" s="10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4" t="s">
        <v>8327</v>
      </c>
      <c r="R1880" t="s">
        <v>8334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10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4" t="s">
        <v>8327</v>
      </c>
      <c r="R1881" t="s">
        <v>8334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10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4" t="s">
        <v>8327</v>
      </c>
      <c r="R1882" t="s">
        <v>8334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28.8" x14ac:dyDescent="0.3">
      <c r="A1883">
        <v>1881</v>
      </c>
      <c r="B1883" s="10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4" t="s">
        <v>8320</v>
      </c>
      <c r="R1883" t="s">
        <v>8323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10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4" t="s">
        <v>8320</v>
      </c>
      <c r="R1884" t="s">
        <v>8323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10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4" t="s">
        <v>8320</v>
      </c>
      <c r="R1885" t="s">
        <v>8323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10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4" t="s">
        <v>8320</v>
      </c>
      <c r="R1886" t="s">
        <v>8323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10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4" t="s">
        <v>8320</v>
      </c>
      <c r="R1887" t="s">
        <v>8323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10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4" t="s">
        <v>8320</v>
      </c>
      <c r="R1888" t="s">
        <v>8323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10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4" t="s">
        <v>8320</v>
      </c>
      <c r="R1889" t="s">
        <v>8323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3.2" x14ac:dyDescent="0.3">
      <c r="A1890">
        <v>1888</v>
      </c>
      <c r="B1890" s="10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4" t="s">
        <v>8320</v>
      </c>
      <c r="R1890" t="s">
        <v>8323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10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4" t="s">
        <v>8320</v>
      </c>
      <c r="R1891" t="s">
        <v>8323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10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4" t="s">
        <v>8320</v>
      </c>
      <c r="R1892" t="s">
        <v>8323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43.2" x14ac:dyDescent="0.3">
      <c r="A1893">
        <v>1891</v>
      </c>
      <c r="B1893" s="10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4" t="s">
        <v>8320</v>
      </c>
      <c r="R1893" t="s">
        <v>8323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28.8" x14ac:dyDescent="0.3">
      <c r="A1894">
        <v>1892</v>
      </c>
      <c r="B1894" s="10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4" t="s">
        <v>8320</v>
      </c>
      <c r="R1894" t="s">
        <v>8323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10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4" t="s">
        <v>8320</v>
      </c>
      <c r="R1895" t="s">
        <v>8323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x14ac:dyDescent="0.3">
      <c r="A1896">
        <v>1894</v>
      </c>
      <c r="B1896" s="10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4" t="s">
        <v>8320</v>
      </c>
      <c r="R1896" t="s">
        <v>8323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3.2" x14ac:dyDescent="0.3">
      <c r="A1897">
        <v>1895</v>
      </c>
      <c r="B1897" s="10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4" t="s">
        <v>8320</v>
      </c>
      <c r="R1897" t="s">
        <v>8323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10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4" t="s">
        <v>8320</v>
      </c>
      <c r="R1898" t="s">
        <v>8323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10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4" t="s">
        <v>8320</v>
      </c>
      <c r="R1899" t="s">
        <v>8323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10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4" t="s">
        <v>8320</v>
      </c>
      <c r="R1900" t="s">
        <v>8323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10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4" t="s">
        <v>8320</v>
      </c>
      <c r="R1901" t="s">
        <v>8323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3.2" x14ac:dyDescent="0.3">
      <c r="A1902">
        <v>1900</v>
      </c>
      <c r="B1902" s="10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4" t="s">
        <v>8320</v>
      </c>
      <c r="R1902" t="s">
        <v>8323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10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4" t="s">
        <v>8314</v>
      </c>
      <c r="R1903" t="s">
        <v>8333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10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4" t="s">
        <v>8314</v>
      </c>
      <c r="R1904" t="s">
        <v>8333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10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4" t="s">
        <v>8314</v>
      </c>
      <c r="R1905" t="s">
        <v>8333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10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4" t="s">
        <v>8314</v>
      </c>
      <c r="R1906" t="s">
        <v>8333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3.2" x14ac:dyDescent="0.3">
      <c r="A1907">
        <v>1905</v>
      </c>
      <c r="B1907" s="10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4" t="s">
        <v>8314</v>
      </c>
      <c r="R1907" t="s">
        <v>8333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10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4" t="s">
        <v>8314</v>
      </c>
      <c r="R1908" t="s">
        <v>8333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10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4" t="s">
        <v>8314</v>
      </c>
      <c r="R1909" t="s">
        <v>8333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10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4" t="s">
        <v>8314</v>
      </c>
      <c r="R1910" t="s">
        <v>8333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10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4" t="s">
        <v>8314</v>
      </c>
      <c r="R1911" t="s">
        <v>8333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10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4" t="s">
        <v>8314</v>
      </c>
      <c r="R1912" t="s">
        <v>8333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3.2" x14ac:dyDescent="0.3">
      <c r="A1913">
        <v>1911</v>
      </c>
      <c r="B1913" s="10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4" t="s">
        <v>8314</v>
      </c>
      <c r="R1913" t="s">
        <v>8333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10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4" t="s">
        <v>8314</v>
      </c>
      <c r="R1914" t="s">
        <v>8333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10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4" t="s">
        <v>8314</v>
      </c>
      <c r="R1915" t="s">
        <v>8333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10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4" t="s">
        <v>8314</v>
      </c>
      <c r="R1916" t="s">
        <v>8333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10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4" t="s">
        <v>8314</v>
      </c>
      <c r="R1917" t="s">
        <v>8333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10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4" t="s">
        <v>8314</v>
      </c>
      <c r="R1918" t="s">
        <v>8333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10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4" t="s">
        <v>8314</v>
      </c>
      <c r="R1919" t="s">
        <v>8333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10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4" t="s">
        <v>8314</v>
      </c>
      <c r="R1920" t="s">
        <v>8333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10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4" t="s">
        <v>8314</v>
      </c>
      <c r="R1921" t="s">
        <v>8333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28.8" x14ac:dyDescent="0.3">
      <c r="A1922">
        <v>1920</v>
      </c>
      <c r="B1922" s="10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4" t="s">
        <v>8314</v>
      </c>
      <c r="R1922" t="s">
        <v>8333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10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4" t="s">
        <v>8320</v>
      </c>
      <c r="R1923" t="s">
        <v>8323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28.8" x14ac:dyDescent="0.3">
      <c r="A1924">
        <v>1922</v>
      </c>
      <c r="B1924" s="10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4" t="s">
        <v>8320</v>
      </c>
      <c r="R1924" t="s">
        <v>8323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28.8" x14ac:dyDescent="0.3">
      <c r="A1925">
        <v>1923</v>
      </c>
      <c r="B1925" s="10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4" t="s">
        <v>8320</v>
      </c>
      <c r="R1925" t="s">
        <v>8323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3.2" x14ac:dyDescent="0.3">
      <c r="A1926">
        <v>1924</v>
      </c>
      <c r="B1926" s="10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4" t="s">
        <v>8320</v>
      </c>
      <c r="R1926" t="s">
        <v>8323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28.8" x14ac:dyDescent="0.3">
      <c r="A1927">
        <v>1925</v>
      </c>
      <c r="B1927" s="10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4" t="s">
        <v>8320</v>
      </c>
      <c r="R1927" t="s">
        <v>8323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43.2" x14ac:dyDescent="0.3">
      <c r="A1928">
        <v>1926</v>
      </c>
      <c r="B1928" s="10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4" t="s">
        <v>8320</v>
      </c>
      <c r="R1928" t="s">
        <v>8323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10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4" t="s">
        <v>8320</v>
      </c>
      <c r="R1929" t="s">
        <v>8323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10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4" t="s">
        <v>8320</v>
      </c>
      <c r="R1930" t="s">
        <v>8323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10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4" t="s">
        <v>8320</v>
      </c>
      <c r="R1931" t="s">
        <v>8323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10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4" t="s">
        <v>8320</v>
      </c>
      <c r="R1932" t="s">
        <v>8323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28.8" x14ac:dyDescent="0.3">
      <c r="A1933">
        <v>1931</v>
      </c>
      <c r="B1933" s="10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4" t="s">
        <v>8320</v>
      </c>
      <c r="R1933" t="s">
        <v>8323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3.2" x14ac:dyDescent="0.3">
      <c r="A1934">
        <v>1932</v>
      </c>
      <c r="B1934" s="10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4" t="s">
        <v>8320</v>
      </c>
      <c r="R1934" t="s">
        <v>8323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10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4" t="s">
        <v>8320</v>
      </c>
      <c r="R1935" t="s">
        <v>8323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10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4" t="s">
        <v>8320</v>
      </c>
      <c r="R1936" t="s">
        <v>8323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10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4" t="s">
        <v>8320</v>
      </c>
      <c r="R1937" t="s">
        <v>8323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10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4" t="s">
        <v>8320</v>
      </c>
      <c r="R1938" t="s">
        <v>8323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10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4" t="s">
        <v>8320</v>
      </c>
      <c r="R1939" t="s">
        <v>8323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10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4" t="s">
        <v>8320</v>
      </c>
      <c r="R1940" t="s">
        <v>8323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3.2" x14ac:dyDescent="0.3">
      <c r="A1941">
        <v>1939</v>
      </c>
      <c r="B1941" s="10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4" t="s">
        <v>8320</v>
      </c>
      <c r="R1941" t="s">
        <v>8323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10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4" t="s">
        <v>8320</v>
      </c>
      <c r="R1942" t="s">
        <v>8323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10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4" t="s">
        <v>8314</v>
      </c>
      <c r="R1943" t="s">
        <v>8315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10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4" t="s">
        <v>8314</v>
      </c>
      <c r="R1944" t="s">
        <v>8315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10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4" t="s">
        <v>8314</v>
      </c>
      <c r="R1945" t="s">
        <v>8315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10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4" t="s">
        <v>8314</v>
      </c>
      <c r="R1946" t="s">
        <v>8315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10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4" t="s">
        <v>8314</v>
      </c>
      <c r="R1947" t="s">
        <v>8315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10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4" t="s">
        <v>8314</v>
      </c>
      <c r="R1948" t="s">
        <v>8315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3.2" x14ac:dyDescent="0.3">
      <c r="A1949">
        <v>1947</v>
      </c>
      <c r="B1949" s="10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4" t="s">
        <v>8314</v>
      </c>
      <c r="R1949" t="s">
        <v>8315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10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4" t="s">
        <v>8314</v>
      </c>
      <c r="R1950" t="s">
        <v>8315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28.8" x14ac:dyDescent="0.3">
      <c r="A1951">
        <v>1949</v>
      </c>
      <c r="B1951" s="10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4" t="s">
        <v>8314</v>
      </c>
      <c r="R1951" t="s">
        <v>8315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10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4" t="s">
        <v>8314</v>
      </c>
      <c r="R1952" t="s">
        <v>8315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10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4" t="s">
        <v>8314</v>
      </c>
      <c r="R1953" t="s">
        <v>8315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10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4" t="s">
        <v>8314</v>
      </c>
      <c r="R1954" t="s">
        <v>8315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28.8" x14ac:dyDescent="0.3">
      <c r="A1955">
        <v>1953</v>
      </c>
      <c r="B1955" s="10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4" t="s">
        <v>8314</v>
      </c>
      <c r="R1955" t="s">
        <v>8315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10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4" t="s">
        <v>8314</v>
      </c>
      <c r="R1956" t="s">
        <v>8315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10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4" t="s">
        <v>8314</v>
      </c>
      <c r="R1957" t="s">
        <v>8315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10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4" t="s">
        <v>8314</v>
      </c>
      <c r="R1958" t="s">
        <v>8315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10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4" t="s">
        <v>8314</v>
      </c>
      <c r="R1959" t="s">
        <v>8315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10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4" t="s">
        <v>8314</v>
      </c>
      <c r="R1960" t="s">
        <v>8315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3.2" x14ac:dyDescent="0.3">
      <c r="A1961">
        <v>1959</v>
      </c>
      <c r="B1961" s="10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4" t="s">
        <v>8314</v>
      </c>
      <c r="R1961" t="s">
        <v>8315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10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4" t="s">
        <v>8314</v>
      </c>
      <c r="R1962" t="s">
        <v>8315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10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4" t="s">
        <v>8314</v>
      </c>
      <c r="R1963" t="s">
        <v>8315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10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4" t="s">
        <v>8314</v>
      </c>
      <c r="R1964" t="s">
        <v>8315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10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4" t="s">
        <v>8314</v>
      </c>
      <c r="R1965" t="s">
        <v>8315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10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4" t="s">
        <v>8314</v>
      </c>
      <c r="R1966" t="s">
        <v>8315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10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4" t="s">
        <v>8314</v>
      </c>
      <c r="R1967" t="s">
        <v>8315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10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4" t="s">
        <v>8314</v>
      </c>
      <c r="R1968" t="s">
        <v>8315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10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4" t="s">
        <v>8314</v>
      </c>
      <c r="R1969" t="s">
        <v>8315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10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4" t="s">
        <v>8314</v>
      </c>
      <c r="R1970" t="s">
        <v>8315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10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4" t="s">
        <v>8314</v>
      </c>
      <c r="R1971" t="s">
        <v>8315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28.8" x14ac:dyDescent="0.3">
      <c r="A1972">
        <v>1970</v>
      </c>
      <c r="B1972" s="10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4" t="s">
        <v>8314</v>
      </c>
      <c r="R1972" t="s">
        <v>8315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10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4" t="s">
        <v>8314</v>
      </c>
      <c r="R1973" t="s">
        <v>8315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10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4" t="s">
        <v>8314</v>
      </c>
      <c r="R1974" t="s">
        <v>8315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10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4" t="s">
        <v>8314</v>
      </c>
      <c r="R1975" t="s">
        <v>8315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10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4" t="s">
        <v>8314</v>
      </c>
      <c r="R1976" t="s">
        <v>8315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10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4" t="s">
        <v>8314</v>
      </c>
      <c r="R1977" t="s">
        <v>8315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10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4" t="s">
        <v>8314</v>
      </c>
      <c r="R1978" t="s">
        <v>8315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28.8" x14ac:dyDescent="0.3">
      <c r="A1979">
        <v>1977</v>
      </c>
      <c r="B1979" s="10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4" t="s">
        <v>8314</v>
      </c>
      <c r="R1979" t="s">
        <v>8315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10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4" t="s">
        <v>8314</v>
      </c>
      <c r="R1980" t="s">
        <v>8315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28.8" x14ac:dyDescent="0.3">
      <c r="A1981">
        <v>1979</v>
      </c>
      <c r="B1981" s="10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4" t="s">
        <v>8314</v>
      </c>
      <c r="R1981" t="s">
        <v>8315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10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4" t="s">
        <v>8314</v>
      </c>
      <c r="R1982" t="s">
        <v>8315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10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4" t="s">
        <v>8331</v>
      </c>
      <c r="R1983" t="s">
        <v>8332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28.8" x14ac:dyDescent="0.3">
      <c r="A1984">
        <v>1982</v>
      </c>
      <c r="B1984" s="10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4" t="s">
        <v>8331</v>
      </c>
      <c r="R1984" t="s">
        <v>8332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10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4" t="s">
        <v>8331</v>
      </c>
      <c r="R1985" t="s">
        <v>8332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10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4" t="s">
        <v>8331</v>
      </c>
      <c r="R1986" t="s">
        <v>8332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10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4" t="s">
        <v>8331</v>
      </c>
      <c r="R1987" t="s">
        <v>8332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10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4" t="s">
        <v>8331</v>
      </c>
      <c r="R1988" t="s">
        <v>8332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10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4" t="s">
        <v>8331</v>
      </c>
      <c r="R1989" t="s">
        <v>8332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10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4" t="s">
        <v>8331</v>
      </c>
      <c r="R1990" t="s">
        <v>8332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10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4" t="s">
        <v>8331</v>
      </c>
      <c r="R1991" t="s">
        <v>8332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10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4" t="s">
        <v>8331</v>
      </c>
      <c r="R1992" t="s">
        <v>8332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10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4" t="s">
        <v>8331</v>
      </c>
      <c r="R1993" t="s">
        <v>8332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10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4" t="s">
        <v>8331</v>
      </c>
      <c r="R1994" t="s">
        <v>8332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10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4" t="s">
        <v>8331</v>
      </c>
      <c r="R1995" t="s">
        <v>8332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3.2" x14ac:dyDescent="0.3">
      <c r="A1996">
        <v>1994</v>
      </c>
      <c r="B1996" s="10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4" t="s">
        <v>8331</v>
      </c>
      <c r="R1996" t="s">
        <v>8332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10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4" t="s">
        <v>8331</v>
      </c>
      <c r="R1997" t="s">
        <v>8332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3.2" x14ac:dyDescent="0.3">
      <c r="A1998">
        <v>1996</v>
      </c>
      <c r="B1998" s="10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4" t="s">
        <v>8331</v>
      </c>
      <c r="R1998" t="s">
        <v>8332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10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4" t="s">
        <v>8331</v>
      </c>
      <c r="R1999" t="s">
        <v>8332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10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4" t="s">
        <v>8331</v>
      </c>
      <c r="R2000" t="s">
        <v>8332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28.8" x14ac:dyDescent="0.3">
      <c r="A2001">
        <v>1999</v>
      </c>
      <c r="B2001" s="10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4" t="s">
        <v>8331</v>
      </c>
      <c r="R2001" t="s">
        <v>8332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10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4" t="s">
        <v>8331</v>
      </c>
      <c r="R2002" t="s">
        <v>8332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28.8" x14ac:dyDescent="0.3">
      <c r="A2003">
        <v>2001</v>
      </c>
      <c r="B2003" s="10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4" t="s">
        <v>8314</v>
      </c>
      <c r="R2003" t="s">
        <v>8315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10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4" t="s">
        <v>8314</v>
      </c>
      <c r="R2004" t="s">
        <v>8315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43.2" x14ac:dyDescent="0.3">
      <c r="A2005">
        <v>2003</v>
      </c>
      <c r="B2005" s="10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4" t="s">
        <v>8314</v>
      </c>
      <c r="R2005" t="s">
        <v>8315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10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4" t="s">
        <v>8314</v>
      </c>
      <c r="R2006" t="s">
        <v>8315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10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4" t="s">
        <v>8314</v>
      </c>
      <c r="R2007" t="s">
        <v>8315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3.2" x14ac:dyDescent="0.3">
      <c r="A2008">
        <v>2006</v>
      </c>
      <c r="B2008" s="10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4" t="s">
        <v>8314</v>
      </c>
      <c r="R2008" t="s">
        <v>8315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3.2" x14ac:dyDescent="0.3">
      <c r="A2009">
        <v>2007</v>
      </c>
      <c r="B2009" s="10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4" t="s">
        <v>8314</v>
      </c>
      <c r="R2009" t="s">
        <v>8315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10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4" t="s">
        <v>8314</v>
      </c>
      <c r="R2010" t="s">
        <v>8315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10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4" t="s">
        <v>8314</v>
      </c>
      <c r="R2011" t="s">
        <v>8315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10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4" t="s">
        <v>8314</v>
      </c>
      <c r="R2012" t="s">
        <v>8315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10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4" t="s">
        <v>8314</v>
      </c>
      <c r="R2013" t="s">
        <v>8315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10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4" t="s">
        <v>8314</v>
      </c>
      <c r="R2014" t="s">
        <v>8315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10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4" t="s">
        <v>8314</v>
      </c>
      <c r="R2015" t="s">
        <v>8315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10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4" t="s">
        <v>8314</v>
      </c>
      <c r="R2016" t="s">
        <v>8315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10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4" t="s">
        <v>8314</v>
      </c>
      <c r="R2017" t="s">
        <v>8315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10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4" t="s">
        <v>8314</v>
      </c>
      <c r="R2018" t="s">
        <v>8315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10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4" t="s">
        <v>8314</v>
      </c>
      <c r="R2019" t="s">
        <v>8315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10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4" t="s">
        <v>8314</v>
      </c>
      <c r="R2020" t="s">
        <v>8315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3.2" x14ac:dyDescent="0.3">
      <c r="A2021">
        <v>2019</v>
      </c>
      <c r="B2021" s="10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4" t="s">
        <v>8314</v>
      </c>
      <c r="R2021" t="s">
        <v>8315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10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4" t="s">
        <v>8314</v>
      </c>
      <c r="R2022" t="s">
        <v>8315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10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4" t="s">
        <v>8314</v>
      </c>
      <c r="R2023" t="s">
        <v>8315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10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4" t="s">
        <v>8314</v>
      </c>
      <c r="R2024" t="s">
        <v>8315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3.2" x14ac:dyDescent="0.3">
      <c r="A2025">
        <v>2023</v>
      </c>
      <c r="B2025" s="10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4" t="s">
        <v>8314</v>
      </c>
      <c r="R2025" t="s">
        <v>8315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10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4" t="s">
        <v>8314</v>
      </c>
      <c r="R2026" t="s">
        <v>8315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10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4" t="s">
        <v>8314</v>
      </c>
      <c r="R2027" t="s">
        <v>8315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10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4" t="s">
        <v>8314</v>
      </c>
      <c r="R2028" t="s">
        <v>8315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10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4" t="s">
        <v>8314</v>
      </c>
      <c r="R2029" t="s">
        <v>8315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10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4" t="s">
        <v>8314</v>
      </c>
      <c r="R2030" t="s">
        <v>8315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28.8" x14ac:dyDescent="0.3">
      <c r="A2031">
        <v>2029</v>
      </c>
      <c r="B2031" s="10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4" t="s">
        <v>8314</v>
      </c>
      <c r="R2031" t="s">
        <v>8315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10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4" t="s">
        <v>8314</v>
      </c>
      <c r="R2032" t="s">
        <v>8315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28.8" x14ac:dyDescent="0.3">
      <c r="A2033">
        <v>2031</v>
      </c>
      <c r="B2033" s="10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4" t="s">
        <v>8314</v>
      </c>
      <c r="R2033" t="s">
        <v>8315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10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4" t="s">
        <v>8314</v>
      </c>
      <c r="R2034" t="s">
        <v>8315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10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4" t="s">
        <v>8314</v>
      </c>
      <c r="R2035" t="s">
        <v>8315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3.2" x14ac:dyDescent="0.3">
      <c r="A2036">
        <v>2034</v>
      </c>
      <c r="B2036" s="10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4" t="s">
        <v>8314</v>
      </c>
      <c r="R2036" t="s">
        <v>8315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10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4" t="s">
        <v>8314</v>
      </c>
      <c r="R2037" t="s">
        <v>8315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10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4" t="s">
        <v>8314</v>
      </c>
      <c r="R2038" t="s">
        <v>8315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28.8" x14ac:dyDescent="0.3">
      <c r="A2039">
        <v>2037</v>
      </c>
      <c r="B2039" s="10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4" t="s">
        <v>8314</v>
      </c>
      <c r="R2039" t="s">
        <v>8315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10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4" t="s">
        <v>8314</v>
      </c>
      <c r="R2040" t="s">
        <v>8315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10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4" t="s">
        <v>8314</v>
      </c>
      <c r="R2041" t="s">
        <v>8315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10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4" t="s">
        <v>8314</v>
      </c>
      <c r="R2042" t="s">
        <v>8315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10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4" t="s">
        <v>8314</v>
      </c>
      <c r="R2043" t="s">
        <v>8315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10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4" t="s">
        <v>8314</v>
      </c>
      <c r="R2044" t="s">
        <v>8315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10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4" t="s">
        <v>8314</v>
      </c>
      <c r="R2045" t="s">
        <v>8315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10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4" t="s">
        <v>8314</v>
      </c>
      <c r="R2046" t="s">
        <v>8315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10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4" t="s">
        <v>8314</v>
      </c>
      <c r="R2047" t="s">
        <v>8315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10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4" t="s">
        <v>8314</v>
      </c>
      <c r="R2048" t="s">
        <v>8315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10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4" t="s">
        <v>8314</v>
      </c>
      <c r="R2049" t="s">
        <v>8315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10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4" t="s">
        <v>8314</v>
      </c>
      <c r="R2050" t="s">
        <v>8315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10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4" t="s">
        <v>8314</v>
      </c>
      <c r="R2051" t="s">
        <v>8315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10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4" t="s">
        <v>8314</v>
      </c>
      <c r="R2052" t="s">
        <v>8315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10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4" t="s">
        <v>8314</v>
      </c>
      <c r="R2053" t="s">
        <v>8315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10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4" t="s">
        <v>8314</v>
      </c>
      <c r="R2054" t="s">
        <v>8315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10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4" t="s">
        <v>8314</v>
      </c>
      <c r="R2055" t="s">
        <v>8315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10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4" t="s">
        <v>8314</v>
      </c>
      <c r="R2056" t="s">
        <v>8315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10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4" t="s">
        <v>8314</v>
      </c>
      <c r="R2057" t="s">
        <v>8315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10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4" t="s">
        <v>8314</v>
      </c>
      <c r="R2058" t="s">
        <v>8315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3.2" x14ac:dyDescent="0.3">
      <c r="A2059">
        <v>2057</v>
      </c>
      <c r="B2059" s="10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4" t="s">
        <v>8314</v>
      </c>
      <c r="R2059" t="s">
        <v>8315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10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4" t="s">
        <v>8314</v>
      </c>
      <c r="R2060" t="s">
        <v>8315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10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4" t="s">
        <v>8314</v>
      </c>
      <c r="R2061" t="s">
        <v>8315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10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4" t="s">
        <v>8314</v>
      </c>
      <c r="R2062" t="s">
        <v>8315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10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4" t="s">
        <v>8314</v>
      </c>
      <c r="R2063" t="s">
        <v>8315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3.2" x14ac:dyDescent="0.3">
      <c r="A2064">
        <v>2062</v>
      </c>
      <c r="B2064" s="10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4" t="s">
        <v>8314</v>
      </c>
      <c r="R2064" t="s">
        <v>8315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10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4" t="s">
        <v>8314</v>
      </c>
      <c r="R2065" t="s">
        <v>8315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10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4" t="s">
        <v>8314</v>
      </c>
      <c r="R2066" t="s">
        <v>8315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10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4" t="s">
        <v>8314</v>
      </c>
      <c r="R2067" t="s">
        <v>8315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10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4" t="s">
        <v>8314</v>
      </c>
      <c r="R2068" t="s">
        <v>8315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28.8" x14ac:dyDescent="0.3">
      <c r="A2069">
        <v>2067</v>
      </c>
      <c r="B2069" s="10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4" t="s">
        <v>8314</v>
      </c>
      <c r="R2069" t="s">
        <v>8315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10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4" t="s">
        <v>8314</v>
      </c>
      <c r="R2070" t="s">
        <v>8315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3.2" x14ac:dyDescent="0.3">
      <c r="A2071">
        <v>2069</v>
      </c>
      <c r="B2071" s="10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4" t="s">
        <v>8314</v>
      </c>
      <c r="R2071" t="s">
        <v>8315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10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4" t="s">
        <v>8314</v>
      </c>
      <c r="R2072" t="s">
        <v>8315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10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4" t="s">
        <v>8314</v>
      </c>
      <c r="R2073" t="s">
        <v>8315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3.2" x14ac:dyDescent="0.3">
      <c r="A2074">
        <v>2072</v>
      </c>
      <c r="B2074" s="10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4" t="s">
        <v>8314</v>
      </c>
      <c r="R2074" t="s">
        <v>8315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10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4" t="s">
        <v>8314</v>
      </c>
      <c r="R2075" t="s">
        <v>8315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10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4" t="s">
        <v>8314</v>
      </c>
      <c r="R2076" t="s">
        <v>8315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10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4" t="s">
        <v>8314</v>
      </c>
      <c r="R2077" t="s">
        <v>8315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10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4" t="s">
        <v>8314</v>
      </c>
      <c r="R2078" t="s">
        <v>8315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10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4" t="s">
        <v>8314</v>
      </c>
      <c r="R2079" t="s">
        <v>8315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10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4" t="s">
        <v>8314</v>
      </c>
      <c r="R2080" t="s">
        <v>8315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3.2" x14ac:dyDescent="0.3">
      <c r="A2081">
        <v>2079</v>
      </c>
      <c r="B2081" s="10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4" t="s">
        <v>8314</v>
      </c>
      <c r="R2081" t="s">
        <v>8315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10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4" t="s">
        <v>8314</v>
      </c>
      <c r="R2082" t="s">
        <v>8315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10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4" t="s">
        <v>8320</v>
      </c>
      <c r="R2083" t="s">
        <v>8323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10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4" t="s">
        <v>8320</v>
      </c>
      <c r="R2084" t="s">
        <v>8323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10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4" t="s">
        <v>8320</v>
      </c>
      <c r="R2085" t="s">
        <v>8323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10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4" t="s">
        <v>8320</v>
      </c>
      <c r="R2086" t="s">
        <v>8323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3.2" x14ac:dyDescent="0.3">
      <c r="A2087">
        <v>2085</v>
      </c>
      <c r="B2087" s="10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4" t="s">
        <v>8320</v>
      </c>
      <c r="R2087" t="s">
        <v>8323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28.8" x14ac:dyDescent="0.3">
      <c r="A2088">
        <v>2086</v>
      </c>
      <c r="B2088" s="10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4" t="s">
        <v>8320</v>
      </c>
      <c r="R2088" t="s">
        <v>8323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3.2" x14ac:dyDescent="0.3">
      <c r="A2089">
        <v>2087</v>
      </c>
      <c r="B2089" s="10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4" t="s">
        <v>8320</v>
      </c>
      <c r="R2089" t="s">
        <v>8323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10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4" t="s">
        <v>8320</v>
      </c>
      <c r="R2090" t="s">
        <v>8323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10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4" t="s">
        <v>8320</v>
      </c>
      <c r="R2091" t="s">
        <v>8323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10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4" t="s">
        <v>8320</v>
      </c>
      <c r="R2092" t="s">
        <v>8323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3.2" x14ac:dyDescent="0.3">
      <c r="A2093">
        <v>2091</v>
      </c>
      <c r="B2093" s="10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4" t="s">
        <v>8320</v>
      </c>
      <c r="R2093" t="s">
        <v>8323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10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4" t="s">
        <v>8320</v>
      </c>
      <c r="R2094" t="s">
        <v>8323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10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4" t="s">
        <v>8320</v>
      </c>
      <c r="R2095" t="s">
        <v>8323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3.2" x14ac:dyDescent="0.3">
      <c r="A2096">
        <v>2094</v>
      </c>
      <c r="B2096" s="10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4" t="s">
        <v>8320</v>
      </c>
      <c r="R2096" t="s">
        <v>8323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10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4" t="s">
        <v>8320</v>
      </c>
      <c r="R2097" t="s">
        <v>8323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10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4" t="s">
        <v>8320</v>
      </c>
      <c r="R2098" t="s">
        <v>8323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10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4" t="s">
        <v>8320</v>
      </c>
      <c r="R2099" t="s">
        <v>8323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10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4" t="s">
        <v>8320</v>
      </c>
      <c r="R2100" t="s">
        <v>8323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10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4" t="s">
        <v>8320</v>
      </c>
      <c r="R2101" t="s">
        <v>8323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10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4" t="s">
        <v>8320</v>
      </c>
      <c r="R2102" t="s">
        <v>8323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10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4" t="s">
        <v>8320</v>
      </c>
      <c r="R2103" t="s">
        <v>8323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10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4" t="s">
        <v>8320</v>
      </c>
      <c r="R2104" t="s">
        <v>8323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10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4" t="s">
        <v>8320</v>
      </c>
      <c r="R2105" t="s">
        <v>8323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10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4" t="s">
        <v>8320</v>
      </c>
      <c r="R2106" t="s">
        <v>8323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28.8" x14ac:dyDescent="0.3">
      <c r="A2107">
        <v>2105</v>
      </c>
      <c r="B2107" s="10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4" t="s">
        <v>8320</v>
      </c>
      <c r="R2107" t="s">
        <v>8323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10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4" t="s">
        <v>8320</v>
      </c>
      <c r="R2108" t="s">
        <v>8323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10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4" t="s">
        <v>8320</v>
      </c>
      <c r="R2109" t="s">
        <v>8323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3.2" x14ac:dyDescent="0.3">
      <c r="A2110">
        <v>2108</v>
      </c>
      <c r="B2110" s="10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4" t="s">
        <v>8320</v>
      </c>
      <c r="R2110" t="s">
        <v>8323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28.8" x14ac:dyDescent="0.3">
      <c r="A2111">
        <v>2109</v>
      </c>
      <c r="B2111" s="10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4" t="s">
        <v>8320</v>
      </c>
      <c r="R2111" t="s">
        <v>8323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10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4" t="s">
        <v>8320</v>
      </c>
      <c r="R2112" t="s">
        <v>8323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10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4" t="s">
        <v>8320</v>
      </c>
      <c r="R2113" t="s">
        <v>8323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10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4" t="s">
        <v>8320</v>
      </c>
      <c r="R2114" t="s">
        <v>8323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x14ac:dyDescent="0.3">
      <c r="A2115">
        <v>2113</v>
      </c>
      <c r="B2115" s="10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4" t="s">
        <v>8320</v>
      </c>
      <c r="R2115" t="s">
        <v>8323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10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4" t="s">
        <v>8320</v>
      </c>
      <c r="R2116" t="s">
        <v>8323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10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4" t="s">
        <v>8320</v>
      </c>
      <c r="R2117" t="s">
        <v>8323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10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4" t="s">
        <v>8320</v>
      </c>
      <c r="R2118" t="s">
        <v>8323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10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4" t="s">
        <v>8320</v>
      </c>
      <c r="R2119" t="s">
        <v>8323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10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4" t="s">
        <v>8320</v>
      </c>
      <c r="R2120" t="s">
        <v>8323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28.8" x14ac:dyDescent="0.3">
      <c r="A2121">
        <v>2119</v>
      </c>
      <c r="B2121" s="10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4" t="s">
        <v>8320</v>
      </c>
      <c r="R2121" t="s">
        <v>8323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10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4" t="s">
        <v>8320</v>
      </c>
      <c r="R2122" t="s">
        <v>8323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28.8" x14ac:dyDescent="0.3">
      <c r="A2123">
        <v>2121</v>
      </c>
      <c r="B2123" s="10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4" t="s">
        <v>8327</v>
      </c>
      <c r="R2123" t="s">
        <v>8330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28.8" x14ac:dyDescent="0.3">
      <c r="A2124">
        <v>2122</v>
      </c>
      <c r="B2124" s="10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4" t="s">
        <v>8327</v>
      </c>
      <c r="R2124" t="s">
        <v>8330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10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4" t="s">
        <v>8327</v>
      </c>
      <c r="R2125" t="s">
        <v>8330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3.2" x14ac:dyDescent="0.3">
      <c r="A2126">
        <v>2124</v>
      </c>
      <c r="B2126" s="10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4" t="s">
        <v>8327</v>
      </c>
      <c r="R2126" t="s">
        <v>8330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28.8" x14ac:dyDescent="0.3">
      <c r="A2127">
        <v>2125</v>
      </c>
      <c r="B2127" s="10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4" t="s">
        <v>8327</v>
      </c>
      <c r="R2127" t="s">
        <v>8330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10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4" t="s">
        <v>8327</v>
      </c>
      <c r="R2128" t="s">
        <v>8330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x14ac:dyDescent="0.3">
      <c r="A2129">
        <v>2127</v>
      </c>
      <c r="B2129" s="10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4" t="s">
        <v>8327</v>
      </c>
      <c r="R2129" t="s">
        <v>8330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10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4" t="s">
        <v>8327</v>
      </c>
      <c r="R2130" t="s">
        <v>8330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10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4" t="s">
        <v>8327</v>
      </c>
      <c r="R2131" t="s">
        <v>8330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10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4" t="s">
        <v>8327</v>
      </c>
      <c r="R2132" t="s">
        <v>8330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10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4" t="s">
        <v>8327</v>
      </c>
      <c r="R2133" t="s">
        <v>8330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10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4" t="s">
        <v>8327</v>
      </c>
      <c r="R2134" t="s">
        <v>8330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10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4" t="s">
        <v>8327</v>
      </c>
      <c r="R2135" t="s">
        <v>8330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10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4" t="s">
        <v>8327</v>
      </c>
      <c r="R2136" t="s">
        <v>8330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10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4" t="s">
        <v>8327</v>
      </c>
      <c r="R2137" t="s">
        <v>8330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10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4" t="s">
        <v>8327</v>
      </c>
      <c r="R2138" t="s">
        <v>8330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10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4" t="s">
        <v>8327</v>
      </c>
      <c r="R2139" t="s">
        <v>8330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10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4" t="s">
        <v>8327</v>
      </c>
      <c r="R2140" t="s">
        <v>8330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10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4" t="s">
        <v>8327</v>
      </c>
      <c r="R2141" t="s">
        <v>8330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10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4" t="s">
        <v>8327</v>
      </c>
      <c r="R2142" t="s">
        <v>8330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10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4" t="s">
        <v>8327</v>
      </c>
      <c r="R2143" t="s">
        <v>8330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10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4" t="s">
        <v>8327</v>
      </c>
      <c r="R2144" t="s">
        <v>8330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10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4" t="s">
        <v>8327</v>
      </c>
      <c r="R2145" t="s">
        <v>8330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28.8" x14ac:dyDescent="0.3">
      <c r="A2146">
        <v>2144</v>
      </c>
      <c r="B2146" s="10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4" t="s">
        <v>8327</v>
      </c>
      <c r="R2146" t="s">
        <v>8330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10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4" t="s">
        <v>8327</v>
      </c>
      <c r="R2147" t="s">
        <v>8330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10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4" t="s">
        <v>8327</v>
      </c>
      <c r="R2148" t="s">
        <v>8330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10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4" t="s">
        <v>8327</v>
      </c>
      <c r="R2149" t="s">
        <v>8330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10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4" t="s">
        <v>8327</v>
      </c>
      <c r="R2150" t="s">
        <v>8330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3.2" x14ac:dyDescent="0.3">
      <c r="A2151">
        <v>2149</v>
      </c>
      <c r="B2151" s="10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4" t="s">
        <v>8327</v>
      </c>
      <c r="R2151" t="s">
        <v>8330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10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4" t="s">
        <v>8327</v>
      </c>
      <c r="R2152" t="s">
        <v>8330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10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4" t="s">
        <v>8327</v>
      </c>
      <c r="R2153" t="s">
        <v>8330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10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4" t="s">
        <v>8327</v>
      </c>
      <c r="R2154" t="s">
        <v>8330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10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4" t="s">
        <v>8327</v>
      </c>
      <c r="R2155" t="s">
        <v>8330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10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4" t="s">
        <v>8327</v>
      </c>
      <c r="R2156" t="s">
        <v>8330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28.8" x14ac:dyDescent="0.3">
      <c r="A2157">
        <v>2155</v>
      </c>
      <c r="B2157" s="10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4" t="s">
        <v>8327</v>
      </c>
      <c r="R2157" t="s">
        <v>8330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28.8" x14ac:dyDescent="0.3">
      <c r="A2158">
        <v>2156</v>
      </c>
      <c r="B2158" s="10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4" t="s">
        <v>8327</v>
      </c>
      <c r="R2158" t="s">
        <v>8330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10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4" t="s">
        <v>8327</v>
      </c>
      <c r="R2159" t="s">
        <v>8330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10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4" t="s">
        <v>8327</v>
      </c>
      <c r="R2160" t="s">
        <v>8330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10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4" t="s">
        <v>8327</v>
      </c>
      <c r="R2161" t="s">
        <v>8330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28.8" x14ac:dyDescent="0.3">
      <c r="A2162">
        <v>2160</v>
      </c>
      <c r="B2162" s="10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4" t="s">
        <v>8327</v>
      </c>
      <c r="R2162" t="s">
        <v>8330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x14ac:dyDescent="0.3">
      <c r="A2163">
        <v>2161</v>
      </c>
      <c r="B2163" s="10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4" t="s">
        <v>8320</v>
      </c>
      <c r="R2163" t="s">
        <v>8326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10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4" t="s">
        <v>8320</v>
      </c>
      <c r="R2164" t="s">
        <v>8326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10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4" t="s">
        <v>8320</v>
      </c>
      <c r="R2165" t="s">
        <v>8326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10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4" t="s">
        <v>8320</v>
      </c>
      <c r="R2166" t="s">
        <v>8326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10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4" t="s">
        <v>8320</v>
      </c>
      <c r="R2167" t="s">
        <v>8326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3.2" x14ac:dyDescent="0.3">
      <c r="A2168">
        <v>2166</v>
      </c>
      <c r="B2168" s="10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4" t="s">
        <v>8320</v>
      </c>
      <c r="R2168" t="s">
        <v>8326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10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4" t="s">
        <v>8320</v>
      </c>
      <c r="R2169" t="s">
        <v>8326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10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4" t="s">
        <v>8320</v>
      </c>
      <c r="R2170" t="s">
        <v>8326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3.2" x14ac:dyDescent="0.3">
      <c r="A2171">
        <v>2169</v>
      </c>
      <c r="B2171" s="10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4" t="s">
        <v>8320</v>
      </c>
      <c r="R2171" t="s">
        <v>8326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10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4" t="s">
        <v>8320</v>
      </c>
      <c r="R2172" t="s">
        <v>8326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28.8" x14ac:dyDescent="0.3">
      <c r="A2173">
        <v>2171</v>
      </c>
      <c r="B2173" s="10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4" t="s">
        <v>8320</v>
      </c>
      <c r="R2173" t="s">
        <v>8326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10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4" t="s">
        <v>8320</v>
      </c>
      <c r="R2174" t="s">
        <v>8326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10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4" t="s">
        <v>8320</v>
      </c>
      <c r="R2175" t="s">
        <v>8326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3.2" x14ac:dyDescent="0.3">
      <c r="A2176">
        <v>2174</v>
      </c>
      <c r="B2176" s="10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4" t="s">
        <v>8320</v>
      </c>
      <c r="R2176" t="s">
        <v>8326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10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4" t="s">
        <v>8320</v>
      </c>
      <c r="R2177" t="s">
        <v>8326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10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4" t="s">
        <v>8320</v>
      </c>
      <c r="R2178" t="s">
        <v>8326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43.2" x14ac:dyDescent="0.3">
      <c r="A2179">
        <v>2177</v>
      </c>
      <c r="B2179" s="10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4" t="s">
        <v>8320</v>
      </c>
      <c r="R2179" t="s">
        <v>8326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10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4" t="s">
        <v>8320</v>
      </c>
      <c r="R2180" t="s">
        <v>8326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28.8" x14ac:dyDescent="0.3">
      <c r="A2181">
        <v>2179</v>
      </c>
      <c r="B2181" s="10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4" t="s">
        <v>8320</v>
      </c>
      <c r="R2181" t="s">
        <v>8326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10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4" t="s">
        <v>8320</v>
      </c>
      <c r="R2182" t="s">
        <v>8326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3.2" x14ac:dyDescent="0.3">
      <c r="A2183">
        <v>2181</v>
      </c>
      <c r="B2183" s="10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4" t="s">
        <v>8327</v>
      </c>
      <c r="R2183" t="s">
        <v>8328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28.8" x14ac:dyDescent="0.3">
      <c r="A2184">
        <v>2182</v>
      </c>
      <c r="B2184" s="10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4" t="s">
        <v>8327</v>
      </c>
      <c r="R2184" t="s">
        <v>8328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10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4" t="s">
        <v>8327</v>
      </c>
      <c r="R2185" t="s">
        <v>8328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3.2" x14ac:dyDescent="0.3">
      <c r="A2186">
        <v>2184</v>
      </c>
      <c r="B2186" s="10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4" t="s">
        <v>8327</v>
      </c>
      <c r="R2186" t="s">
        <v>8328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10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4" t="s">
        <v>8327</v>
      </c>
      <c r="R2187" t="s">
        <v>8328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28.8" x14ac:dyDescent="0.3">
      <c r="A2188">
        <v>2186</v>
      </c>
      <c r="B2188" s="10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4" t="s">
        <v>8327</v>
      </c>
      <c r="R2188" t="s">
        <v>8328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10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4" t="s">
        <v>8327</v>
      </c>
      <c r="R2189" t="s">
        <v>8328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10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4" t="s">
        <v>8327</v>
      </c>
      <c r="R2190" t="s">
        <v>8328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10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4" t="s">
        <v>8327</v>
      </c>
      <c r="R2191" t="s">
        <v>8328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10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4" t="s">
        <v>8327</v>
      </c>
      <c r="R2192" t="s">
        <v>8328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10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4" t="s">
        <v>8327</v>
      </c>
      <c r="R2193" t="s">
        <v>8328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10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4" t="s">
        <v>8327</v>
      </c>
      <c r="R2194" t="s">
        <v>8328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3.2" x14ac:dyDescent="0.3">
      <c r="A2195">
        <v>2193</v>
      </c>
      <c r="B2195" s="10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4" t="s">
        <v>8327</v>
      </c>
      <c r="R2195" t="s">
        <v>8328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3.2" x14ac:dyDescent="0.3">
      <c r="A2196">
        <v>2194</v>
      </c>
      <c r="B2196" s="10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4" t="s">
        <v>8327</v>
      </c>
      <c r="R2196" t="s">
        <v>8328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10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4" t="s">
        <v>8327</v>
      </c>
      <c r="R2197" t="s">
        <v>8328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10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4" t="s">
        <v>8327</v>
      </c>
      <c r="R2198" t="s">
        <v>8328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10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4" t="s">
        <v>8327</v>
      </c>
      <c r="R2199" t="s">
        <v>8328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10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4" t="s">
        <v>8327</v>
      </c>
      <c r="R2200" t="s">
        <v>8328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10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4" t="s">
        <v>8327</v>
      </c>
      <c r="R2201" t="s">
        <v>8328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10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4" t="s">
        <v>8327</v>
      </c>
      <c r="R2202" t="s">
        <v>8328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10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4" t="s">
        <v>8320</v>
      </c>
      <c r="R2203" t="s">
        <v>8329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10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4" t="s">
        <v>8320</v>
      </c>
      <c r="R2204" t="s">
        <v>8329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10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4" t="s">
        <v>8320</v>
      </c>
      <c r="R2205" t="s">
        <v>8329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10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4" t="s">
        <v>8320</v>
      </c>
      <c r="R2206" t="s">
        <v>8329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10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4" t="s">
        <v>8320</v>
      </c>
      <c r="R2207" t="s">
        <v>8329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10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4" t="s">
        <v>8320</v>
      </c>
      <c r="R2208" t="s">
        <v>8329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10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4" t="s">
        <v>8320</v>
      </c>
      <c r="R2209" t="s">
        <v>8329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10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4" t="s">
        <v>8320</v>
      </c>
      <c r="R2210" t="s">
        <v>8329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10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4" t="s">
        <v>8320</v>
      </c>
      <c r="R2211" t="s">
        <v>8329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10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4" t="s">
        <v>8320</v>
      </c>
      <c r="R2212" t="s">
        <v>8329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10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4" t="s">
        <v>8320</v>
      </c>
      <c r="R2213" t="s">
        <v>8329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10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4" t="s">
        <v>8320</v>
      </c>
      <c r="R2214" t="s">
        <v>8329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3.2" x14ac:dyDescent="0.3">
      <c r="A2215">
        <v>2213</v>
      </c>
      <c r="B2215" s="10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4" t="s">
        <v>8320</v>
      </c>
      <c r="R2215" t="s">
        <v>8329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10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4" t="s">
        <v>8320</v>
      </c>
      <c r="R2216" t="s">
        <v>8329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10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4" t="s">
        <v>8320</v>
      </c>
      <c r="R2217" t="s">
        <v>8329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10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4" t="s">
        <v>8320</v>
      </c>
      <c r="R2218" t="s">
        <v>8329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10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4" t="s">
        <v>8320</v>
      </c>
      <c r="R2219" t="s">
        <v>8329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10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4" t="s">
        <v>8320</v>
      </c>
      <c r="R2220" t="s">
        <v>8329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10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4" t="s">
        <v>8320</v>
      </c>
      <c r="R2221" t="s">
        <v>8329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10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4" t="s">
        <v>8320</v>
      </c>
      <c r="R2222" t="s">
        <v>8329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10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4" t="s">
        <v>8327</v>
      </c>
      <c r="R2223" t="s">
        <v>8328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10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4" t="s">
        <v>8327</v>
      </c>
      <c r="R2224" t="s">
        <v>8328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3.2" x14ac:dyDescent="0.3">
      <c r="A2225">
        <v>2223</v>
      </c>
      <c r="B2225" s="10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4" t="s">
        <v>8327</v>
      </c>
      <c r="R2225" t="s">
        <v>8328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10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4" t="s">
        <v>8327</v>
      </c>
      <c r="R2226" t="s">
        <v>8328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10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4" t="s">
        <v>8327</v>
      </c>
      <c r="R2227" t="s">
        <v>8328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10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4" t="s">
        <v>8327</v>
      </c>
      <c r="R2228" t="s">
        <v>8328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10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4" t="s">
        <v>8327</v>
      </c>
      <c r="R2229" t="s">
        <v>8328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3.2" x14ac:dyDescent="0.3">
      <c r="A2230">
        <v>2228</v>
      </c>
      <c r="B2230" s="10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4" t="s">
        <v>8327</v>
      </c>
      <c r="R2230" t="s">
        <v>8328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10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4" t="s">
        <v>8327</v>
      </c>
      <c r="R2231" t="s">
        <v>8328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10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4" t="s">
        <v>8327</v>
      </c>
      <c r="R2232" t="s">
        <v>8328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10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4" t="s">
        <v>8327</v>
      </c>
      <c r="R2233" t="s">
        <v>8328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10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4" t="s">
        <v>8327</v>
      </c>
      <c r="R2234" t="s">
        <v>8328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10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4" t="s">
        <v>8327</v>
      </c>
      <c r="R2235" t="s">
        <v>8328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10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4" t="s">
        <v>8327</v>
      </c>
      <c r="R2236" t="s">
        <v>8328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10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4" t="s">
        <v>8327</v>
      </c>
      <c r="R2237" t="s">
        <v>8328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28.8" x14ac:dyDescent="0.3">
      <c r="A2238">
        <v>2236</v>
      </c>
      <c r="B2238" s="10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4" t="s">
        <v>8327</v>
      </c>
      <c r="R2238" t="s">
        <v>8328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10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4" t="s">
        <v>8327</v>
      </c>
      <c r="R2239" t="s">
        <v>8328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10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4" t="s">
        <v>8327</v>
      </c>
      <c r="R2240" t="s">
        <v>8328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10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4" t="s">
        <v>8327</v>
      </c>
      <c r="R2241" t="s">
        <v>8328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10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4" t="s">
        <v>8327</v>
      </c>
      <c r="R2242" t="s">
        <v>8328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10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4" t="s">
        <v>8327</v>
      </c>
      <c r="R2243" t="s">
        <v>8328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10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4" t="s">
        <v>8327</v>
      </c>
      <c r="R2244" t="s">
        <v>8328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10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4" t="s">
        <v>8327</v>
      </c>
      <c r="R2245" t="s">
        <v>8328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10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4" t="s">
        <v>8327</v>
      </c>
      <c r="R2246" t="s">
        <v>8328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10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4" t="s">
        <v>8327</v>
      </c>
      <c r="R2247" t="s">
        <v>8328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10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4" t="s">
        <v>8327</v>
      </c>
      <c r="R2248" t="s">
        <v>8328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10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4" t="s">
        <v>8327</v>
      </c>
      <c r="R2249" t="s">
        <v>8328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10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4" t="s">
        <v>8327</v>
      </c>
      <c r="R2250" t="s">
        <v>8328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28.8" x14ac:dyDescent="0.3">
      <c r="A2251">
        <v>2249</v>
      </c>
      <c r="B2251" s="10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4" t="s">
        <v>8327</v>
      </c>
      <c r="R2251" t="s">
        <v>8328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10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4" t="s">
        <v>8327</v>
      </c>
      <c r="R2252" t="s">
        <v>8328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10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4" t="s">
        <v>8327</v>
      </c>
      <c r="R2253" t="s">
        <v>8328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10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4" t="s">
        <v>8327</v>
      </c>
      <c r="R2254" t="s">
        <v>8328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10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4" t="s">
        <v>8327</v>
      </c>
      <c r="R2255" t="s">
        <v>8328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28.8" x14ac:dyDescent="0.3">
      <c r="A2256">
        <v>2254</v>
      </c>
      <c r="B2256" s="10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4" t="s">
        <v>8327</v>
      </c>
      <c r="R2256" t="s">
        <v>8328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10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4" t="s">
        <v>8327</v>
      </c>
      <c r="R2257" t="s">
        <v>8328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10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4" t="s">
        <v>8327</v>
      </c>
      <c r="R2258" t="s">
        <v>8328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3.2" x14ac:dyDescent="0.3">
      <c r="A2259">
        <v>2257</v>
      </c>
      <c r="B2259" s="10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4" t="s">
        <v>8327</v>
      </c>
      <c r="R2259" t="s">
        <v>8328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10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4" t="s">
        <v>8327</v>
      </c>
      <c r="R2260" t="s">
        <v>8328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10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4" t="s">
        <v>8327</v>
      </c>
      <c r="R2261" t="s">
        <v>8328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10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4" t="s">
        <v>8327</v>
      </c>
      <c r="R2262" t="s">
        <v>8328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10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4" t="s">
        <v>8327</v>
      </c>
      <c r="R2263" t="s">
        <v>8328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28.8" x14ac:dyDescent="0.3">
      <c r="A2264">
        <v>2262</v>
      </c>
      <c r="B2264" s="10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4" t="s">
        <v>8327</v>
      </c>
      <c r="R2264" t="s">
        <v>8328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10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4" t="s">
        <v>8327</v>
      </c>
      <c r="R2265" t="s">
        <v>8328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3.2" x14ac:dyDescent="0.3">
      <c r="A2266">
        <v>2264</v>
      </c>
      <c r="B2266" s="10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4" t="s">
        <v>8327</v>
      </c>
      <c r="R2266" t="s">
        <v>8328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10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4" t="s">
        <v>8327</v>
      </c>
      <c r="R2267" t="s">
        <v>8328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28.8" x14ac:dyDescent="0.3">
      <c r="A2268">
        <v>2266</v>
      </c>
      <c r="B2268" s="10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4" t="s">
        <v>8327</v>
      </c>
      <c r="R2268" t="s">
        <v>8328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10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4" t="s">
        <v>8327</v>
      </c>
      <c r="R2269" t="s">
        <v>8328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10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4" t="s">
        <v>8327</v>
      </c>
      <c r="R2270" t="s">
        <v>8328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10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4" t="s">
        <v>8327</v>
      </c>
      <c r="R2271" t="s">
        <v>8328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10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4" t="s">
        <v>8327</v>
      </c>
      <c r="R2272" t="s">
        <v>8328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10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4" t="s">
        <v>8327</v>
      </c>
      <c r="R2273" t="s">
        <v>8328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10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4" t="s">
        <v>8327</v>
      </c>
      <c r="R2274" t="s">
        <v>8328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10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4" t="s">
        <v>8327</v>
      </c>
      <c r="R2275" t="s">
        <v>8328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3.2" x14ac:dyDescent="0.3">
      <c r="A2276">
        <v>2274</v>
      </c>
      <c r="B2276" s="10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4" t="s">
        <v>8327</v>
      </c>
      <c r="R2276" t="s">
        <v>8328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10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4" t="s">
        <v>8327</v>
      </c>
      <c r="R2277" t="s">
        <v>8328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3.2" x14ac:dyDescent="0.3">
      <c r="A2278">
        <v>2276</v>
      </c>
      <c r="B2278" s="10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4" t="s">
        <v>8327</v>
      </c>
      <c r="R2278" t="s">
        <v>8328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10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4" t="s">
        <v>8327</v>
      </c>
      <c r="R2279" t="s">
        <v>8328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10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4" t="s">
        <v>8327</v>
      </c>
      <c r="R2280" t="s">
        <v>8328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10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4" t="s">
        <v>8327</v>
      </c>
      <c r="R2281" t="s">
        <v>8328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3.2" x14ac:dyDescent="0.3">
      <c r="A2282">
        <v>2280</v>
      </c>
      <c r="B2282" s="10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4" t="s">
        <v>8327</v>
      </c>
      <c r="R2282" t="s">
        <v>8328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10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4" t="s">
        <v>8320</v>
      </c>
      <c r="R2283" t="s">
        <v>8326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10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4" t="s">
        <v>8320</v>
      </c>
      <c r="R2284" t="s">
        <v>8326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10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4" t="s">
        <v>8320</v>
      </c>
      <c r="R2285" t="s">
        <v>8326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10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4" t="s">
        <v>8320</v>
      </c>
      <c r="R2286" t="s">
        <v>8326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10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4" t="s">
        <v>8320</v>
      </c>
      <c r="R2287" t="s">
        <v>8326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10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4" t="s">
        <v>8320</v>
      </c>
      <c r="R2288" t="s">
        <v>8326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10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4" t="s">
        <v>8320</v>
      </c>
      <c r="R2289" t="s">
        <v>8326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10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4" t="s">
        <v>8320</v>
      </c>
      <c r="R2290" t="s">
        <v>8326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10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4" t="s">
        <v>8320</v>
      </c>
      <c r="R2291" t="s">
        <v>8326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10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4" t="s">
        <v>8320</v>
      </c>
      <c r="R2292" t="s">
        <v>8326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10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4" t="s">
        <v>8320</v>
      </c>
      <c r="R2293" t="s">
        <v>8326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10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4" t="s">
        <v>8320</v>
      </c>
      <c r="R2294" t="s">
        <v>8326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10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4" t="s">
        <v>8320</v>
      </c>
      <c r="R2295" t="s">
        <v>8326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10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4" t="s">
        <v>8320</v>
      </c>
      <c r="R2296" t="s">
        <v>8326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3.2" x14ac:dyDescent="0.3">
      <c r="A2297">
        <v>2295</v>
      </c>
      <c r="B2297" s="10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4" t="s">
        <v>8320</v>
      </c>
      <c r="R2297" t="s">
        <v>8326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10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4" t="s">
        <v>8320</v>
      </c>
      <c r="R2298" t="s">
        <v>8326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10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4" t="s">
        <v>8320</v>
      </c>
      <c r="R2299" t="s">
        <v>8326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28.8" x14ac:dyDescent="0.3">
      <c r="A2300">
        <v>2298</v>
      </c>
      <c r="B2300" s="10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4" t="s">
        <v>8320</v>
      </c>
      <c r="R2300" t="s">
        <v>8326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28.8" x14ac:dyDescent="0.3">
      <c r="A2301">
        <v>2299</v>
      </c>
      <c r="B2301" s="10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4" t="s">
        <v>8320</v>
      </c>
      <c r="R2301" t="s">
        <v>8326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10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4" t="s">
        <v>8320</v>
      </c>
      <c r="R2302" t="s">
        <v>8326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10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4" t="s">
        <v>8320</v>
      </c>
      <c r="R2303" t="s">
        <v>8323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10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4" t="s">
        <v>8320</v>
      </c>
      <c r="R2304" t="s">
        <v>8323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3.2" x14ac:dyDescent="0.3">
      <c r="A2305">
        <v>2303</v>
      </c>
      <c r="B2305" s="10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4" t="s">
        <v>8320</v>
      </c>
      <c r="R2305" t="s">
        <v>8323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10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4" t="s">
        <v>8320</v>
      </c>
      <c r="R2306" t="s">
        <v>8323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10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4" t="s">
        <v>8320</v>
      </c>
      <c r="R2307" t="s">
        <v>8323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10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4" t="s">
        <v>8320</v>
      </c>
      <c r="R2308" t="s">
        <v>8323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10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4" t="s">
        <v>8320</v>
      </c>
      <c r="R2309" t="s">
        <v>8323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10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4" t="s">
        <v>8320</v>
      </c>
      <c r="R2310" t="s">
        <v>8323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10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4" t="s">
        <v>8320</v>
      </c>
      <c r="R2311" t="s">
        <v>8323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3.2" x14ac:dyDescent="0.3">
      <c r="A2312">
        <v>2310</v>
      </c>
      <c r="B2312" s="10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4" t="s">
        <v>8320</v>
      </c>
      <c r="R2312" t="s">
        <v>8323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10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4" t="s">
        <v>8320</v>
      </c>
      <c r="R2313" t="s">
        <v>8323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28.8" x14ac:dyDescent="0.3">
      <c r="A2314">
        <v>2312</v>
      </c>
      <c r="B2314" s="10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4" t="s">
        <v>8320</v>
      </c>
      <c r="R2314" t="s">
        <v>8323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10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4" t="s">
        <v>8320</v>
      </c>
      <c r="R2315" t="s">
        <v>8323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10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4" t="s">
        <v>8320</v>
      </c>
      <c r="R2316" t="s">
        <v>8323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28.8" x14ac:dyDescent="0.3">
      <c r="A2317">
        <v>2315</v>
      </c>
      <c r="B2317" s="10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4" t="s">
        <v>8320</v>
      </c>
      <c r="R2317" t="s">
        <v>8323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3.2" x14ac:dyDescent="0.3">
      <c r="A2318">
        <v>2316</v>
      </c>
      <c r="B2318" s="10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4" t="s">
        <v>8320</v>
      </c>
      <c r="R2318" t="s">
        <v>8323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10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4" t="s">
        <v>8320</v>
      </c>
      <c r="R2319" t="s">
        <v>8323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43.2" x14ac:dyDescent="0.3">
      <c r="A2320">
        <v>2318</v>
      </c>
      <c r="B2320" s="10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4" t="s">
        <v>8320</v>
      </c>
      <c r="R2320" t="s">
        <v>8323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10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4" t="s">
        <v>8320</v>
      </c>
      <c r="R2321" t="s">
        <v>8323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3.2" x14ac:dyDescent="0.3">
      <c r="A2322">
        <v>2320</v>
      </c>
      <c r="B2322" s="10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4" t="s">
        <v>8320</v>
      </c>
      <c r="R2322" t="s">
        <v>8323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10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4" t="s">
        <v>8316</v>
      </c>
      <c r="R2323" t="s">
        <v>8324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10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4" t="s">
        <v>8316</v>
      </c>
      <c r="R2324" t="s">
        <v>8324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10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4" t="s">
        <v>8316</v>
      </c>
      <c r="R2325" t="s">
        <v>8324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28.8" x14ac:dyDescent="0.3">
      <c r="A2326">
        <v>2324</v>
      </c>
      <c r="B2326" s="10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4" t="s">
        <v>8316</v>
      </c>
      <c r="R2326" t="s">
        <v>8324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10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4" t="s">
        <v>8316</v>
      </c>
      <c r="R2327" t="s">
        <v>8324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10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4" t="s">
        <v>8316</v>
      </c>
      <c r="R2328" t="s">
        <v>8324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10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4" t="s">
        <v>8316</v>
      </c>
      <c r="R2329" t="s">
        <v>8324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10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4" t="s">
        <v>8316</v>
      </c>
      <c r="R2330" t="s">
        <v>8324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10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4" t="s">
        <v>8316</v>
      </c>
      <c r="R2331" t="s">
        <v>8324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10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4" t="s">
        <v>8316</v>
      </c>
      <c r="R2332" t="s">
        <v>8324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28.8" x14ac:dyDescent="0.3">
      <c r="A2333">
        <v>2331</v>
      </c>
      <c r="B2333" s="10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4" t="s">
        <v>8316</v>
      </c>
      <c r="R2333" t="s">
        <v>8324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10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4" t="s">
        <v>8316</v>
      </c>
      <c r="R2334" t="s">
        <v>8324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10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4" t="s">
        <v>8316</v>
      </c>
      <c r="R2335" t="s">
        <v>8324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28.8" x14ac:dyDescent="0.3">
      <c r="A2336">
        <v>2334</v>
      </c>
      <c r="B2336" s="10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4" t="s">
        <v>8316</v>
      </c>
      <c r="R2336" t="s">
        <v>8324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10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4" t="s">
        <v>8316</v>
      </c>
      <c r="R2337" t="s">
        <v>8324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10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4" t="s">
        <v>8316</v>
      </c>
      <c r="R2338" t="s">
        <v>8324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10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4" t="s">
        <v>8316</v>
      </c>
      <c r="R2339" t="s">
        <v>8324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10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4" t="s">
        <v>8316</v>
      </c>
      <c r="R2340" t="s">
        <v>8324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10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4" t="s">
        <v>8316</v>
      </c>
      <c r="R2341" t="s">
        <v>8324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10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4" t="s">
        <v>8316</v>
      </c>
      <c r="R2342" t="s">
        <v>8324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28.8" x14ac:dyDescent="0.3">
      <c r="A2343">
        <v>2341</v>
      </c>
      <c r="B2343" s="10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4" t="s">
        <v>8314</v>
      </c>
      <c r="R2343" t="s">
        <v>8325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10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4" t="s">
        <v>8314</v>
      </c>
      <c r="R2344" t="s">
        <v>8325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10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4" t="s">
        <v>8314</v>
      </c>
      <c r="R2345" t="s">
        <v>8325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10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4" t="s">
        <v>8314</v>
      </c>
      <c r="R2346" t="s">
        <v>8325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10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4" t="s">
        <v>8314</v>
      </c>
      <c r="R2347" t="s">
        <v>8325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10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4" t="s">
        <v>8314</v>
      </c>
      <c r="R2348" t="s">
        <v>8325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28.8" x14ac:dyDescent="0.3">
      <c r="A2349">
        <v>2347</v>
      </c>
      <c r="B2349" s="10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4" t="s">
        <v>8314</v>
      </c>
      <c r="R2349" t="s">
        <v>8325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10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4" t="s">
        <v>8314</v>
      </c>
      <c r="R2350" t="s">
        <v>8325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10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4" t="s">
        <v>8314</v>
      </c>
      <c r="R2351" t="s">
        <v>8325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28.8" x14ac:dyDescent="0.3">
      <c r="A2352">
        <v>2350</v>
      </c>
      <c r="B2352" s="10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4" t="s">
        <v>8314</v>
      </c>
      <c r="R2352" t="s">
        <v>8325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10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4" t="s">
        <v>8314</v>
      </c>
      <c r="R2353" t="s">
        <v>8325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10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4" t="s">
        <v>8314</v>
      </c>
      <c r="R2354" t="s">
        <v>8325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10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4" t="s">
        <v>8314</v>
      </c>
      <c r="R2355" t="s">
        <v>8325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28.8" x14ac:dyDescent="0.3">
      <c r="A2356">
        <v>2354</v>
      </c>
      <c r="B2356" s="10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4" t="s">
        <v>8314</v>
      </c>
      <c r="R2356" t="s">
        <v>8325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10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4" t="s">
        <v>8314</v>
      </c>
      <c r="R2357" t="s">
        <v>8325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10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4" t="s">
        <v>8314</v>
      </c>
      <c r="R2358" t="s">
        <v>8325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28.8" x14ac:dyDescent="0.3">
      <c r="A2359">
        <v>2357</v>
      </c>
      <c r="B2359" s="10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4" t="s">
        <v>8314</v>
      </c>
      <c r="R2359" t="s">
        <v>8325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28.8" x14ac:dyDescent="0.3">
      <c r="A2360">
        <v>2358</v>
      </c>
      <c r="B2360" s="10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4" t="s">
        <v>8314</v>
      </c>
      <c r="R2360" t="s">
        <v>8325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10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4" t="s">
        <v>8314</v>
      </c>
      <c r="R2361" t="s">
        <v>8325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10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4" t="s">
        <v>8314</v>
      </c>
      <c r="R2362" t="s">
        <v>8325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10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4" t="s">
        <v>8314</v>
      </c>
      <c r="R2363" t="s">
        <v>8325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28.8" x14ac:dyDescent="0.3">
      <c r="A2364">
        <v>2362</v>
      </c>
      <c r="B2364" s="10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4" t="s">
        <v>8314</v>
      </c>
      <c r="R2364" t="s">
        <v>8325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10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4" t="s">
        <v>8314</v>
      </c>
      <c r="R2365" t="s">
        <v>8325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10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4" t="s">
        <v>8314</v>
      </c>
      <c r="R2366" t="s">
        <v>8325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10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4" t="s">
        <v>8314</v>
      </c>
      <c r="R2367" t="s">
        <v>8325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10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4" t="s">
        <v>8314</v>
      </c>
      <c r="R2368" t="s">
        <v>8325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10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4" t="s">
        <v>8314</v>
      </c>
      <c r="R2369" t="s">
        <v>8325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10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4" t="s">
        <v>8314</v>
      </c>
      <c r="R2370" t="s">
        <v>8325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10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4" t="s">
        <v>8314</v>
      </c>
      <c r="R2371" t="s">
        <v>8325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10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4" t="s">
        <v>8314</v>
      </c>
      <c r="R2372" t="s">
        <v>8325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10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4" t="s">
        <v>8314</v>
      </c>
      <c r="R2373" t="s">
        <v>8325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10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4" t="s">
        <v>8314</v>
      </c>
      <c r="R2374" t="s">
        <v>8325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10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4" t="s">
        <v>8314</v>
      </c>
      <c r="R2375" t="s">
        <v>8325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10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4" t="s">
        <v>8314</v>
      </c>
      <c r="R2376" t="s">
        <v>8325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10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4" t="s">
        <v>8314</v>
      </c>
      <c r="R2377" t="s">
        <v>8325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28.8" x14ac:dyDescent="0.3">
      <c r="A2378">
        <v>2376</v>
      </c>
      <c r="B2378" s="10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4" t="s">
        <v>8314</v>
      </c>
      <c r="R2378" t="s">
        <v>8325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10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4" t="s">
        <v>8314</v>
      </c>
      <c r="R2379" t="s">
        <v>8325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28.8" x14ac:dyDescent="0.3">
      <c r="A2380">
        <v>2378</v>
      </c>
      <c r="B2380" s="10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4" t="s">
        <v>8314</v>
      </c>
      <c r="R2380" t="s">
        <v>8325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10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4" t="s">
        <v>8314</v>
      </c>
      <c r="R2381" t="s">
        <v>8325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10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4" t="s">
        <v>8314</v>
      </c>
      <c r="R2382" t="s">
        <v>8325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28.8" x14ac:dyDescent="0.3">
      <c r="A2383">
        <v>2381</v>
      </c>
      <c r="B2383" s="10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4" t="s">
        <v>8314</v>
      </c>
      <c r="R2383" t="s">
        <v>8325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43.2" x14ac:dyDescent="0.3">
      <c r="A2384">
        <v>2382</v>
      </c>
      <c r="B2384" s="10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4" t="s">
        <v>8314</v>
      </c>
      <c r="R2384" t="s">
        <v>8325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10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4" t="s">
        <v>8314</v>
      </c>
      <c r="R2385" t="s">
        <v>8325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3.2" x14ac:dyDescent="0.3">
      <c r="A2386">
        <v>2384</v>
      </c>
      <c r="B2386" s="10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4" t="s">
        <v>8314</v>
      </c>
      <c r="R2386" t="s">
        <v>8325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10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4" t="s">
        <v>8314</v>
      </c>
      <c r="R2387" t="s">
        <v>8325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10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4" t="s">
        <v>8314</v>
      </c>
      <c r="R2388" t="s">
        <v>8325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10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4" t="s">
        <v>8314</v>
      </c>
      <c r="R2389" t="s">
        <v>8325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10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4" t="s">
        <v>8314</v>
      </c>
      <c r="R2390" t="s">
        <v>8325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3.2" x14ac:dyDescent="0.3">
      <c r="A2391">
        <v>2389</v>
      </c>
      <c r="B2391" s="10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4" t="s">
        <v>8314</v>
      </c>
      <c r="R2391" t="s">
        <v>8325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10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4" t="s">
        <v>8314</v>
      </c>
      <c r="R2392" t="s">
        <v>8325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10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4" t="s">
        <v>8314</v>
      </c>
      <c r="R2393" t="s">
        <v>8325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10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4" t="s">
        <v>8314</v>
      </c>
      <c r="R2394" t="s">
        <v>8325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10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4" t="s">
        <v>8314</v>
      </c>
      <c r="R2395" t="s">
        <v>8325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10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4" t="s">
        <v>8314</v>
      </c>
      <c r="R2396" t="s">
        <v>8325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10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4" t="s">
        <v>8314</v>
      </c>
      <c r="R2397" t="s">
        <v>8325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10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4" t="s">
        <v>8314</v>
      </c>
      <c r="R2398" t="s">
        <v>8325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10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4" t="s">
        <v>8314</v>
      </c>
      <c r="R2399" t="s">
        <v>8325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10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4" t="s">
        <v>8314</v>
      </c>
      <c r="R2400" t="s">
        <v>8325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10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4" t="s">
        <v>8314</v>
      </c>
      <c r="R2401" t="s">
        <v>8325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10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4" t="s">
        <v>8314</v>
      </c>
      <c r="R2402" t="s">
        <v>8325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10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4" t="s">
        <v>8316</v>
      </c>
      <c r="R2403" t="s">
        <v>8317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10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4" t="s">
        <v>8316</v>
      </c>
      <c r="R2404" t="s">
        <v>8317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10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4" t="s">
        <v>8316</v>
      </c>
      <c r="R2405" t="s">
        <v>8317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10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4" t="s">
        <v>8316</v>
      </c>
      <c r="R2406" t="s">
        <v>8317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28.8" x14ac:dyDescent="0.3">
      <c r="A2407">
        <v>2405</v>
      </c>
      <c r="B2407" s="10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4" t="s">
        <v>8316</v>
      </c>
      <c r="R2407" t="s">
        <v>8317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10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4" t="s">
        <v>8316</v>
      </c>
      <c r="R2408" t="s">
        <v>8317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10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4" t="s">
        <v>8316</v>
      </c>
      <c r="R2409" t="s">
        <v>8317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28.8" x14ac:dyDescent="0.3">
      <c r="A2410">
        <v>2408</v>
      </c>
      <c r="B2410" s="10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4" t="s">
        <v>8316</v>
      </c>
      <c r="R2410" t="s">
        <v>8317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28.8" x14ac:dyDescent="0.3">
      <c r="A2411">
        <v>2409</v>
      </c>
      <c r="B2411" s="10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4" t="s">
        <v>8316</v>
      </c>
      <c r="R2411" t="s">
        <v>8317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10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4" t="s">
        <v>8316</v>
      </c>
      <c r="R2412" t="s">
        <v>8317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3.2" x14ac:dyDescent="0.3">
      <c r="A2413">
        <v>2411</v>
      </c>
      <c r="B2413" s="10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4" t="s">
        <v>8316</v>
      </c>
      <c r="R2413" t="s">
        <v>8317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3.2" x14ac:dyDescent="0.3">
      <c r="A2414">
        <v>2412</v>
      </c>
      <c r="B2414" s="10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4" t="s">
        <v>8316</v>
      </c>
      <c r="R2414" t="s">
        <v>8317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10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4" t="s">
        <v>8316</v>
      </c>
      <c r="R2415" t="s">
        <v>8317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10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4" t="s">
        <v>8316</v>
      </c>
      <c r="R2416" t="s">
        <v>8317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28.8" x14ac:dyDescent="0.3">
      <c r="A2417">
        <v>2415</v>
      </c>
      <c r="B2417" s="10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4" t="s">
        <v>8316</v>
      </c>
      <c r="R2417" t="s">
        <v>8317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10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4" t="s">
        <v>8316</v>
      </c>
      <c r="R2418" t="s">
        <v>8317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10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4" t="s">
        <v>8316</v>
      </c>
      <c r="R2419" t="s">
        <v>8317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10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4" t="s">
        <v>8316</v>
      </c>
      <c r="R2420" t="s">
        <v>8317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10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4" t="s">
        <v>8316</v>
      </c>
      <c r="R2421" t="s">
        <v>8317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28.8" x14ac:dyDescent="0.3">
      <c r="A2422">
        <v>2420</v>
      </c>
      <c r="B2422" s="10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4" t="s">
        <v>8316</v>
      </c>
      <c r="R2422" t="s">
        <v>8317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10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4" t="s">
        <v>8316</v>
      </c>
      <c r="R2423" t="s">
        <v>8317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10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4" t="s">
        <v>8316</v>
      </c>
      <c r="R2424" t="s">
        <v>8317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10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4" t="s">
        <v>8316</v>
      </c>
      <c r="R2425" t="s">
        <v>8317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10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4" t="s">
        <v>8316</v>
      </c>
      <c r="R2426" t="s">
        <v>8317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3.2" x14ac:dyDescent="0.3">
      <c r="A2427">
        <v>2425</v>
      </c>
      <c r="B2427" s="10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4" t="s">
        <v>8316</v>
      </c>
      <c r="R2427" t="s">
        <v>8317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10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4" t="s">
        <v>8316</v>
      </c>
      <c r="R2428" t="s">
        <v>8317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10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4" t="s">
        <v>8316</v>
      </c>
      <c r="R2429" t="s">
        <v>8317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10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4" t="s">
        <v>8316</v>
      </c>
      <c r="R2430" t="s">
        <v>8317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10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4" t="s">
        <v>8316</v>
      </c>
      <c r="R2431" t="s">
        <v>8317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3.2" x14ac:dyDescent="0.3">
      <c r="A2432">
        <v>2430</v>
      </c>
      <c r="B2432" s="10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4" t="s">
        <v>8316</v>
      </c>
      <c r="R2432" t="s">
        <v>8317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10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4" t="s">
        <v>8316</v>
      </c>
      <c r="R2433" t="s">
        <v>8317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28.8" x14ac:dyDescent="0.3">
      <c r="A2434">
        <v>2432</v>
      </c>
      <c r="B2434" s="10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4" t="s">
        <v>8316</v>
      </c>
      <c r="R2434" t="s">
        <v>8317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10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4" t="s">
        <v>8316</v>
      </c>
      <c r="R2435" t="s">
        <v>8317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10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4" t="s">
        <v>8316</v>
      </c>
      <c r="R2436" t="s">
        <v>8317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10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4" t="s">
        <v>8316</v>
      </c>
      <c r="R2437" t="s">
        <v>8317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10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4" t="s">
        <v>8316</v>
      </c>
      <c r="R2438" t="s">
        <v>8317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10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4" t="s">
        <v>8316</v>
      </c>
      <c r="R2439" t="s">
        <v>8317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10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4" t="s">
        <v>8316</v>
      </c>
      <c r="R2440" t="s">
        <v>8317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3.2" x14ac:dyDescent="0.3">
      <c r="A2441">
        <v>2439</v>
      </c>
      <c r="B2441" s="10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4" t="s">
        <v>8316</v>
      </c>
      <c r="R2441" t="s">
        <v>8317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10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4" t="s">
        <v>8316</v>
      </c>
      <c r="R2442" t="s">
        <v>8317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10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4" t="s">
        <v>8316</v>
      </c>
      <c r="R2443" t="s">
        <v>8324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10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4" t="s">
        <v>8316</v>
      </c>
      <c r="R2444" t="s">
        <v>8324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10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4" t="s">
        <v>8316</v>
      </c>
      <c r="R2445" t="s">
        <v>8324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10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4" t="s">
        <v>8316</v>
      </c>
      <c r="R2446" t="s">
        <v>8324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10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4" t="s">
        <v>8316</v>
      </c>
      <c r="R2447" t="s">
        <v>8324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3.2" x14ac:dyDescent="0.3">
      <c r="A2448">
        <v>2446</v>
      </c>
      <c r="B2448" s="10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4" t="s">
        <v>8316</v>
      </c>
      <c r="R2448" t="s">
        <v>8324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3.2" x14ac:dyDescent="0.3">
      <c r="A2449">
        <v>2447</v>
      </c>
      <c r="B2449" s="10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4" t="s">
        <v>8316</v>
      </c>
      <c r="R2449" t="s">
        <v>8324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10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4" t="s">
        <v>8316</v>
      </c>
      <c r="R2450" t="s">
        <v>8324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10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4" t="s">
        <v>8316</v>
      </c>
      <c r="R2451" t="s">
        <v>8324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10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4" t="s">
        <v>8316</v>
      </c>
      <c r="R2452" t="s">
        <v>8324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10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4" t="s">
        <v>8316</v>
      </c>
      <c r="R2453" t="s">
        <v>8324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10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4" t="s">
        <v>8316</v>
      </c>
      <c r="R2454" t="s">
        <v>8324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10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4" t="s">
        <v>8316</v>
      </c>
      <c r="R2455" t="s">
        <v>8324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10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4" t="s">
        <v>8316</v>
      </c>
      <c r="R2456" t="s">
        <v>8324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10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4" t="s">
        <v>8316</v>
      </c>
      <c r="R2457" t="s">
        <v>8324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10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4" t="s">
        <v>8316</v>
      </c>
      <c r="R2458" t="s">
        <v>8324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10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4" t="s">
        <v>8316</v>
      </c>
      <c r="R2459" t="s">
        <v>8324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3.2" x14ac:dyDescent="0.3">
      <c r="A2460">
        <v>2458</v>
      </c>
      <c r="B2460" s="10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4" t="s">
        <v>8316</v>
      </c>
      <c r="R2460" t="s">
        <v>8324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3.2" x14ac:dyDescent="0.3">
      <c r="A2461">
        <v>2459</v>
      </c>
      <c r="B2461" s="10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4" t="s">
        <v>8316</v>
      </c>
      <c r="R2461" t="s">
        <v>8324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10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4" t="s">
        <v>8316</v>
      </c>
      <c r="R2462" t="s">
        <v>8324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10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4" t="s">
        <v>8320</v>
      </c>
      <c r="R2463" t="s">
        <v>8323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10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4" t="s">
        <v>8320</v>
      </c>
      <c r="R2464" t="s">
        <v>8323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10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4" t="s">
        <v>8320</v>
      </c>
      <c r="R2465" t="s">
        <v>8323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10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4" t="s">
        <v>8320</v>
      </c>
      <c r="R2466" t="s">
        <v>8323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10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4" t="s">
        <v>8320</v>
      </c>
      <c r="R2467" t="s">
        <v>8323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10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4" t="s">
        <v>8320</v>
      </c>
      <c r="R2468" t="s">
        <v>8323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28.8" x14ac:dyDescent="0.3">
      <c r="A2469">
        <v>2467</v>
      </c>
      <c r="B2469" s="10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4" t="s">
        <v>8320</v>
      </c>
      <c r="R2469" t="s">
        <v>8323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28.8" x14ac:dyDescent="0.3">
      <c r="A2470">
        <v>2468</v>
      </c>
      <c r="B2470" s="10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4" t="s">
        <v>8320</v>
      </c>
      <c r="R2470" t="s">
        <v>8323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10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4" t="s">
        <v>8320</v>
      </c>
      <c r="R2471" t="s">
        <v>8323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10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4" t="s">
        <v>8320</v>
      </c>
      <c r="R2472" t="s">
        <v>8323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3.2" x14ac:dyDescent="0.3">
      <c r="A2473">
        <v>2471</v>
      </c>
      <c r="B2473" s="10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4" t="s">
        <v>8320</v>
      </c>
      <c r="R2473" t="s">
        <v>8323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3.2" x14ac:dyDescent="0.3">
      <c r="A2474">
        <v>2472</v>
      </c>
      <c r="B2474" s="10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4" t="s">
        <v>8320</v>
      </c>
      <c r="R2474" t="s">
        <v>8323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10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4" t="s">
        <v>8320</v>
      </c>
      <c r="R2475" t="s">
        <v>8323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3.2" x14ac:dyDescent="0.3">
      <c r="A2476">
        <v>2474</v>
      </c>
      <c r="B2476" s="10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4" t="s">
        <v>8320</v>
      </c>
      <c r="R2476" t="s">
        <v>8323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10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4" t="s">
        <v>8320</v>
      </c>
      <c r="R2477" t="s">
        <v>8323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28.8" x14ac:dyDescent="0.3">
      <c r="A2478">
        <v>2476</v>
      </c>
      <c r="B2478" s="10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4" t="s">
        <v>8320</v>
      </c>
      <c r="R2478" t="s">
        <v>8323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10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4" t="s">
        <v>8320</v>
      </c>
      <c r="R2479" t="s">
        <v>8323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10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4" t="s">
        <v>8320</v>
      </c>
      <c r="R2480" t="s">
        <v>8323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10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4" t="s">
        <v>8320</v>
      </c>
      <c r="R2481" t="s">
        <v>8323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10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4" t="s">
        <v>8320</v>
      </c>
      <c r="R2482" t="s">
        <v>8323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10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4" t="s">
        <v>8320</v>
      </c>
      <c r="R2483" t="s">
        <v>8323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10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4" t="s">
        <v>8320</v>
      </c>
      <c r="R2484" t="s">
        <v>8323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28.8" x14ac:dyDescent="0.3">
      <c r="A2485">
        <v>2483</v>
      </c>
      <c r="B2485" s="10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4" t="s">
        <v>8320</v>
      </c>
      <c r="R2485" t="s">
        <v>8323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3.2" x14ac:dyDescent="0.3">
      <c r="A2486">
        <v>2484</v>
      </c>
      <c r="B2486" s="10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4" t="s">
        <v>8320</v>
      </c>
      <c r="R2486" t="s">
        <v>8323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10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4" t="s">
        <v>8320</v>
      </c>
      <c r="R2487" t="s">
        <v>8323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10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4" t="s">
        <v>8320</v>
      </c>
      <c r="R2488" t="s">
        <v>8323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10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4" t="s">
        <v>8320</v>
      </c>
      <c r="R2489" t="s">
        <v>8323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3.2" x14ac:dyDescent="0.3">
      <c r="A2490">
        <v>2488</v>
      </c>
      <c r="B2490" s="10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4" t="s">
        <v>8320</v>
      </c>
      <c r="R2490" t="s">
        <v>8323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10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4" t="s">
        <v>8320</v>
      </c>
      <c r="R2491" t="s">
        <v>8323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10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4" t="s">
        <v>8320</v>
      </c>
      <c r="R2492" t="s">
        <v>8323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10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4" t="s">
        <v>8320</v>
      </c>
      <c r="R2493" t="s">
        <v>8323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10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4" t="s">
        <v>8320</v>
      </c>
      <c r="R2494" t="s">
        <v>8323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10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4" t="s">
        <v>8320</v>
      </c>
      <c r="R2495" t="s">
        <v>8323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10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4" t="s">
        <v>8320</v>
      </c>
      <c r="R2496" t="s">
        <v>8323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10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4" t="s">
        <v>8320</v>
      </c>
      <c r="R2497" t="s">
        <v>8323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10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4" t="s">
        <v>8320</v>
      </c>
      <c r="R2498" t="s">
        <v>8323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10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4" t="s">
        <v>8320</v>
      </c>
      <c r="R2499" t="s">
        <v>8323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10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4" t="s">
        <v>8320</v>
      </c>
      <c r="R2500" t="s">
        <v>8323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10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4" t="s">
        <v>8320</v>
      </c>
      <c r="R2501" t="s">
        <v>8323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10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4" t="s">
        <v>8320</v>
      </c>
      <c r="R2502" t="s">
        <v>8323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10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4" t="s">
        <v>8316</v>
      </c>
      <c r="R2503" t="s">
        <v>8322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3.2" x14ac:dyDescent="0.3">
      <c r="A2504">
        <v>2502</v>
      </c>
      <c r="B2504" s="10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4" t="s">
        <v>8316</v>
      </c>
      <c r="R2504" t="s">
        <v>8322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10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4" t="s">
        <v>8316</v>
      </c>
      <c r="R2505" t="s">
        <v>8322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10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4" t="s">
        <v>8316</v>
      </c>
      <c r="R2506" t="s">
        <v>8322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10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4" t="s">
        <v>8316</v>
      </c>
      <c r="R2507" t="s">
        <v>8322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10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4" t="s">
        <v>8316</v>
      </c>
      <c r="R2508" t="s">
        <v>8322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10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4" t="s">
        <v>8316</v>
      </c>
      <c r="R2509" t="s">
        <v>8322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10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4" t="s">
        <v>8316</v>
      </c>
      <c r="R2510" t="s">
        <v>8322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10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4" t="s">
        <v>8316</v>
      </c>
      <c r="R2511" t="s">
        <v>8322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10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4" t="s">
        <v>8316</v>
      </c>
      <c r="R2512" t="s">
        <v>8322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10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4" t="s">
        <v>8316</v>
      </c>
      <c r="R2513" t="s">
        <v>8322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10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4" t="s">
        <v>8316</v>
      </c>
      <c r="R2514" t="s">
        <v>8322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3.2" x14ac:dyDescent="0.3">
      <c r="A2515">
        <v>2513</v>
      </c>
      <c r="B2515" s="10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4" t="s">
        <v>8316</v>
      </c>
      <c r="R2515" t="s">
        <v>8322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10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4" t="s">
        <v>8316</v>
      </c>
      <c r="R2516" t="s">
        <v>8322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10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4" t="s">
        <v>8316</v>
      </c>
      <c r="R2517" t="s">
        <v>8322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10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4" t="s">
        <v>8316</v>
      </c>
      <c r="R2518" t="s">
        <v>8322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10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4" t="s">
        <v>8316</v>
      </c>
      <c r="R2519" t="s">
        <v>8322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10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4" t="s">
        <v>8316</v>
      </c>
      <c r="R2520" t="s">
        <v>8322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10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4" t="s">
        <v>8316</v>
      </c>
      <c r="R2521" t="s">
        <v>8322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10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4" t="s">
        <v>8316</v>
      </c>
      <c r="R2522" t="s">
        <v>8322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3.2" x14ac:dyDescent="0.3">
      <c r="A2523">
        <v>2521</v>
      </c>
      <c r="B2523" s="10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4" t="s">
        <v>8320</v>
      </c>
      <c r="R2523" t="s">
        <v>8321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10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4" t="s">
        <v>8320</v>
      </c>
      <c r="R2524" t="s">
        <v>8321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10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4" t="s">
        <v>8320</v>
      </c>
      <c r="R2525" t="s">
        <v>8321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10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4" t="s">
        <v>8320</v>
      </c>
      <c r="R2526" t="s">
        <v>8321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10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4" t="s">
        <v>8320</v>
      </c>
      <c r="R2527" t="s">
        <v>8321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10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4" t="s">
        <v>8320</v>
      </c>
      <c r="R2528" t="s">
        <v>8321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28.8" x14ac:dyDescent="0.3">
      <c r="A2529">
        <v>2527</v>
      </c>
      <c r="B2529" s="10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4" t="s">
        <v>8320</v>
      </c>
      <c r="R2529" t="s">
        <v>8321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10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4" t="s">
        <v>8320</v>
      </c>
      <c r="R2530" t="s">
        <v>8321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10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4" t="s">
        <v>8320</v>
      </c>
      <c r="R2531" t="s">
        <v>8321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10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4" t="s">
        <v>8320</v>
      </c>
      <c r="R2532" t="s">
        <v>8321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3.2" x14ac:dyDescent="0.3">
      <c r="A2533">
        <v>2531</v>
      </c>
      <c r="B2533" s="10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4" t="s">
        <v>8320</v>
      </c>
      <c r="R2533" t="s">
        <v>8321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10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4" t="s">
        <v>8320</v>
      </c>
      <c r="R2534" t="s">
        <v>8321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10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4" t="s">
        <v>8320</v>
      </c>
      <c r="R2535" t="s">
        <v>8321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43.2" x14ac:dyDescent="0.3">
      <c r="A2536">
        <v>2534</v>
      </c>
      <c r="B2536" s="10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4" t="s">
        <v>8320</v>
      </c>
      <c r="R2536" t="s">
        <v>8321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10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4" t="s">
        <v>8320</v>
      </c>
      <c r="R2537" t="s">
        <v>8321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10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4" t="s">
        <v>8320</v>
      </c>
      <c r="R2538" t="s">
        <v>8321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10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4" t="s">
        <v>8320</v>
      </c>
      <c r="R2539" t="s">
        <v>8321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10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4" t="s">
        <v>8320</v>
      </c>
      <c r="R2540" t="s">
        <v>8321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10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4" t="s">
        <v>8320</v>
      </c>
      <c r="R2541" t="s">
        <v>8321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3.2" x14ac:dyDescent="0.3">
      <c r="A2542">
        <v>2540</v>
      </c>
      <c r="B2542" s="10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4" t="s">
        <v>8320</v>
      </c>
      <c r="R2542" t="s">
        <v>8321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3.2" x14ac:dyDescent="0.3">
      <c r="A2543">
        <v>2541</v>
      </c>
      <c r="B2543" s="10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4" t="s">
        <v>8320</v>
      </c>
      <c r="R2543" t="s">
        <v>8321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10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4" t="s">
        <v>8320</v>
      </c>
      <c r="R2544" t="s">
        <v>8321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10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4" t="s">
        <v>8320</v>
      </c>
      <c r="R2545" t="s">
        <v>8321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28.8" x14ac:dyDescent="0.3">
      <c r="A2546">
        <v>2544</v>
      </c>
      <c r="B2546" s="10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4" t="s">
        <v>8320</v>
      </c>
      <c r="R2546" t="s">
        <v>8321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10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4" t="s">
        <v>8320</v>
      </c>
      <c r="R2547" t="s">
        <v>8321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10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4" t="s">
        <v>8320</v>
      </c>
      <c r="R2548" t="s">
        <v>8321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10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4" t="s">
        <v>8320</v>
      </c>
      <c r="R2549" t="s">
        <v>8321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10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4" t="s">
        <v>8320</v>
      </c>
      <c r="R2550" t="s">
        <v>8321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10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4" t="s">
        <v>8320</v>
      </c>
      <c r="R2551" t="s">
        <v>8321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3.2" x14ac:dyDescent="0.3">
      <c r="A2552">
        <v>2550</v>
      </c>
      <c r="B2552" s="10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4" t="s">
        <v>8320</v>
      </c>
      <c r="R2552" t="s">
        <v>8321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10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4" t="s">
        <v>8320</v>
      </c>
      <c r="R2553" t="s">
        <v>8321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10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4" t="s">
        <v>8320</v>
      </c>
      <c r="R2554" t="s">
        <v>8321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10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4" t="s">
        <v>8320</v>
      </c>
      <c r="R2555" t="s">
        <v>8321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3.2" x14ac:dyDescent="0.3">
      <c r="A2556">
        <v>2554</v>
      </c>
      <c r="B2556" s="10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4" t="s">
        <v>8320</v>
      </c>
      <c r="R2556" t="s">
        <v>8321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3.2" x14ac:dyDescent="0.3">
      <c r="A2557">
        <v>2555</v>
      </c>
      <c r="B2557" s="10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4" t="s">
        <v>8320</v>
      </c>
      <c r="R2557" t="s">
        <v>8321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10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4" t="s">
        <v>8320</v>
      </c>
      <c r="R2558" t="s">
        <v>8321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10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4" t="s">
        <v>8320</v>
      </c>
      <c r="R2559" t="s">
        <v>8321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28.8" x14ac:dyDescent="0.3">
      <c r="A2560">
        <v>2558</v>
      </c>
      <c r="B2560" s="10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4" t="s">
        <v>8320</v>
      </c>
      <c r="R2560" t="s">
        <v>8321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10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4" t="s">
        <v>8320</v>
      </c>
      <c r="R2561" t="s">
        <v>8321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10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4" t="s">
        <v>8320</v>
      </c>
      <c r="R2562" t="s">
        <v>8321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10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4" t="s">
        <v>8316</v>
      </c>
      <c r="R2563" t="s">
        <v>8317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3.2" x14ac:dyDescent="0.3">
      <c r="A2564">
        <v>2562</v>
      </c>
      <c r="B2564" s="10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4" t="s">
        <v>8316</v>
      </c>
      <c r="R2564" t="s">
        <v>8317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10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4" t="s">
        <v>8316</v>
      </c>
      <c r="R2565" t="s">
        <v>8317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10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4" t="s">
        <v>8316</v>
      </c>
      <c r="R2566" t="s">
        <v>8317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10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4" t="s">
        <v>8316</v>
      </c>
      <c r="R2567" t="s">
        <v>8317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10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4" t="s">
        <v>8316</v>
      </c>
      <c r="R2568" t="s">
        <v>8317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10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4" t="s">
        <v>8316</v>
      </c>
      <c r="R2569" t="s">
        <v>8317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10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4" t="s">
        <v>8316</v>
      </c>
      <c r="R2570" t="s">
        <v>8317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28.8" x14ac:dyDescent="0.3">
      <c r="A2571">
        <v>2569</v>
      </c>
      <c r="B2571" s="10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4" t="s">
        <v>8316</v>
      </c>
      <c r="R2571" t="s">
        <v>8317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10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4" t="s">
        <v>8316</v>
      </c>
      <c r="R2572" t="s">
        <v>8317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10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4" t="s">
        <v>8316</v>
      </c>
      <c r="R2573" t="s">
        <v>8317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28.8" x14ac:dyDescent="0.3">
      <c r="A2574">
        <v>2572</v>
      </c>
      <c r="B2574" s="10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4" t="s">
        <v>8316</v>
      </c>
      <c r="R2574" t="s">
        <v>8317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10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4" t="s">
        <v>8316</v>
      </c>
      <c r="R2575" t="s">
        <v>8317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10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4" t="s">
        <v>8316</v>
      </c>
      <c r="R2576" t="s">
        <v>8317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10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4" t="s">
        <v>8316</v>
      </c>
      <c r="R2577" t="s">
        <v>8317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10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4" t="s">
        <v>8316</v>
      </c>
      <c r="R2578" t="s">
        <v>8317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10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4" t="s">
        <v>8316</v>
      </c>
      <c r="R2579" t="s">
        <v>8317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3.2" x14ac:dyDescent="0.3">
      <c r="A2580">
        <v>2578</v>
      </c>
      <c r="B2580" s="10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4" t="s">
        <v>8316</v>
      </c>
      <c r="R2580" t="s">
        <v>8317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10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4" t="s">
        <v>8316</v>
      </c>
      <c r="R2581" t="s">
        <v>8317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10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4" t="s">
        <v>8316</v>
      </c>
      <c r="R2582" t="s">
        <v>8317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10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4" t="s">
        <v>8316</v>
      </c>
      <c r="R2583" t="s">
        <v>8317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10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4" t="s">
        <v>8316</v>
      </c>
      <c r="R2584" t="s">
        <v>8317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28.8" x14ac:dyDescent="0.3">
      <c r="A2585">
        <v>2583</v>
      </c>
      <c r="B2585" s="10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4" t="s">
        <v>8316</v>
      </c>
      <c r="R2585" t="s">
        <v>8317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10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4" t="s">
        <v>8316</v>
      </c>
      <c r="R2586" t="s">
        <v>8317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10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4" t="s">
        <v>8316</v>
      </c>
      <c r="R2587" t="s">
        <v>8317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10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4" t="s">
        <v>8316</v>
      </c>
      <c r="R2588" t="s">
        <v>8317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10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4" t="s">
        <v>8316</v>
      </c>
      <c r="R2589" t="s">
        <v>8317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3.2" x14ac:dyDescent="0.3">
      <c r="A2590">
        <v>2588</v>
      </c>
      <c r="B2590" s="10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4" t="s">
        <v>8316</v>
      </c>
      <c r="R2590" t="s">
        <v>8317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10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4" t="s">
        <v>8316</v>
      </c>
      <c r="R2591" t="s">
        <v>8317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10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4" t="s">
        <v>8316</v>
      </c>
      <c r="R2592" t="s">
        <v>8317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10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4" t="s">
        <v>8316</v>
      </c>
      <c r="R2593" t="s">
        <v>8317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3.2" x14ac:dyDescent="0.3">
      <c r="A2594">
        <v>2592</v>
      </c>
      <c r="B2594" s="10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4" t="s">
        <v>8316</v>
      </c>
      <c r="R2594" t="s">
        <v>8317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10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4" t="s">
        <v>8316</v>
      </c>
      <c r="R2595" t="s">
        <v>8317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10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4" t="s">
        <v>8316</v>
      </c>
      <c r="R2596" t="s">
        <v>8317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10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4" t="s">
        <v>8316</v>
      </c>
      <c r="R2597" t="s">
        <v>8317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10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4" t="s">
        <v>8316</v>
      </c>
      <c r="R2598" t="s">
        <v>8317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10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4" t="s">
        <v>8316</v>
      </c>
      <c r="R2599" t="s">
        <v>8317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28.8" x14ac:dyDescent="0.3">
      <c r="A2600">
        <v>2598</v>
      </c>
      <c r="B2600" s="10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4" t="s">
        <v>8316</v>
      </c>
      <c r="R2600" t="s">
        <v>8317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10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4" t="s">
        <v>8316</v>
      </c>
      <c r="R2601" t="s">
        <v>8317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28.8" x14ac:dyDescent="0.3">
      <c r="A2602">
        <v>2600</v>
      </c>
      <c r="B2602" s="10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4" t="s">
        <v>8316</v>
      </c>
      <c r="R2602" t="s">
        <v>8317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3.2" x14ac:dyDescent="0.3">
      <c r="A2603">
        <v>2601</v>
      </c>
      <c r="B2603" s="10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4" t="s">
        <v>8314</v>
      </c>
      <c r="R2603" t="s">
        <v>8319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10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4" t="s">
        <v>8314</v>
      </c>
      <c r="R2604" t="s">
        <v>8319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10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4" t="s">
        <v>8314</v>
      </c>
      <c r="R2605" t="s">
        <v>8319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10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4" t="s">
        <v>8314</v>
      </c>
      <c r="R2606" t="s">
        <v>8319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10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4" t="s">
        <v>8314</v>
      </c>
      <c r="R2607" t="s">
        <v>8319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10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4" t="s">
        <v>8314</v>
      </c>
      <c r="R2608" t="s">
        <v>8319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10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4" t="s">
        <v>8314</v>
      </c>
      <c r="R2609" t="s">
        <v>8319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10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4" t="s">
        <v>8314</v>
      </c>
      <c r="R2610" t="s">
        <v>8319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3.2" x14ac:dyDescent="0.3">
      <c r="A2611">
        <v>2609</v>
      </c>
      <c r="B2611" s="10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4" t="s">
        <v>8314</v>
      </c>
      <c r="R2611" t="s">
        <v>8319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28.8" x14ac:dyDescent="0.3">
      <c r="A2612">
        <v>2610</v>
      </c>
      <c r="B2612" s="10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4" t="s">
        <v>8314</v>
      </c>
      <c r="R2612" t="s">
        <v>8319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3.2" x14ac:dyDescent="0.3">
      <c r="A2613">
        <v>2611</v>
      </c>
      <c r="B2613" s="10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4" t="s">
        <v>8314</v>
      </c>
      <c r="R2613" t="s">
        <v>8319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10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4" t="s">
        <v>8314</v>
      </c>
      <c r="R2614" t="s">
        <v>8319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10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4" t="s">
        <v>8314</v>
      </c>
      <c r="R2615" t="s">
        <v>8319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10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4" t="s">
        <v>8314</v>
      </c>
      <c r="R2616" t="s">
        <v>8319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10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4" t="s">
        <v>8314</v>
      </c>
      <c r="R2617" t="s">
        <v>8319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10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4" t="s">
        <v>8314</v>
      </c>
      <c r="R2618" t="s">
        <v>8319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10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4" t="s">
        <v>8314</v>
      </c>
      <c r="R2619" t="s">
        <v>8319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10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4" t="s">
        <v>8314</v>
      </c>
      <c r="R2620" t="s">
        <v>8319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10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4" t="s">
        <v>8314</v>
      </c>
      <c r="R2621" t="s">
        <v>8319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10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4" t="s">
        <v>8314</v>
      </c>
      <c r="R2622" t="s">
        <v>8319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10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4" t="s">
        <v>8314</v>
      </c>
      <c r="R2623" t="s">
        <v>8319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10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4" t="s">
        <v>8314</v>
      </c>
      <c r="R2624" t="s">
        <v>8319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10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4" t="s">
        <v>8314</v>
      </c>
      <c r="R2625" t="s">
        <v>8319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10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4" t="s">
        <v>8314</v>
      </c>
      <c r="R2626" t="s">
        <v>8319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3.2" x14ac:dyDescent="0.3">
      <c r="A2627">
        <v>2625</v>
      </c>
      <c r="B2627" s="10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4" t="s">
        <v>8314</v>
      </c>
      <c r="R2627" t="s">
        <v>8319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10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4" t="s">
        <v>8314</v>
      </c>
      <c r="R2628" t="s">
        <v>8319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10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4" t="s">
        <v>8314</v>
      </c>
      <c r="R2629" t="s">
        <v>8319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28.8" x14ac:dyDescent="0.3">
      <c r="A2630">
        <v>2628</v>
      </c>
      <c r="B2630" s="10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4" t="s">
        <v>8314</v>
      </c>
      <c r="R2630" t="s">
        <v>8319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10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4" t="s">
        <v>8314</v>
      </c>
      <c r="R2631" t="s">
        <v>8319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10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4" t="s">
        <v>8314</v>
      </c>
      <c r="R2632" t="s">
        <v>8319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28.8" x14ac:dyDescent="0.3">
      <c r="A2633">
        <v>2631</v>
      </c>
      <c r="B2633" s="10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4" t="s">
        <v>8314</v>
      </c>
      <c r="R2633" t="s">
        <v>8319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28.8" x14ac:dyDescent="0.3">
      <c r="A2634">
        <v>2632</v>
      </c>
      <c r="B2634" s="10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4" t="s">
        <v>8314</v>
      </c>
      <c r="R2634" t="s">
        <v>8319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10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4" t="s">
        <v>8314</v>
      </c>
      <c r="R2635" t="s">
        <v>8319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10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4" t="s">
        <v>8314</v>
      </c>
      <c r="R2636" t="s">
        <v>8319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10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4" t="s">
        <v>8314</v>
      </c>
      <c r="R2637" t="s">
        <v>8319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3.2" x14ac:dyDescent="0.3">
      <c r="A2638">
        <v>2636</v>
      </c>
      <c r="B2638" s="10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4" t="s">
        <v>8314</v>
      </c>
      <c r="R2638" t="s">
        <v>8319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10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4" t="s">
        <v>8314</v>
      </c>
      <c r="R2639" t="s">
        <v>8319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10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4" t="s">
        <v>8314</v>
      </c>
      <c r="R2640" t="s">
        <v>8319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10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4" t="s">
        <v>8314</v>
      </c>
      <c r="R2641" t="s">
        <v>8319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10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4" t="s">
        <v>8314</v>
      </c>
      <c r="R2642" t="s">
        <v>8319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10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4" t="s">
        <v>8314</v>
      </c>
      <c r="R2643" t="s">
        <v>8319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10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4" t="s">
        <v>8314</v>
      </c>
      <c r="R2644" t="s">
        <v>8319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10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4" t="s">
        <v>8314</v>
      </c>
      <c r="R2645" t="s">
        <v>8319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10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4" t="s">
        <v>8314</v>
      </c>
      <c r="R2646" t="s">
        <v>8319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10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4" t="s">
        <v>8314</v>
      </c>
      <c r="R2647" t="s">
        <v>8319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10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4" t="s">
        <v>8314</v>
      </c>
      <c r="R2648" t="s">
        <v>8319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10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4" t="s">
        <v>8314</v>
      </c>
      <c r="R2649" t="s">
        <v>8319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3.2" x14ac:dyDescent="0.3">
      <c r="A2650">
        <v>2648</v>
      </c>
      <c r="B2650" s="10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4" t="s">
        <v>8314</v>
      </c>
      <c r="R2650" t="s">
        <v>8319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10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4" t="s">
        <v>8314</v>
      </c>
      <c r="R2651" t="s">
        <v>8319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3.2" x14ac:dyDescent="0.3">
      <c r="A2652">
        <v>2650</v>
      </c>
      <c r="B2652" s="10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4" t="s">
        <v>8314</v>
      </c>
      <c r="R2652" t="s">
        <v>8319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10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4" t="s">
        <v>8314</v>
      </c>
      <c r="R2653" t="s">
        <v>8319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10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4" t="s">
        <v>8314</v>
      </c>
      <c r="R2654" t="s">
        <v>8319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10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4" t="s">
        <v>8314</v>
      </c>
      <c r="R2655" t="s">
        <v>8319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10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4" t="s">
        <v>8314</v>
      </c>
      <c r="R2656" t="s">
        <v>8319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10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4" t="s">
        <v>8314</v>
      </c>
      <c r="R2657" t="s">
        <v>8319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10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4" t="s">
        <v>8314</v>
      </c>
      <c r="R2658" t="s">
        <v>8319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10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4" t="s">
        <v>8314</v>
      </c>
      <c r="R2659" t="s">
        <v>8319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10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4" t="s">
        <v>8314</v>
      </c>
      <c r="R2660" t="s">
        <v>8319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10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4" t="s">
        <v>8314</v>
      </c>
      <c r="R2661" t="s">
        <v>8319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3.2" x14ac:dyDescent="0.3">
      <c r="A2662">
        <v>2660</v>
      </c>
      <c r="B2662" s="10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4" t="s">
        <v>8314</v>
      </c>
      <c r="R2662" t="s">
        <v>8319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10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4" t="s">
        <v>8314</v>
      </c>
      <c r="R2663" t="s">
        <v>8318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10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4" t="s">
        <v>8314</v>
      </c>
      <c r="R2664" t="s">
        <v>8318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10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4" t="s">
        <v>8314</v>
      </c>
      <c r="R2665" t="s">
        <v>8318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10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4" t="s">
        <v>8314</v>
      </c>
      <c r="R2666" t="s">
        <v>8318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10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4" t="s">
        <v>8314</v>
      </c>
      <c r="R2667" t="s">
        <v>8318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10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4" t="s">
        <v>8314</v>
      </c>
      <c r="R2668" t="s">
        <v>8318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3.2" x14ac:dyDescent="0.3">
      <c r="A2669">
        <v>2667</v>
      </c>
      <c r="B2669" s="10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4" t="s">
        <v>8314</v>
      </c>
      <c r="R2669" t="s">
        <v>8318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10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4" t="s">
        <v>8314</v>
      </c>
      <c r="R2670" t="s">
        <v>8318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10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4" t="s">
        <v>8314</v>
      </c>
      <c r="R2671" t="s">
        <v>8318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10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4" t="s">
        <v>8314</v>
      </c>
      <c r="R2672" t="s">
        <v>8318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10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4" t="s">
        <v>8314</v>
      </c>
      <c r="R2673" t="s">
        <v>8318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10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4" t="s">
        <v>8314</v>
      </c>
      <c r="R2674" t="s">
        <v>8318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10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4" t="s">
        <v>8314</v>
      </c>
      <c r="R2675" t="s">
        <v>8318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10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4" t="s">
        <v>8314</v>
      </c>
      <c r="R2676" t="s">
        <v>8318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3.2" x14ac:dyDescent="0.3">
      <c r="A2677">
        <v>2675</v>
      </c>
      <c r="B2677" s="10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4" t="s">
        <v>8314</v>
      </c>
      <c r="R2677" t="s">
        <v>8318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10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4" t="s">
        <v>8314</v>
      </c>
      <c r="R2678" t="s">
        <v>8318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10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4" t="s">
        <v>8314</v>
      </c>
      <c r="R2679" t="s">
        <v>8318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10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4" t="s">
        <v>8314</v>
      </c>
      <c r="R2680" t="s">
        <v>8318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3.2" x14ac:dyDescent="0.3">
      <c r="A2681">
        <v>2679</v>
      </c>
      <c r="B2681" s="10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4" t="s">
        <v>8314</v>
      </c>
      <c r="R2681" t="s">
        <v>8318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10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4" t="s">
        <v>8314</v>
      </c>
      <c r="R2682" t="s">
        <v>8318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10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4" t="s">
        <v>8316</v>
      </c>
      <c r="R2683" t="s">
        <v>8317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10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4" t="s">
        <v>8316</v>
      </c>
      <c r="R2684" t="s">
        <v>8317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10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4" t="s">
        <v>8316</v>
      </c>
      <c r="R2685" t="s">
        <v>8317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10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4" t="s">
        <v>8316</v>
      </c>
      <c r="R2686" t="s">
        <v>8317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10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4" t="s">
        <v>8316</v>
      </c>
      <c r="R2687" t="s">
        <v>8317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10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4" t="s">
        <v>8316</v>
      </c>
      <c r="R2688" t="s">
        <v>8317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28.8" x14ac:dyDescent="0.3">
      <c r="A2689">
        <v>2687</v>
      </c>
      <c r="B2689" s="10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4" t="s">
        <v>8316</v>
      </c>
      <c r="R2689" t="s">
        <v>8317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10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4" t="s">
        <v>8316</v>
      </c>
      <c r="R2690" t="s">
        <v>8317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10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4" t="s">
        <v>8316</v>
      </c>
      <c r="R2691" t="s">
        <v>8317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3">
      <c r="A2692">
        <v>2690</v>
      </c>
      <c r="B2692" s="10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4" t="s">
        <v>8316</v>
      </c>
      <c r="R2692" t="s">
        <v>8317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10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4" t="s">
        <v>8316</v>
      </c>
      <c r="R2693" t="s">
        <v>8317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10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4" t="s">
        <v>8316</v>
      </c>
      <c r="R2694" t="s">
        <v>8317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10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4" t="s">
        <v>8316</v>
      </c>
      <c r="R2695" t="s">
        <v>8317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3.2" x14ac:dyDescent="0.3">
      <c r="A2696">
        <v>2694</v>
      </c>
      <c r="B2696" s="10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4" t="s">
        <v>8316</v>
      </c>
      <c r="R2696" t="s">
        <v>8317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28.8" x14ac:dyDescent="0.3">
      <c r="A2697">
        <v>2695</v>
      </c>
      <c r="B2697" s="10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4" t="s">
        <v>8316</v>
      </c>
      <c r="R2697" t="s">
        <v>8317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3.2" x14ac:dyDescent="0.3">
      <c r="A2698">
        <v>2696</v>
      </c>
      <c r="B2698" s="10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4" t="s">
        <v>8316</v>
      </c>
      <c r="R2698" t="s">
        <v>8317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28.8" x14ac:dyDescent="0.3">
      <c r="A2699">
        <v>2697</v>
      </c>
      <c r="B2699" s="10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4" t="s">
        <v>8316</v>
      </c>
      <c r="R2699" t="s">
        <v>8317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10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4" t="s">
        <v>8316</v>
      </c>
      <c r="R2700" t="s">
        <v>8317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10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4" t="s">
        <v>8316</v>
      </c>
      <c r="R2701" t="s">
        <v>8317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10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4" t="s">
        <v>8316</v>
      </c>
      <c r="R2702" t="s">
        <v>8317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10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2">
        <f t="shared" si="211"/>
        <v>34.130000000000003</v>
      </c>
      <c r="Q2703" s="14" t="s">
        <v>8308</v>
      </c>
      <c r="R2703" t="s">
        <v>8311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10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2">
        <f t="shared" si="211"/>
        <v>132.35</v>
      </c>
      <c r="Q2704" s="14" t="s">
        <v>8308</v>
      </c>
      <c r="R2704" t="s">
        <v>8311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10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2">
        <f t="shared" si="211"/>
        <v>922.22</v>
      </c>
      <c r="Q2705" s="14" t="s">
        <v>8308</v>
      </c>
      <c r="R2705" t="s">
        <v>8311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10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2">
        <f t="shared" si="211"/>
        <v>163.57</v>
      </c>
      <c r="Q2706" s="14" t="s">
        <v>8308</v>
      </c>
      <c r="R2706" t="s">
        <v>8311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10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2">
        <f t="shared" si="211"/>
        <v>217.38</v>
      </c>
      <c r="Q2707" s="14" t="s">
        <v>8308</v>
      </c>
      <c r="R2707" t="s">
        <v>8311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10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2">
        <f t="shared" si="211"/>
        <v>149.44</v>
      </c>
      <c r="Q2708" s="14" t="s">
        <v>8308</v>
      </c>
      <c r="R2708" t="s">
        <v>8311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10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2">
        <f t="shared" si="211"/>
        <v>71.239999999999995</v>
      </c>
      <c r="Q2709" s="14" t="s">
        <v>8308</v>
      </c>
      <c r="R2709" t="s">
        <v>8311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10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2">
        <f t="shared" si="211"/>
        <v>44.46</v>
      </c>
      <c r="Q2710" s="14" t="s">
        <v>8308</v>
      </c>
      <c r="R2710" t="s">
        <v>8311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10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2">
        <f t="shared" si="211"/>
        <v>164.94</v>
      </c>
      <c r="Q2711" s="14" t="s">
        <v>8308</v>
      </c>
      <c r="R2711" t="s">
        <v>8311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10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2">
        <f t="shared" si="211"/>
        <v>84.87</v>
      </c>
      <c r="Q2712" s="14" t="s">
        <v>8308</v>
      </c>
      <c r="R2712" t="s">
        <v>8311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10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2">
        <f t="shared" si="211"/>
        <v>53.95</v>
      </c>
      <c r="Q2713" s="14" t="s">
        <v>8308</v>
      </c>
      <c r="R2713" t="s">
        <v>8311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10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2">
        <f t="shared" si="211"/>
        <v>50.53</v>
      </c>
      <c r="Q2714" s="14" t="s">
        <v>8308</v>
      </c>
      <c r="R2714" t="s">
        <v>8311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10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2">
        <f t="shared" si="211"/>
        <v>108</v>
      </c>
      <c r="Q2715" s="14" t="s">
        <v>8308</v>
      </c>
      <c r="R2715" t="s">
        <v>8311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10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2">
        <f t="shared" si="211"/>
        <v>95.37</v>
      </c>
      <c r="Q2716" s="14" t="s">
        <v>8308</v>
      </c>
      <c r="R2716" t="s">
        <v>8311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10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2">
        <f t="shared" si="211"/>
        <v>57.63</v>
      </c>
      <c r="Q2717" s="14" t="s">
        <v>8308</v>
      </c>
      <c r="R2717" t="s">
        <v>8311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57.6" x14ac:dyDescent="0.3">
      <c r="A2718">
        <v>2716</v>
      </c>
      <c r="B2718" s="10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2">
        <f t="shared" si="211"/>
        <v>64.16</v>
      </c>
      <c r="Q2718" s="14" t="s">
        <v>8308</v>
      </c>
      <c r="R2718" t="s">
        <v>8311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10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2">
        <f t="shared" si="211"/>
        <v>92.39</v>
      </c>
      <c r="Q2719" s="14" t="s">
        <v>8308</v>
      </c>
      <c r="R2719" t="s">
        <v>8311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10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2">
        <f t="shared" si="211"/>
        <v>125.98</v>
      </c>
      <c r="Q2720" s="14" t="s">
        <v>8308</v>
      </c>
      <c r="R2720" t="s">
        <v>8311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10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2">
        <f t="shared" si="211"/>
        <v>94.64</v>
      </c>
      <c r="Q2721" s="14" t="s">
        <v>8308</v>
      </c>
      <c r="R2721" t="s">
        <v>8311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28.8" x14ac:dyDescent="0.3">
      <c r="A2722">
        <v>2720</v>
      </c>
      <c r="B2722" s="10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2">
        <f t="shared" si="211"/>
        <v>170.7</v>
      </c>
      <c r="Q2722" s="14" t="s">
        <v>8308</v>
      </c>
      <c r="R2722" t="s">
        <v>8311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10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4" t="s">
        <v>8314</v>
      </c>
      <c r="R2723" t="s">
        <v>8315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10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4" t="s">
        <v>8314</v>
      </c>
      <c r="R2724" t="s">
        <v>8315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10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4" t="s">
        <v>8314</v>
      </c>
      <c r="R2725" t="s">
        <v>8315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10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4" t="s">
        <v>8314</v>
      </c>
      <c r="R2726" t="s">
        <v>8315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28.8" x14ac:dyDescent="0.3">
      <c r="A2727">
        <v>2725</v>
      </c>
      <c r="B2727" s="10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4" t="s">
        <v>8314</v>
      </c>
      <c r="R2727" t="s">
        <v>8315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10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4" t="s">
        <v>8314</v>
      </c>
      <c r="R2728" t="s">
        <v>8315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10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4" t="s">
        <v>8314</v>
      </c>
      <c r="R2729" t="s">
        <v>8315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10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4" t="s">
        <v>8314</v>
      </c>
      <c r="R2730" t="s">
        <v>8315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10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4" t="s">
        <v>8314</v>
      </c>
      <c r="R2731" t="s">
        <v>8315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28.8" x14ac:dyDescent="0.3">
      <c r="A2732">
        <v>2730</v>
      </c>
      <c r="B2732" s="10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4" t="s">
        <v>8314</v>
      </c>
      <c r="R2732" t="s">
        <v>8315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3.2" x14ac:dyDescent="0.3">
      <c r="A2733">
        <v>2731</v>
      </c>
      <c r="B2733" s="10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4" t="s">
        <v>8314</v>
      </c>
      <c r="R2733" t="s">
        <v>8315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10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4" t="s">
        <v>8314</v>
      </c>
      <c r="R2734" t="s">
        <v>8315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10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4" t="s">
        <v>8314</v>
      </c>
      <c r="R2735" t="s">
        <v>8315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10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4" t="s">
        <v>8314</v>
      </c>
      <c r="R2736" t="s">
        <v>8315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10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4" t="s">
        <v>8314</v>
      </c>
      <c r="R2737" t="s">
        <v>8315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10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4" t="s">
        <v>8314</v>
      </c>
      <c r="R2738" t="s">
        <v>8315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10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4" t="s">
        <v>8314</v>
      </c>
      <c r="R2739" t="s">
        <v>8315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10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4" t="s">
        <v>8314</v>
      </c>
      <c r="R2740" t="s">
        <v>8315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10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4" t="s">
        <v>8314</v>
      </c>
      <c r="R2741" t="s">
        <v>8315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28.8" x14ac:dyDescent="0.3">
      <c r="A2742">
        <v>2740</v>
      </c>
      <c r="B2742" s="10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4" t="s">
        <v>8314</v>
      </c>
      <c r="R2742" t="s">
        <v>8315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10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4" t="s">
        <v>8312</v>
      </c>
      <c r="R2743" t="s">
        <v>8313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28.8" x14ac:dyDescent="0.3">
      <c r="A2744">
        <v>2742</v>
      </c>
      <c r="B2744" s="10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4" t="s">
        <v>8312</v>
      </c>
      <c r="R2744" t="s">
        <v>8313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10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4" t="s">
        <v>8312</v>
      </c>
      <c r="R2745" t="s">
        <v>8313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10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4" t="s">
        <v>8312</v>
      </c>
      <c r="R2746" t="s">
        <v>8313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10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4" t="s">
        <v>8312</v>
      </c>
      <c r="R2747" t="s">
        <v>8313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10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4" t="s">
        <v>8312</v>
      </c>
      <c r="R2748" t="s">
        <v>8313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10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4" t="s">
        <v>8312</v>
      </c>
      <c r="R2749" t="s">
        <v>8313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28.8" x14ac:dyDescent="0.3">
      <c r="A2750">
        <v>2748</v>
      </c>
      <c r="B2750" s="10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4" t="s">
        <v>8312</v>
      </c>
      <c r="R2750" t="s">
        <v>8313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10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4" t="s">
        <v>8312</v>
      </c>
      <c r="R2751" t="s">
        <v>8313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28.8" x14ac:dyDescent="0.3">
      <c r="A2752">
        <v>2750</v>
      </c>
      <c r="B2752" s="10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4" t="s">
        <v>8312</v>
      </c>
      <c r="R2752" t="s">
        <v>8313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10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4" t="s">
        <v>8312</v>
      </c>
      <c r="R2753" t="s">
        <v>8313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10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4" t="s">
        <v>8312</v>
      </c>
      <c r="R2754" t="s">
        <v>8313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28.8" x14ac:dyDescent="0.3">
      <c r="A2755">
        <v>2753</v>
      </c>
      <c r="B2755" s="10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4" t="s">
        <v>8312</v>
      </c>
      <c r="R2755" t="s">
        <v>8313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10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4" t="s">
        <v>8312</v>
      </c>
      <c r="R2756" t="s">
        <v>8313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28.8" x14ac:dyDescent="0.3">
      <c r="A2757">
        <v>2755</v>
      </c>
      <c r="B2757" s="10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4" t="s">
        <v>8312</v>
      </c>
      <c r="R2757" t="s">
        <v>8313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10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4" t="s">
        <v>8312</v>
      </c>
      <c r="R2758" t="s">
        <v>8313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x14ac:dyDescent="0.3">
      <c r="A2759">
        <v>2757</v>
      </c>
      <c r="B2759" s="10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4" t="s">
        <v>8312</v>
      </c>
      <c r="R2759" t="s">
        <v>8313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3.2" x14ac:dyDescent="0.3">
      <c r="A2760">
        <v>2758</v>
      </c>
      <c r="B2760" s="10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4" t="s">
        <v>8312</v>
      </c>
      <c r="R2760" t="s">
        <v>8313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10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4" t="s">
        <v>8312</v>
      </c>
      <c r="R2761" t="s">
        <v>8313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10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4" t="s">
        <v>8312</v>
      </c>
      <c r="R2762" t="s">
        <v>8313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10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4" t="s">
        <v>8312</v>
      </c>
      <c r="R2763" t="s">
        <v>8313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10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4" t="s">
        <v>8312</v>
      </c>
      <c r="R2764" t="s">
        <v>8313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10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4" t="s">
        <v>8312</v>
      </c>
      <c r="R2765" t="s">
        <v>8313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10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4" t="s">
        <v>8312</v>
      </c>
      <c r="R2766" t="s">
        <v>8313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28.8" x14ac:dyDescent="0.3">
      <c r="A2767">
        <v>2765</v>
      </c>
      <c r="B2767" s="10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4" t="s">
        <v>8312</v>
      </c>
      <c r="R2767" t="s">
        <v>8313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10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4" t="s">
        <v>8312</v>
      </c>
      <c r="R2768" t="s">
        <v>8313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28.8" x14ac:dyDescent="0.3">
      <c r="A2769">
        <v>2767</v>
      </c>
      <c r="B2769" s="10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4" t="s">
        <v>8312</v>
      </c>
      <c r="R2769" t="s">
        <v>8313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10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4" t="s">
        <v>8312</v>
      </c>
      <c r="R2770" t="s">
        <v>8313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10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4" t="s">
        <v>8312</v>
      </c>
      <c r="R2771" t="s">
        <v>8313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10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4" t="s">
        <v>8312</v>
      </c>
      <c r="R2772" t="s">
        <v>8313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10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4" t="s">
        <v>8312</v>
      </c>
      <c r="R2773" t="s">
        <v>8313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10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4" t="s">
        <v>8312</v>
      </c>
      <c r="R2774" t="s">
        <v>8313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28.8" x14ac:dyDescent="0.3">
      <c r="A2775">
        <v>2773</v>
      </c>
      <c r="B2775" s="10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4" t="s">
        <v>8312</v>
      </c>
      <c r="R2775" t="s">
        <v>8313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10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4" t="s">
        <v>8312</v>
      </c>
      <c r="R2776" t="s">
        <v>8313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10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4" t="s">
        <v>8312</v>
      </c>
      <c r="R2777" t="s">
        <v>8313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3.2" x14ac:dyDescent="0.3">
      <c r="A2778">
        <v>2776</v>
      </c>
      <c r="B2778" s="10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4" t="s">
        <v>8312</v>
      </c>
      <c r="R2778" t="s">
        <v>8313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10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4" t="s">
        <v>8312</v>
      </c>
      <c r="R2779" t="s">
        <v>8313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10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4" t="s">
        <v>8312</v>
      </c>
      <c r="R2780" t="s">
        <v>8313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10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4" t="s">
        <v>8312</v>
      </c>
      <c r="R2781" t="s">
        <v>8313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10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4" t="s">
        <v>8312</v>
      </c>
      <c r="R2782" t="s">
        <v>8313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10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2">
        <f t="shared" si="216"/>
        <v>47</v>
      </c>
      <c r="Q2783" s="14" t="s">
        <v>8308</v>
      </c>
      <c r="R2783" t="s">
        <v>8309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10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2">
        <f t="shared" si="216"/>
        <v>66.67</v>
      </c>
      <c r="Q2784" s="14" t="s">
        <v>8308</v>
      </c>
      <c r="R2784" t="s">
        <v>8309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10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2">
        <f t="shared" si="216"/>
        <v>18.77</v>
      </c>
      <c r="Q2785" s="14" t="s">
        <v>8308</v>
      </c>
      <c r="R2785" t="s">
        <v>8309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28.8" x14ac:dyDescent="0.3">
      <c r="A2786">
        <v>2784</v>
      </c>
      <c r="B2786" s="10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2">
        <f t="shared" si="216"/>
        <v>66.11</v>
      </c>
      <c r="Q2786" s="14" t="s">
        <v>8308</v>
      </c>
      <c r="R2786" t="s">
        <v>8309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28.8" x14ac:dyDescent="0.3">
      <c r="A2787">
        <v>2785</v>
      </c>
      <c r="B2787" s="10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2">
        <f t="shared" si="216"/>
        <v>36.86</v>
      </c>
      <c r="Q2787" s="14" t="s">
        <v>8308</v>
      </c>
      <c r="R2787" t="s">
        <v>8309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10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2">
        <f t="shared" si="216"/>
        <v>39.81</v>
      </c>
      <c r="Q2788" s="14" t="s">
        <v>8308</v>
      </c>
      <c r="R2788" t="s">
        <v>8309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10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2">
        <f t="shared" si="216"/>
        <v>31.5</v>
      </c>
      <c r="Q2789" s="14" t="s">
        <v>8308</v>
      </c>
      <c r="R2789" t="s">
        <v>8309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28.8" x14ac:dyDescent="0.3">
      <c r="A2790">
        <v>2788</v>
      </c>
      <c r="B2790" s="10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2">
        <f t="shared" si="216"/>
        <v>102.5</v>
      </c>
      <c r="Q2790" s="14" t="s">
        <v>8308</v>
      </c>
      <c r="R2790" t="s">
        <v>8309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10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2">
        <f t="shared" si="216"/>
        <v>126.46</v>
      </c>
      <c r="Q2791" s="14" t="s">
        <v>8308</v>
      </c>
      <c r="R2791" t="s">
        <v>8309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10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2">
        <f t="shared" si="216"/>
        <v>47.88</v>
      </c>
      <c r="Q2792" s="14" t="s">
        <v>8308</v>
      </c>
      <c r="R2792" t="s">
        <v>8309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10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2">
        <f t="shared" si="216"/>
        <v>73.209999999999994</v>
      </c>
      <c r="Q2793" s="14" t="s">
        <v>8308</v>
      </c>
      <c r="R2793" t="s">
        <v>8309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10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2">
        <f t="shared" si="216"/>
        <v>89.67</v>
      </c>
      <c r="Q2794" s="14" t="s">
        <v>8308</v>
      </c>
      <c r="R2794" t="s">
        <v>8309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10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2">
        <f t="shared" si="216"/>
        <v>151.46</v>
      </c>
      <c r="Q2795" s="14" t="s">
        <v>8308</v>
      </c>
      <c r="R2795" t="s">
        <v>8309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3.2" x14ac:dyDescent="0.3">
      <c r="A2796">
        <v>2794</v>
      </c>
      <c r="B2796" s="10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2">
        <f t="shared" si="216"/>
        <v>25</v>
      </c>
      <c r="Q2796" s="14" t="s">
        <v>8308</v>
      </c>
      <c r="R2796" t="s">
        <v>8309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10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2">
        <f t="shared" si="216"/>
        <v>36.5</v>
      </c>
      <c r="Q2797" s="14" t="s">
        <v>8308</v>
      </c>
      <c r="R2797" t="s">
        <v>8309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10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2">
        <f t="shared" si="216"/>
        <v>44</v>
      </c>
      <c r="Q2798" s="14" t="s">
        <v>8308</v>
      </c>
      <c r="R2798" t="s">
        <v>8309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10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2">
        <f t="shared" si="216"/>
        <v>87.36</v>
      </c>
      <c r="Q2799" s="14" t="s">
        <v>8308</v>
      </c>
      <c r="R2799" t="s">
        <v>8309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10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2">
        <f t="shared" si="216"/>
        <v>36.47</v>
      </c>
      <c r="Q2800" s="14" t="s">
        <v>8308</v>
      </c>
      <c r="R2800" t="s">
        <v>8309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10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2">
        <f t="shared" si="216"/>
        <v>44.86</v>
      </c>
      <c r="Q2801" s="14" t="s">
        <v>8308</v>
      </c>
      <c r="R2801" t="s">
        <v>8309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10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2">
        <f t="shared" si="216"/>
        <v>42.9</v>
      </c>
      <c r="Q2802" s="14" t="s">
        <v>8308</v>
      </c>
      <c r="R2802" t="s">
        <v>8309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28.8" x14ac:dyDescent="0.3">
      <c r="A2803">
        <v>2801</v>
      </c>
      <c r="B2803" s="10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2">
        <f t="shared" si="216"/>
        <v>51.23</v>
      </c>
      <c r="Q2803" s="14" t="s">
        <v>8308</v>
      </c>
      <c r="R2803" t="s">
        <v>8309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10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2">
        <f t="shared" si="216"/>
        <v>33.94</v>
      </c>
      <c r="Q2804" s="14" t="s">
        <v>8308</v>
      </c>
      <c r="R2804" t="s">
        <v>8309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10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2">
        <f t="shared" si="216"/>
        <v>90.74</v>
      </c>
      <c r="Q2805" s="14" t="s">
        <v>8308</v>
      </c>
      <c r="R2805" t="s">
        <v>8309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10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2">
        <f t="shared" si="216"/>
        <v>50</v>
      </c>
      <c r="Q2806" s="14" t="s">
        <v>8308</v>
      </c>
      <c r="R2806" t="s">
        <v>8309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10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2">
        <f t="shared" si="216"/>
        <v>24.44</v>
      </c>
      <c r="Q2807" s="14" t="s">
        <v>8308</v>
      </c>
      <c r="R2807" t="s">
        <v>8309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10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2">
        <f t="shared" si="216"/>
        <v>44.25</v>
      </c>
      <c r="Q2808" s="14" t="s">
        <v>8308</v>
      </c>
      <c r="R2808" t="s">
        <v>8309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10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2">
        <f t="shared" si="216"/>
        <v>67.739999999999995</v>
      </c>
      <c r="Q2809" s="14" t="s">
        <v>8308</v>
      </c>
      <c r="R2809" t="s">
        <v>8309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10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2">
        <f t="shared" si="216"/>
        <v>65.38</v>
      </c>
      <c r="Q2810" s="14" t="s">
        <v>8308</v>
      </c>
      <c r="R2810" t="s">
        <v>8309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10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2">
        <f t="shared" si="216"/>
        <v>121.9</v>
      </c>
      <c r="Q2811" s="14" t="s">
        <v>8308</v>
      </c>
      <c r="R2811" t="s">
        <v>8309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10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2">
        <f t="shared" si="216"/>
        <v>47.46</v>
      </c>
      <c r="Q2812" s="14" t="s">
        <v>8308</v>
      </c>
      <c r="R2812" t="s">
        <v>8309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10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2">
        <f t="shared" si="216"/>
        <v>92.84</v>
      </c>
      <c r="Q2813" s="14" t="s">
        <v>8308</v>
      </c>
      <c r="R2813" t="s">
        <v>8309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28.8" x14ac:dyDescent="0.3">
      <c r="A2814">
        <v>2812</v>
      </c>
      <c r="B2814" s="10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2">
        <f t="shared" si="216"/>
        <v>68.25</v>
      </c>
      <c r="Q2814" s="14" t="s">
        <v>8308</v>
      </c>
      <c r="R2814" t="s">
        <v>8309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10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2">
        <f t="shared" si="216"/>
        <v>37.21</v>
      </c>
      <c r="Q2815" s="14" t="s">
        <v>8308</v>
      </c>
      <c r="R2815" t="s">
        <v>8309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10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2">
        <f t="shared" si="216"/>
        <v>25.25</v>
      </c>
      <c r="Q2816" s="14" t="s">
        <v>8308</v>
      </c>
      <c r="R2816" t="s">
        <v>8309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10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2">
        <f t="shared" si="216"/>
        <v>43.21</v>
      </c>
      <c r="Q2817" s="14" t="s">
        <v>8308</v>
      </c>
      <c r="R2817" t="s">
        <v>8309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10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2">
        <f t="shared" ref="P2818:P2881" si="221">IFERROR(ROUND(E2818/L2818,2),0)</f>
        <v>25.13</v>
      </c>
      <c r="Q2818" s="14" t="s">
        <v>8308</v>
      </c>
      <c r="R2818" t="s">
        <v>8309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10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2">
        <f t="shared" si="221"/>
        <v>23.64</v>
      </c>
      <c r="Q2819" s="14" t="s">
        <v>8308</v>
      </c>
      <c r="R2819" t="s">
        <v>8309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10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2">
        <f t="shared" si="221"/>
        <v>103.95</v>
      </c>
      <c r="Q2820" s="14" t="s">
        <v>8308</v>
      </c>
      <c r="R2820" t="s">
        <v>8309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10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2">
        <f t="shared" si="221"/>
        <v>50.38</v>
      </c>
      <c r="Q2821" s="14" t="s">
        <v>8308</v>
      </c>
      <c r="R2821" t="s">
        <v>8309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10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2">
        <f t="shared" si="221"/>
        <v>13.6</v>
      </c>
      <c r="Q2822" s="14" t="s">
        <v>8308</v>
      </c>
      <c r="R2822" t="s">
        <v>8309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3.2" x14ac:dyDescent="0.3">
      <c r="A2823">
        <v>2821</v>
      </c>
      <c r="B2823" s="10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2">
        <f t="shared" si="221"/>
        <v>28.57</v>
      </c>
      <c r="Q2823" s="14" t="s">
        <v>8308</v>
      </c>
      <c r="R2823" t="s">
        <v>8309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3.2" x14ac:dyDescent="0.3">
      <c r="A2824">
        <v>2822</v>
      </c>
      <c r="B2824" s="10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2">
        <f t="shared" si="221"/>
        <v>63.83</v>
      </c>
      <c r="Q2824" s="14" t="s">
        <v>8308</v>
      </c>
      <c r="R2824" t="s">
        <v>8309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3.2" x14ac:dyDescent="0.3">
      <c r="A2825">
        <v>2823</v>
      </c>
      <c r="B2825" s="10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2">
        <f t="shared" si="221"/>
        <v>8.86</v>
      </c>
      <c r="Q2825" s="14" t="s">
        <v>8308</v>
      </c>
      <c r="R2825" t="s">
        <v>8309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10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2">
        <f t="shared" si="221"/>
        <v>50.67</v>
      </c>
      <c r="Q2826" s="14" t="s">
        <v>8308</v>
      </c>
      <c r="R2826" t="s">
        <v>8309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3.2" x14ac:dyDescent="0.3">
      <c r="A2827">
        <v>2825</v>
      </c>
      <c r="B2827" s="10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2">
        <f t="shared" si="221"/>
        <v>60.78</v>
      </c>
      <c r="Q2827" s="14" t="s">
        <v>8308</v>
      </c>
      <c r="R2827" t="s">
        <v>8309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3.2" x14ac:dyDescent="0.3">
      <c r="A2828">
        <v>2826</v>
      </c>
      <c r="B2828" s="10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2">
        <f t="shared" si="221"/>
        <v>113.42</v>
      </c>
      <c r="Q2828" s="14" t="s">
        <v>8308</v>
      </c>
      <c r="R2828" t="s">
        <v>8309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3.2" x14ac:dyDescent="0.3">
      <c r="A2829">
        <v>2827</v>
      </c>
      <c r="B2829" s="10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2">
        <f t="shared" si="221"/>
        <v>104.57</v>
      </c>
      <c r="Q2829" s="14" t="s">
        <v>8308</v>
      </c>
      <c r="R2829" t="s">
        <v>8309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10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2">
        <f t="shared" si="221"/>
        <v>98.31</v>
      </c>
      <c r="Q2830" s="14" t="s">
        <v>8308</v>
      </c>
      <c r="R2830" t="s">
        <v>8309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10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2">
        <f t="shared" si="221"/>
        <v>35.04</v>
      </c>
      <c r="Q2831" s="14" t="s">
        <v>8308</v>
      </c>
      <c r="R2831" t="s">
        <v>8309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10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2">
        <f t="shared" si="221"/>
        <v>272.73</v>
      </c>
      <c r="Q2832" s="14" t="s">
        <v>8308</v>
      </c>
      <c r="R2832" t="s">
        <v>8309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10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2">
        <f t="shared" si="221"/>
        <v>63.85</v>
      </c>
      <c r="Q2833" s="14" t="s">
        <v>8308</v>
      </c>
      <c r="R2833" t="s">
        <v>8309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10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2">
        <f t="shared" si="221"/>
        <v>30.19</v>
      </c>
      <c r="Q2834" s="14" t="s">
        <v>8308</v>
      </c>
      <c r="R2834" t="s">
        <v>8309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10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2">
        <f t="shared" si="221"/>
        <v>83.51</v>
      </c>
      <c r="Q2835" s="14" t="s">
        <v>8308</v>
      </c>
      <c r="R2835" t="s">
        <v>8309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10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2">
        <f t="shared" si="221"/>
        <v>64.760000000000005</v>
      </c>
      <c r="Q2836" s="14" t="s">
        <v>8308</v>
      </c>
      <c r="R2836" t="s">
        <v>8309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10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2">
        <f t="shared" si="221"/>
        <v>20.12</v>
      </c>
      <c r="Q2837" s="14" t="s">
        <v>8308</v>
      </c>
      <c r="R2837" t="s">
        <v>8309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3.2" x14ac:dyDescent="0.3">
      <c r="A2838">
        <v>2836</v>
      </c>
      <c r="B2838" s="10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2">
        <f t="shared" si="221"/>
        <v>44.09</v>
      </c>
      <c r="Q2838" s="14" t="s">
        <v>8308</v>
      </c>
      <c r="R2838" t="s">
        <v>8309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10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2">
        <f t="shared" si="221"/>
        <v>40.479999999999997</v>
      </c>
      <c r="Q2839" s="14" t="s">
        <v>8308</v>
      </c>
      <c r="R2839" t="s">
        <v>8309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10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2">
        <f t="shared" si="221"/>
        <v>44.54</v>
      </c>
      <c r="Q2840" s="14" t="s">
        <v>8308</v>
      </c>
      <c r="R2840" t="s">
        <v>8309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10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2">
        <f t="shared" si="221"/>
        <v>125.81</v>
      </c>
      <c r="Q2841" s="14" t="s">
        <v>8308</v>
      </c>
      <c r="R2841" t="s">
        <v>8309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3.2" x14ac:dyDescent="0.3">
      <c r="A2842">
        <v>2840</v>
      </c>
      <c r="B2842" s="10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2">
        <f t="shared" si="221"/>
        <v>19.7</v>
      </c>
      <c r="Q2842" s="14" t="s">
        <v>8308</v>
      </c>
      <c r="R2842" t="s">
        <v>8309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10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2">
        <f t="shared" si="221"/>
        <v>10</v>
      </c>
      <c r="Q2843" s="14" t="s">
        <v>8308</v>
      </c>
      <c r="R2843" t="s">
        <v>8309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10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2">
        <f t="shared" si="221"/>
        <v>0</v>
      </c>
      <c r="Q2844" s="14" t="s">
        <v>8308</v>
      </c>
      <c r="R2844" t="s">
        <v>8309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10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2">
        <f t="shared" si="221"/>
        <v>0</v>
      </c>
      <c r="Q2845" s="14" t="s">
        <v>8308</v>
      </c>
      <c r="R2845" t="s">
        <v>8309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10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2">
        <f t="shared" si="221"/>
        <v>30</v>
      </c>
      <c r="Q2846" s="14" t="s">
        <v>8308</v>
      </c>
      <c r="R2846" t="s">
        <v>8309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10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2">
        <f t="shared" si="221"/>
        <v>60.67</v>
      </c>
      <c r="Q2847" s="14" t="s">
        <v>8308</v>
      </c>
      <c r="R2847" t="s">
        <v>8309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3.2" x14ac:dyDescent="0.3">
      <c r="A2848">
        <v>2846</v>
      </c>
      <c r="B2848" s="10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2">
        <f t="shared" si="221"/>
        <v>0</v>
      </c>
      <c r="Q2848" s="14" t="s">
        <v>8308</v>
      </c>
      <c r="R2848" t="s">
        <v>8309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10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2">
        <f t="shared" si="221"/>
        <v>0</v>
      </c>
      <c r="Q2849" s="14" t="s">
        <v>8308</v>
      </c>
      <c r="R2849" t="s">
        <v>8309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3.2" x14ac:dyDescent="0.3">
      <c r="A2850">
        <v>2848</v>
      </c>
      <c r="B2850" s="10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2">
        <f t="shared" si="221"/>
        <v>23.33</v>
      </c>
      <c r="Q2850" s="14" t="s">
        <v>8308</v>
      </c>
      <c r="R2850" t="s">
        <v>8309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10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2">
        <f t="shared" si="221"/>
        <v>5</v>
      </c>
      <c r="Q2851" s="14" t="s">
        <v>8308</v>
      </c>
      <c r="R2851" t="s">
        <v>8309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10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2">
        <f t="shared" si="221"/>
        <v>23.92</v>
      </c>
      <c r="Q2852" s="14" t="s">
        <v>8308</v>
      </c>
      <c r="R2852" t="s">
        <v>8309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10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2">
        <f t="shared" si="221"/>
        <v>0</v>
      </c>
      <c r="Q2853" s="14" t="s">
        <v>8308</v>
      </c>
      <c r="R2853" t="s">
        <v>8309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10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2">
        <f t="shared" si="221"/>
        <v>15.83</v>
      </c>
      <c r="Q2854" s="14" t="s">
        <v>8308</v>
      </c>
      <c r="R2854" t="s">
        <v>8309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10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2">
        <f t="shared" si="221"/>
        <v>0</v>
      </c>
      <c r="Q2855" s="14" t="s">
        <v>8308</v>
      </c>
      <c r="R2855" t="s">
        <v>8309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28.8" x14ac:dyDescent="0.3">
      <c r="A2856">
        <v>2854</v>
      </c>
      <c r="B2856" s="10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2">
        <f t="shared" si="221"/>
        <v>29.79</v>
      </c>
      <c r="Q2856" s="14" t="s">
        <v>8308</v>
      </c>
      <c r="R2856" t="s">
        <v>8309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3.2" x14ac:dyDescent="0.3">
      <c r="A2857">
        <v>2855</v>
      </c>
      <c r="B2857" s="10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2">
        <f t="shared" si="221"/>
        <v>60</v>
      </c>
      <c r="Q2857" s="14" t="s">
        <v>8308</v>
      </c>
      <c r="R2857" t="s">
        <v>8309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10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2">
        <f t="shared" si="221"/>
        <v>24.33</v>
      </c>
      <c r="Q2858" s="14" t="s">
        <v>8308</v>
      </c>
      <c r="R2858" t="s">
        <v>8309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43.2" x14ac:dyDescent="0.3">
      <c r="A2859">
        <v>2857</v>
      </c>
      <c r="B2859" s="10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2">
        <f t="shared" si="221"/>
        <v>500</v>
      </c>
      <c r="Q2859" s="14" t="s">
        <v>8308</v>
      </c>
      <c r="R2859" t="s">
        <v>8309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10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2">
        <f t="shared" si="221"/>
        <v>0</v>
      </c>
      <c r="Q2860" s="14" t="s">
        <v>8308</v>
      </c>
      <c r="R2860" t="s">
        <v>8309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28.8" x14ac:dyDescent="0.3">
      <c r="A2861">
        <v>2859</v>
      </c>
      <c r="B2861" s="10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2">
        <f t="shared" si="221"/>
        <v>35</v>
      </c>
      <c r="Q2861" s="14" t="s">
        <v>8308</v>
      </c>
      <c r="R2861" t="s">
        <v>8309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3.2" x14ac:dyDescent="0.3">
      <c r="A2862">
        <v>2860</v>
      </c>
      <c r="B2862" s="10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2">
        <f t="shared" si="221"/>
        <v>29.56</v>
      </c>
      <c r="Q2862" s="14" t="s">
        <v>8308</v>
      </c>
      <c r="R2862" t="s">
        <v>8309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10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2">
        <f t="shared" si="221"/>
        <v>26.67</v>
      </c>
      <c r="Q2863" s="14" t="s">
        <v>8308</v>
      </c>
      <c r="R2863" t="s">
        <v>8309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10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2">
        <f t="shared" si="221"/>
        <v>18.329999999999998</v>
      </c>
      <c r="Q2864" s="14" t="s">
        <v>8308</v>
      </c>
      <c r="R2864" t="s">
        <v>8309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10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2">
        <f t="shared" si="221"/>
        <v>20</v>
      </c>
      <c r="Q2865" s="14" t="s">
        <v>8308</v>
      </c>
      <c r="R2865" t="s">
        <v>8309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10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2">
        <f t="shared" si="221"/>
        <v>13.33</v>
      </c>
      <c r="Q2866" s="14" t="s">
        <v>8308</v>
      </c>
      <c r="R2866" t="s">
        <v>8309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10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2">
        <f t="shared" si="221"/>
        <v>0</v>
      </c>
      <c r="Q2867" s="14" t="s">
        <v>8308</v>
      </c>
      <c r="R2867" t="s">
        <v>8309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10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2">
        <f t="shared" si="221"/>
        <v>22.5</v>
      </c>
      <c r="Q2868" s="14" t="s">
        <v>8308</v>
      </c>
      <c r="R2868" t="s">
        <v>8309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3.2" x14ac:dyDescent="0.3">
      <c r="A2869">
        <v>2867</v>
      </c>
      <c r="B2869" s="10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2">
        <f t="shared" si="221"/>
        <v>50.4</v>
      </c>
      <c r="Q2869" s="14" t="s">
        <v>8308</v>
      </c>
      <c r="R2869" t="s">
        <v>8309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3.2" x14ac:dyDescent="0.3">
      <c r="A2870">
        <v>2868</v>
      </c>
      <c r="B2870" s="10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2">
        <f t="shared" si="221"/>
        <v>105.03</v>
      </c>
      <c r="Q2870" s="14" t="s">
        <v>8308</v>
      </c>
      <c r="R2870" t="s">
        <v>8309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3.2" x14ac:dyDescent="0.3">
      <c r="A2871">
        <v>2869</v>
      </c>
      <c r="B2871" s="10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2">
        <f t="shared" si="221"/>
        <v>35.4</v>
      </c>
      <c r="Q2871" s="14" t="s">
        <v>8308</v>
      </c>
      <c r="R2871" t="s">
        <v>8309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3.2" x14ac:dyDescent="0.3">
      <c r="A2872">
        <v>2870</v>
      </c>
      <c r="B2872" s="10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2">
        <f t="shared" si="221"/>
        <v>83.33</v>
      </c>
      <c r="Q2872" s="14" t="s">
        <v>8308</v>
      </c>
      <c r="R2872" t="s">
        <v>8309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10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2">
        <f t="shared" si="221"/>
        <v>35.92</v>
      </c>
      <c r="Q2873" s="14" t="s">
        <v>8308</v>
      </c>
      <c r="R2873" t="s">
        <v>8309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28.8" x14ac:dyDescent="0.3">
      <c r="A2874">
        <v>2872</v>
      </c>
      <c r="B2874" s="10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2">
        <f t="shared" si="221"/>
        <v>0</v>
      </c>
      <c r="Q2874" s="14" t="s">
        <v>8308</v>
      </c>
      <c r="R2874" t="s">
        <v>8309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3.2" x14ac:dyDescent="0.3">
      <c r="A2875">
        <v>2873</v>
      </c>
      <c r="B2875" s="10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2">
        <f t="shared" si="221"/>
        <v>119.13</v>
      </c>
      <c r="Q2875" s="14" t="s">
        <v>8308</v>
      </c>
      <c r="R2875" t="s">
        <v>8309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10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2">
        <f t="shared" si="221"/>
        <v>90.33</v>
      </c>
      <c r="Q2876" s="14" t="s">
        <v>8308</v>
      </c>
      <c r="R2876" t="s">
        <v>8309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10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2">
        <f t="shared" si="221"/>
        <v>2.33</v>
      </c>
      <c r="Q2877" s="14" t="s">
        <v>8308</v>
      </c>
      <c r="R2877" t="s">
        <v>8309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10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2">
        <f t="shared" si="221"/>
        <v>0</v>
      </c>
      <c r="Q2878" s="14" t="s">
        <v>8308</v>
      </c>
      <c r="R2878" t="s">
        <v>8309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10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2">
        <f t="shared" si="221"/>
        <v>108.33</v>
      </c>
      <c r="Q2879" s="14" t="s">
        <v>8308</v>
      </c>
      <c r="R2879" t="s">
        <v>8309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10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2">
        <f t="shared" si="221"/>
        <v>15.75</v>
      </c>
      <c r="Q2880" s="14" t="s">
        <v>8308</v>
      </c>
      <c r="R2880" t="s">
        <v>8309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28.8" x14ac:dyDescent="0.3">
      <c r="A2881">
        <v>2879</v>
      </c>
      <c r="B2881" s="10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2">
        <f t="shared" si="221"/>
        <v>29</v>
      </c>
      <c r="Q2881" s="14" t="s">
        <v>8308</v>
      </c>
      <c r="R2881" t="s">
        <v>8309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10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12">
        <f t="shared" ref="P2882:P2945" si="226">IFERROR(ROUND(E2882/L2882,2),0)</f>
        <v>96.55</v>
      </c>
      <c r="Q2882" s="14" t="s">
        <v>8308</v>
      </c>
      <c r="R2882" t="s">
        <v>8309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10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2">
        <f t="shared" si="226"/>
        <v>0</v>
      </c>
      <c r="Q2883" s="14" t="s">
        <v>8308</v>
      </c>
      <c r="R2883" t="s">
        <v>8309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10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2">
        <f t="shared" si="226"/>
        <v>63</v>
      </c>
      <c r="Q2884" s="14" t="s">
        <v>8308</v>
      </c>
      <c r="R2884" t="s">
        <v>8309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3.2" x14ac:dyDescent="0.3">
      <c r="A2885">
        <v>2883</v>
      </c>
      <c r="B2885" s="10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2">
        <f t="shared" si="226"/>
        <v>381.6</v>
      </c>
      <c r="Q2885" s="14" t="s">
        <v>8308</v>
      </c>
      <c r="R2885" t="s">
        <v>8309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10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2">
        <f t="shared" si="226"/>
        <v>46.25</v>
      </c>
      <c r="Q2886" s="14" t="s">
        <v>8308</v>
      </c>
      <c r="R2886" t="s">
        <v>8309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10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2">
        <f t="shared" si="226"/>
        <v>26</v>
      </c>
      <c r="Q2887" s="14" t="s">
        <v>8308</v>
      </c>
      <c r="R2887" t="s">
        <v>8309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10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2">
        <f t="shared" si="226"/>
        <v>10</v>
      </c>
      <c r="Q2888" s="14" t="s">
        <v>8308</v>
      </c>
      <c r="R2888" t="s">
        <v>8309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10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2">
        <f t="shared" si="226"/>
        <v>5</v>
      </c>
      <c r="Q2889" s="14" t="s">
        <v>8308</v>
      </c>
      <c r="R2889" t="s">
        <v>8309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10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2">
        <f t="shared" si="226"/>
        <v>0</v>
      </c>
      <c r="Q2890" s="14" t="s">
        <v>8308</v>
      </c>
      <c r="R2890" t="s">
        <v>8309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10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2">
        <f t="shared" si="226"/>
        <v>81.569999999999993</v>
      </c>
      <c r="Q2891" s="14" t="s">
        <v>8308</v>
      </c>
      <c r="R2891" t="s">
        <v>8309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10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2">
        <f t="shared" si="226"/>
        <v>7</v>
      </c>
      <c r="Q2892" s="14" t="s">
        <v>8308</v>
      </c>
      <c r="R2892" t="s">
        <v>8309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10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2">
        <f t="shared" si="226"/>
        <v>27.3</v>
      </c>
      <c r="Q2893" s="14" t="s">
        <v>8308</v>
      </c>
      <c r="R2893" t="s">
        <v>8309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10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2">
        <f t="shared" si="226"/>
        <v>29.41</v>
      </c>
      <c r="Q2894" s="14" t="s">
        <v>8308</v>
      </c>
      <c r="R2894" t="s">
        <v>8309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10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2">
        <f t="shared" si="226"/>
        <v>12.5</v>
      </c>
      <c r="Q2895" s="14" t="s">
        <v>8308</v>
      </c>
      <c r="R2895" t="s">
        <v>8309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10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2">
        <f t="shared" si="226"/>
        <v>0</v>
      </c>
      <c r="Q2896" s="14" t="s">
        <v>8308</v>
      </c>
      <c r="R2896" t="s">
        <v>8309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10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2">
        <f t="shared" si="226"/>
        <v>5.75</v>
      </c>
      <c r="Q2897" s="14" t="s">
        <v>8308</v>
      </c>
      <c r="R2897" t="s">
        <v>8309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10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2">
        <f t="shared" si="226"/>
        <v>52.08</v>
      </c>
      <c r="Q2898" s="14" t="s">
        <v>8308</v>
      </c>
      <c r="R2898" t="s">
        <v>8309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10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2">
        <f t="shared" si="226"/>
        <v>183.33</v>
      </c>
      <c r="Q2899" s="14" t="s">
        <v>8308</v>
      </c>
      <c r="R2899" t="s">
        <v>8309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10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2">
        <f t="shared" si="226"/>
        <v>26.33</v>
      </c>
      <c r="Q2900" s="14" t="s">
        <v>8308</v>
      </c>
      <c r="R2900" t="s">
        <v>8309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10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2">
        <f t="shared" si="226"/>
        <v>0</v>
      </c>
      <c r="Q2901" s="14" t="s">
        <v>8308</v>
      </c>
      <c r="R2901" t="s">
        <v>8309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3.2" x14ac:dyDescent="0.3">
      <c r="A2902">
        <v>2900</v>
      </c>
      <c r="B2902" s="10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2">
        <f t="shared" si="226"/>
        <v>486.43</v>
      </c>
      <c r="Q2902" s="14" t="s">
        <v>8308</v>
      </c>
      <c r="R2902" t="s">
        <v>8309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10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2">
        <f t="shared" si="226"/>
        <v>3</v>
      </c>
      <c r="Q2903" s="14" t="s">
        <v>8308</v>
      </c>
      <c r="R2903" t="s">
        <v>8309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10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2">
        <f t="shared" si="226"/>
        <v>25</v>
      </c>
      <c r="Q2904" s="14" t="s">
        <v>8308</v>
      </c>
      <c r="R2904" t="s">
        <v>8309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10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2">
        <f t="shared" si="226"/>
        <v>9.75</v>
      </c>
      <c r="Q2905" s="14" t="s">
        <v>8308</v>
      </c>
      <c r="R2905" t="s">
        <v>8309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10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2">
        <f t="shared" si="226"/>
        <v>18.75</v>
      </c>
      <c r="Q2906" s="14" t="s">
        <v>8308</v>
      </c>
      <c r="R2906" t="s">
        <v>8309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10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2">
        <f t="shared" si="226"/>
        <v>36.590000000000003</v>
      </c>
      <c r="Q2907" s="14" t="s">
        <v>8308</v>
      </c>
      <c r="R2907" t="s">
        <v>8309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3.2" x14ac:dyDescent="0.3">
      <c r="A2908">
        <v>2906</v>
      </c>
      <c r="B2908" s="10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2">
        <f t="shared" si="226"/>
        <v>80.709999999999994</v>
      </c>
      <c r="Q2908" s="14" t="s">
        <v>8308</v>
      </c>
      <c r="R2908" t="s">
        <v>8309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10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2">
        <f t="shared" si="226"/>
        <v>1</v>
      </c>
      <c r="Q2909" s="14" t="s">
        <v>8308</v>
      </c>
      <c r="R2909" t="s">
        <v>8309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10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2">
        <f t="shared" si="226"/>
        <v>52.8</v>
      </c>
      <c r="Q2910" s="14" t="s">
        <v>8308</v>
      </c>
      <c r="R2910" t="s">
        <v>8309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10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2">
        <f t="shared" si="226"/>
        <v>20</v>
      </c>
      <c r="Q2911" s="14" t="s">
        <v>8308</v>
      </c>
      <c r="R2911" t="s">
        <v>8309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10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2">
        <f t="shared" si="226"/>
        <v>1</v>
      </c>
      <c r="Q2912" s="14" t="s">
        <v>8308</v>
      </c>
      <c r="R2912" t="s">
        <v>8309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3.2" x14ac:dyDescent="0.3">
      <c r="A2913">
        <v>2911</v>
      </c>
      <c r="B2913" s="10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2">
        <f t="shared" si="226"/>
        <v>46.93</v>
      </c>
      <c r="Q2913" s="14" t="s">
        <v>8308</v>
      </c>
      <c r="R2913" t="s">
        <v>8309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10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2">
        <f t="shared" si="226"/>
        <v>78.08</v>
      </c>
      <c r="Q2914" s="14" t="s">
        <v>8308</v>
      </c>
      <c r="R2914" t="s">
        <v>8309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10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2">
        <f t="shared" si="226"/>
        <v>1</v>
      </c>
      <c r="Q2915" s="14" t="s">
        <v>8308</v>
      </c>
      <c r="R2915" t="s">
        <v>8309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10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2">
        <f t="shared" si="226"/>
        <v>1</v>
      </c>
      <c r="Q2916" s="14" t="s">
        <v>8308</v>
      </c>
      <c r="R2916" t="s">
        <v>8309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28.8" x14ac:dyDescent="0.3">
      <c r="A2917">
        <v>2915</v>
      </c>
      <c r="B2917" s="10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2">
        <f t="shared" si="226"/>
        <v>203.67</v>
      </c>
      <c r="Q2917" s="14" t="s">
        <v>8308</v>
      </c>
      <c r="R2917" t="s">
        <v>8309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10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2">
        <f t="shared" si="226"/>
        <v>20.71</v>
      </c>
      <c r="Q2918" s="14" t="s">
        <v>8308</v>
      </c>
      <c r="R2918" t="s">
        <v>8309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10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2">
        <f t="shared" si="226"/>
        <v>48.56</v>
      </c>
      <c r="Q2919" s="14" t="s">
        <v>8308</v>
      </c>
      <c r="R2919" t="s">
        <v>8309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10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2">
        <f t="shared" si="226"/>
        <v>68.099999999999994</v>
      </c>
      <c r="Q2920" s="14" t="s">
        <v>8308</v>
      </c>
      <c r="R2920" t="s">
        <v>8309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10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2">
        <f t="shared" si="226"/>
        <v>8.5</v>
      </c>
      <c r="Q2921" s="14" t="s">
        <v>8308</v>
      </c>
      <c r="R2921" t="s">
        <v>8309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10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2">
        <f t="shared" si="226"/>
        <v>51.62</v>
      </c>
      <c r="Q2922" s="14" t="s">
        <v>8308</v>
      </c>
      <c r="R2922" t="s">
        <v>8309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10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2">
        <f t="shared" si="226"/>
        <v>43</v>
      </c>
      <c r="Q2923" s="14" t="s">
        <v>8308</v>
      </c>
      <c r="R2923" t="s">
        <v>8310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10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2">
        <f t="shared" si="226"/>
        <v>83.33</v>
      </c>
      <c r="Q2924" s="14" t="s">
        <v>8308</v>
      </c>
      <c r="R2924" t="s">
        <v>8310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10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2">
        <f t="shared" si="226"/>
        <v>30</v>
      </c>
      <c r="Q2925" s="14" t="s">
        <v>8308</v>
      </c>
      <c r="R2925" t="s">
        <v>8310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10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2">
        <f t="shared" si="226"/>
        <v>175.51</v>
      </c>
      <c r="Q2926" s="14" t="s">
        <v>8308</v>
      </c>
      <c r="R2926" t="s">
        <v>8310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10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2">
        <f t="shared" si="226"/>
        <v>231.66</v>
      </c>
      <c r="Q2927" s="14" t="s">
        <v>8308</v>
      </c>
      <c r="R2927" t="s">
        <v>8310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10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2">
        <f t="shared" si="226"/>
        <v>75</v>
      </c>
      <c r="Q2928" s="14" t="s">
        <v>8308</v>
      </c>
      <c r="R2928" t="s">
        <v>8310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10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2">
        <f t="shared" si="226"/>
        <v>112.14</v>
      </c>
      <c r="Q2929" s="14" t="s">
        <v>8308</v>
      </c>
      <c r="R2929" t="s">
        <v>8310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10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2">
        <f t="shared" si="226"/>
        <v>41.67</v>
      </c>
      <c r="Q2930" s="14" t="s">
        <v>8308</v>
      </c>
      <c r="R2930" t="s">
        <v>8310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10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2">
        <f t="shared" si="226"/>
        <v>255.17</v>
      </c>
      <c r="Q2931" s="14" t="s">
        <v>8308</v>
      </c>
      <c r="R2931" t="s">
        <v>8310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10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2">
        <f t="shared" si="226"/>
        <v>162.77000000000001</v>
      </c>
      <c r="Q2932" s="14" t="s">
        <v>8308</v>
      </c>
      <c r="R2932" t="s">
        <v>8310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10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2">
        <f t="shared" si="226"/>
        <v>88.33</v>
      </c>
      <c r="Q2933" s="14" t="s">
        <v>8308</v>
      </c>
      <c r="R2933" t="s">
        <v>8310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10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2">
        <f t="shared" si="226"/>
        <v>85.74</v>
      </c>
      <c r="Q2934" s="14" t="s">
        <v>8308</v>
      </c>
      <c r="R2934" t="s">
        <v>8310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10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2">
        <f t="shared" si="226"/>
        <v>47.57</v>
      </c>
      <c r="Q2935" s="14" t="s">
        <v>8308</v>
      </c>
      <c r="R2935" t="s">
        <v>8310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10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2">
        <f t="shared" si="226"/>
        <v>72.97</v>
      </c>
      <c r="Q2936" s="14" t="s">
        <v>8308</v>
      </c>
      <c r="R2936" t="s">
        <v>8310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10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2">
        <f t="shared" si="226"/>
        <v>90.54</v>
      </c>
      <c r="Q2937" s="14" t="s">
        <v>8308</v>
      </c>
      <c r="R2937" t="s">
        <v>8310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10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2">
        <f t="shared" si="226"/>
        <v>37.65</v>
      </c>
      <c r="Q2938" s="14" t="s">
        <v>8308</v>
      </c>
      <c r="R2938" t="s">
        <v>8310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10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2">
        <f t="shared" si="226"/>
        <v>36.36</v>
      </c>
      <c r="Q2939" s="14" t="s">
        <v>8308</v>
      </c>
      <c r="R2939" t="s">
        <v>8310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10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2">
        <f t="shared" si="226"/>
        <v>126.72</v>
      </c>
      <c r="Q2940" s="14" t="s">
        <v>8308</v>
      </c>
      <c r="R2940" t="s">
        <v>8310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10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2">
        <f t="shared" si="226"/>
        <v>329.2</v>
      </c>
      <c r="Q2941" s="14" t="s">
        <v>8308</v>
      </c>
      <c r="R2941" t="s">
        <v>8310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10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2">
        <f t="shared" si="226"/>
        <v>81.239999999999995</v>
      </c>
      <c r="Q2942" s="14" t="s">
        <v>8308</v>
      </c>
      <c r="R2942" t="s">
        <v>8310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10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2">
        <f t="shared" si="226"/>
        <v>1</v>
      </c>
      <c r="Q2943" s="14" t="s">
        <v>8308</v>
      </c>
      <c r="R2943" t="s">
        <v>8311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10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2">
        <f t="shared" si="226"/>
        <v>202.23</v>
      </c>
      <c r="Q2944" s="14" t="s">
        <v>8308</v>
      </c>
      <c r="R2944" t="s">
        <v>8311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10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2">
        <f t="shared" si="226"/>
        <v>0</v>
      </c>
      <c r="Q2945" s="14" t="s">
        <v>8308</v>
      </c>
      <c r="R2945" t="s">
        <v>8311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28.8" x14ac:dyDescent="0.3">
      <c r="A2946">
        <v>2944</v>
      </c>
      <c r="B2946" s="10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12">
        <f t="shared" ref="P2946:P3009" si="231">IFERROR(ROUND(E2946/L2946,2),0)</f>
        <v>100</v>
      </c>
      <c r="Q2946" s="14" t="s">
        <v>8308</v>
      </c>
      <c r="R2946" t="s">
        <v>8311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3.2" x14ac:dyDescent="0.3">
      <c r="A2947">
        <v>2945</v>
      </c>
      <c r="B2947" s="10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2">
        <f t="shared" si="231"/>
        <v>0</v>
      </c>
      <c r="Q2947" s="14" t="s">
        <v>8308</v>
      </c>
      <c r="R2947" t="s">
        <v>8311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10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2">
        <f t="shared" si="231"/>
        <v>1</v>
      </c>
      <c r="Q2948" s="14" t="s">
        <v>8308</v>
      </c>
      <c r="R2948" t="s">
        <v>8311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3.2" x14ac:dyDescent="0.3">
      <c r="A2949">
        <v>2947</v>
      </c>
      <c r="B2949" s="10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2">
        <f t="shared" si="231"/>
        <v>82.46</v>
      </c>
      <c r="Q2949" s="14" t="s">
        <v>8308</v>
      </c>
      <c r="R2949" t="s">
        <v>8311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3.2" x14ac:dyDescent="0.3">
      <c r="A2950">
        <v>2948</v>
      </c>
      <c r="B2950" s="10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2">
        <f t="shared" si="231"/>
        <v>2.67</v>
      </c>
      <c r="Q2950" s="14" t="s">
        <v>8308</v>
      </c>
      <c r="R2950" t="s">
        <v>8311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10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2">
        <f t="shared" si="231"/>
        <v>12.5</v>
      </c>
      <c r="Q2951" s="14" t="s">
        <v>8308</v>
      </c>
      <c r="R2951" t="s">
        <v>8311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10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2">
        <f t="shared" si="231"/>
        <v>0</v>
      </c>
      <c r="Q2952" s="14" t="s">
        <v>8308</v>
      </c>
      <c r="R2952" t="s">
        <v>8311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43.2" x14ac:dyDescent="0.3">
      <c r="A2953">
        <v>2951</v>
      </c>
      <c r="B2953" s="10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2">
        <f t="shared" si="231"/>
        <v>18.899999999999999</v>
      </c>
      <c r="Q2953" s="14" t="s">
        <v>8308</v>
      </c>
      <c r="R2953" t="s">
        <v>8311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10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2">
        <f t="shared" si="231"/>
        <v>200.63</v>
      </c>
      <c r="Q2954" s="14" t="s">
        <v>8308</v>
      </c>
      <c r="R2954" t="s">
        <v>8311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10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2">
        <f t="shared" si="231"/>
        <v>201.67</v>
      </c>
      <c r="Q2955" s="14" t="s">
        <v>8308</v>
      </c>
      <c r="R2955" t="s">
        <v>8311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10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2">
        <f t="shared" si="231"/>
        <v>0</v>
      </c>
      <c r="Q2956" s="14" t="s">
        <v>8308</v>
      </c>
      <c r="R2956" t="s">
        <v>8311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10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2">
        <f t="shared" si="231"/>
        <v>65</v>
      </c>
      <c r="Q2957" s="14" t="s">
        <v>8308</v>
      </c>
      <c r="R2957" t="s">
        <v>8311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10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2">
        <f t="shared" si="231"/>
        <v>66.099999999999994</v>
      </c>
      <c r="Q2958" s="14" t="s">
        <v>8308</v>
      </c>
      <c r="R2958" t="s">
        <v>8311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10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2">
        <f t="shared" si="231"/>
        <v>93.33</v>
      </c>
      <c r="Q2959" s="14" t="s">
        <v>8308</v>
      </c>
      <c r="R2959" t="s">
        <v>8311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10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2">
        <f t="shared" si="231"/>
        <v>0</v>
      </c>
      <c r="Q2960" s="14" t="s">
        <v>8308</v>
      </c>
      <c r="R2960" t="s">
        <v>8311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10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2">
        <f t="shared" si="231"/>
        <v>0</v>
      </c>
      <c r="Q2961" s="14" t="s">
        <v>8308</v>
      </c>
      <c r="R2961" t="s">
        <v>8311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10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2">
        <f t="shared" si="231"/>
        <v>0</v>
      </c>
      <c r="Q2962" s="14" t="s">
        <v>8308</v>
      </c>
      <c r="R2962" t="s">
        <v>8311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10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2">
        <f t="shared" si="231"/>
        <v>50.75</v>
      </c>
      <c r="Q2963" s="14" t="s">
        <v>8308</v>
      </c>
      <c r="R2963" t="s">
        <v>8309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10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2">
        <f t="shared" si="231"/>
        <v>60.9</v>
      </c>
      <c r="Q2964" s="14" t="s">
        <v>8308</v>
      </c>
      <c r="R2964" t="s">
        <v>8309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43.2" x14ac:dyDescent="0.3">
      <c r="A2965">
        <v>2963</v>
      </c>
      <c r="B2965" s="10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2">
        <f t="shared" si="231"/>
        <v>109.03</v>
      </c>
      <c r="Q2965" s="14" t="s">
        <v>8308</v>
      </c>
      <c r="R2965" t="s">
        <v>8309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10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2">
        <f t="shared" si="231"/>
        <v>25.69</v>
      </c>
      <c r="Q2966" s="14" t="s">
        <v>8308</v>
      </c>
      <c r="R2966" t="s">
        <v>8309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3.2" x14ac:dyDescent="0.3">
      <c r="A2967">
        <v>2965</v>
      </c>
      <c r="B2967" s="10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2">
        <f t="shared" si="231"/>
        <v>41.92</v>
      </c>
      <c r="Q2967" s="14" t="s">
        <v>8308</v>
      </c>
      <c r="R2967" t="s">
        <v>8309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10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2">
        <f t="shared" si="231"/>
        <v>88.77</v>
      </c>
      <c r="Q2968" s="14" t="s">
        <v>8308</v>
      </c>
      <c r="R2968" t="s">
        <v>8309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28.8" x14ac:dyDescent="0.3">
      <c r="A2969">
        <v>2967</v>
      </c>
      <c r="B2969" s="10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2">
        <f t="shared" si="231"/>
        <v>80.23</v>
      </c>
      <c r="Q2969" s="14" t="s">
        <v>8308</v>
      </c>
      <c r="R2969" t="s">
        <v>8309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10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2">
        <f t="shared" si="231"/>
        <v>78.94</v>
      </c>
      <c r="Q2970" s="14" t="s">
        <v>8308</v>
      </c>
      <c r="R2970" t="s">
        <v>8309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10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2">
        <f t="shared" si="231"/>
        <v>95.59</v>
      </c>
      <c r="Q2971" s="14" t="s">
        <v>8308</v>
      </c>
      <c r="R2971" t="s">
        <v>8309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10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2">
        <f t="shared" si="231"/>
        <v>69.89</v>
      </c>
      <c r="Q2972" s="14" t="s">
        <v>8308</v>
      </c>
      <c r="R2972" t="s">
        <v>8309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10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2">
        <f t="shared" si="231"/>
        <v>74.53</v>
      </c>
      <c r="Q2973" s="14" t="s">
        <v>8308</v>
      </c>
      <c r="R2973" t="s">
        <v>8309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10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2">
        <f t="shared" si="231"/>
        <v>123.94</v>
      </c>
      <c r="Q2974" s="14" t="s">
        <v>8308</v>
      </c>
      <c r="R2974" t="s">
        <v>8309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10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2">
        <f t="shared" si="231"/>
        <v>264.85000000000002</v>
      </c>
      <c r="Q2975" s="14" t="s">
        <v>8308</v>
      </c>
      <c r="R2975" t="s">
        <v>8309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3.2" x14ac:dyDescent="0.3">
      <c r="A2976">
        <v>2974</v>
      </c>
      <c r="B2976" s="10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2">
        <f t="shared" si="231"/>
        <v>58.62</v>
      </c>
      <c r="Q2976" s="14" t="s">
        <v>8308</v>
      </c>
      <c r="R2976" t="s">
        <v>8309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10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2">
        <f t="shared" si="231"/>
        <v>70.88</v>
      </c>
      <c r="Q2977" s="14" t="s">
        <v>8308</v>
      </c>
      <c r="R2977" t="s">
        <v>8309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10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2">
        <f t="shared" si="231"/>
        <v>8.57</v>
      </c>
      <c r="Q2978" s="14" t="s">
        <v>8308</v>
      </c>
      <c r="R2978" t="s">
        <v>8309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43.2" x14ac:dyDescent="0.3">
      <c r="A2979">
        <v>2977</v>
      </c>
      <c r="B2979" s="10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2">
        <f t="shared" si="231"/>
        <v>113.57</v>
      </c>
      <c r="Q2979" s="14" t="s">
        <v>8308</v>
      </c>
      <c r="R2979" t="s">
        <v>8309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3.2" x14ac:dyDescent="0.3">
      <c r="A2980">
        <v>2978</v>
      </c>
      <c r="B2980" s="10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2">
        <f t="shared" si="231"/>
        <v>60.69</v>
      </c>
      <c r="Q2980" s="14" t="s">
        <v>8308</v>
      </c>
      <c r="R2980" t="s">
        <v>8309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10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2">
        <f t="shared" si="231"/>
        <v>110.22</v>
      </c>
      <c r="Q2981" s="14" t="s">
        <v>8308</v>
      </c>
      <c r="R2981" t="s">
        <v>8309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28.8" x14ac:dyDescent="0.3">
      <c r="A2982">
        <v>2980</v>
      </c>
      <c r="B2982" s="10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2">
        <f t="shared" si="231"/>
        <v>136.46</v>
      </c>
      <c r="Q2982" s="14" t="s">
        <v>8308</v>
      </c>
      <c r="R2982" t="s">
        <v>8309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3.2" x14ac:dyDescent="0.3">
      <c r="A2983">
        <v>2981</v>
      </c>
      <c r="B2983" s="10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2">
        <f t="shared" si="231"/>
        <v>53.16</v>
      </c>
      <c r="Q2983" s="14" t="s">
        <v>8308</v>
      </c>
      <c r="R2983" t="s">
        <v>8311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10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2">
        <f t="shared" si="231"/>
        <v>86.49</v>
      </c>
      <c r="Q2984" s="14" t="s">
        <v>8308</v>
      </c>
      <c r="R2984" t="s">
        <v>8311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10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2">
        <f t="shared" si="231"/>
        <v>155.24</v>
      </c>
      <c r="Q2985" s="14" t="s">
        <v>8308</v>
      </c>
      <c r="R2985" t="s">
        <v>8311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3.2" x14ac:dyDescent="0.3">
      <c r="A2986">
        <v>2984</v>
      </c>
      <c r="B2986" s="10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2">
        <f t="shared" si="231"/>
        <v>115.08</v>
      </c>
      <c r="Q2986" s="14" t="s">
        <v>8308</v>
      </c>
      <c r="R2986" t="s">
        <v>8311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3.2" x14ac:dyDescent="0.3">
      <c r="A2987">
        <v>2985</v>
      </c>
      <c r="B2987" s="10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2">
        <f t="shared" si="231"/>
        <v>109.59</v>
      </c>
      <c r="Q2987" s="14" t="s">
        <v>8308</v>
      </c>
      <c r="R2987" t="s">
        <v>8311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10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2">
        <f t="shared" si="231"/>
        <v>45.21</v>
      </c>
      <c r="Q2988" s="14" t="s">
        <v>8308</v>
      </c>
      <c r="R2988" t="s">
        <v>8311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3.2" x14ac:dyDescent="0.3">
      <c r="A2989">
        <v>2987</v>
      </c>
      <c r="B2989" s="10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2">
        <f t="shared" si="231"/>
        <v>104.15</v>
      </c>
      <c r="Q2989" s="14" t="s">
        <v>8308</v>
      </c>
      <c r="R2989" t="s">
        <v>8311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10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2">
        <f t="shared" si="231"/>
        <v>35.71</v>
      </c>
      <c r="Q2990" s="14" t="s">
        <v>8308</v>
      </c>
      <c r="R2990" t="s">
        <v>8311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10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2">
        <f t="shared" si="231"/>
        <v>97</v>
      </c>
      <c r="Q2991" s="14" t="s">
        <v>8308</v>
      </c>
      <c r="R2991" t="s">
        <v>8311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10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2">
        <f t="shared" si="231"/>
        <v>370.37</v>
      </c>
      <c r="Q2992" s="14" t="s">
        <v>8308</v>
      </c>
      <c r="R2992" t="s">
        <v>8311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10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2">
        <f t="shared" si="231"/>
        <v>94.41</v>
      </c>
      <c r="Q2993" s="14" t="s">
        <v>8308</v>
      </c>
      <c r="R2993" t="s">
        <v>8311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10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2">
        <f t="shared" si="231"/>
        <v>48.98</v>
      </c>
      <c r="Q2994" s="14" t="s">
        <v>8308</v>
      </c>
      <c r="R2994" t="s">
        <v>8311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10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2">
        <f t="shared" si="231"/>
        <v>45.59</v>
      </c>
      <c r="Q2995" s="14" t="s">
        <v>8308</v>
      </c>
      <c r="R2995" t="s">
        <v>8311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10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2">
        <f t="shared" si="231"/>
        <v>23.28</v>
      </c>
      <c r="Q2996" s="14" t="s">
        <v>8308</v>
      </c>
      <c r="R2996" t="s">
        <v>8311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10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2">
        <f t="shared" si="231"/>
        <v>63.23</v>
      </c>
      <c r="Q2997" s="14" t="s">
        <v>8308</v>
      </c>
      <c r="R2997" t="s">
        <v>8311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10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2">
        <f t="shared" si="231"/>
        <v>153.52000000000001</v>
      </c>
      <c r="Q2998" s="14" t="s">
        <v>8308</v>
      </c>
      <c r="R2998" t="s">
        <v>8311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10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2">
        <f t="shared" si="231"/>
        <v>90.2</v>
      </c>
      <c r="Q2999" s="14" t="s">
        <v>8308</v>
      </c>
      <c r="R2999" t="s">
        <v>8311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10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2">
        <f t="shared" si="231"/>
        <v>118.97</v>
      </c>
      <c r="Q3000" s="14" t="s">
        <v>8308</v>
      </c>
      <c r="R3000" t="s">
        <v>8311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10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2">
        <f t="shared" si="231"/>
        <v>80.25</v>
      </c>
      <c r="Q3001" s="14" t="s">
        <v>8308</v>
      </c>
      <c r="R3001" t="s">
        <v>8311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10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2">
        <f t="shared" si="231"/>
        <v>62.5</v>
      </c>
      <c r="Q3002" s="14" t="s">
        <v>8308</v>
      </c>
      <c r="R3002" t="s">
        <v>8311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10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2">
        <f t="shared" si="231"/>
        <v>131.38</v>
      </c>
      <c r="Q3003" s="14" t="s">
        <v>8308</v>
      </c>
      <c r="R3003" t="s">
        <v>8311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10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2">
        <f t="shared" si="231"/>
        <v>73.03</v>
      </c>
      <c r="Q3004" s="14" t="s">
        <v>8308</v>
      </c>
      <c r="R3004" t="s">
        <v>8311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10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2">
        <f t="shared" si="231"/>
        <v>178.53</v>
      </c>
      <c r="Q3005" s="14" t="s">
        <v>8308</v>
      </c>
      <c r="R3005" t="s">
        <v>8311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3.2" x14ac:dyDescent="0.3">
      <c r="A3006">
        <v>3004</v>
      </c>
      <c r="B3006" s="10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2">
        <f t="shared" si="231"/>
        <v>162.91</v>
      </c>
      <c r="Q3006" s="14" t="s">
        <v>8308</v>
      </c>
      <c r="R3006" t="s">
        <v>8311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10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2">
        <f t="shared" si="231"/>
        <v>108.24</v>
      </c>
      <c r="Q3007" s="14" t="s">
        <v>8308</v>
      </c>
      <c r="R3007" t="s">
        <v>8311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10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2">
        <f t="shared" si="231"/>
        <v>88.87</v>
      </c>
      <c r="Q3008" s="14" t="s">
        <v>8308</v>
      </c>
      <c r="R3008" t="s">
        <v>8311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10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2">
        <f t="shared" si="231"/>
        <v>54</v>
      </c>
      <c r="Q3009" s="14" t="s">
        <v>8308</v>
      </c>
      <c r="R3009" t="s">
        <v>8311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10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12">
        <f t="shared" ref="P3010:P3073" si="236">IFERROR(ROUND(E3010/L3010,2),0)</f>
        <v>116.73</v>
      </c>
      <c r="Q3010" s="14" t="s">
        <v>8308</v>
      </c>
      <c r="R3010" t="s">
        <v>8311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10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2">
        <f t="shared" si="236"/>
        <v>233.9</v>
      </c>
      <c r="Q3011" s="14" t="s">
        <v>8308</v>
      </c>
      <c r="R3011" t="s">
        <v>8311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10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2">
        <f t="shared" si="236"/>
        <v>158</v>
      </c>
      <c r="Q3012" s="14" t="s">
        <v>8308</v>
      </c>
      <c r="R3012" t="s">
        <v>8311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10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2">
        <f t="shared" si="236"/>
        <v>14.84</v>
      </c>
      <c r="Q3013" s="14" t="s">
        <v>8308</v>
      </c>
      <c r="R3013" t="s">
        <v>8311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10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2">
        <f t="shared" si="236"/>
        <v>85.18</v>
      </c>
      <c r="Q3014" s="14" t="s">
        <v>8308</v>
      </c>
      <c r="R3014" t="s">
        <v>8311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10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2">
        <f t="shared" si="236"/>
        <v>146.69</v>
      </c>
      <c r="Q3015" s="14" t="s">
        <v>8308</v>
      </c>
      <c r="R3015" t="s">
        <v>8311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10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2">
        <f t="shared" si="236"/>
        <v>50.76</v>
      </c>
      <c r="Q3016" s="14" t="s">
        <v>8308</v>
      </c>
      <c r="R3016" t="s">
        <v>8311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28.8" x14ac:dyDescent="0.3">
      <c r="A3017">
        <v>3015</v>
      </c>
      <c r="B3017" s="10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2">
        <f t="shared" si="236"/>
        <v>87.7</v>
      </c>
      <c r="Q3017" s="14" t="s">
        <v>8308</v>
      </c>
      <c r="R3017" t="s">
        <v>8311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3.2" x14ac:dyDescent="0.3">
      <c r="A3018">
        <v>3016</v>
      </c>
      <c r="B3018" s="10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2">
        <f t="shared" si="236"/>
        <v>242.28</v>
      </c>
      <c r="Q3018" s="14" t="s">
        <v>8308</v>
      </c>
      <c r="R3018" t="s">
        <v>8311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10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2">
        <f t="shared" si="236"/>
        <v>146.44999999999999</v>
      </c>
      <c r="Q3019" s="14" t="s">
        <v>8308</v>
      </c>
      <c r="R3019" t="s">
        <v>8311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10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2">
        <f t="shared" si="236"/>
        <v>103.17</v>
      </c>
      <c r="Q3020" s="14" t="s">
        <v>8308</v>
      </c>
      <c r="R3020" t="s">
        <v>8311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10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2">
        <f t="shared" si="236"/>
        <v>80.459999999999994</v>
      </c>
      <c r="Q3021" s="14" t="s">
        <v>8308</v>
      </c>
      <c r="R3021" t="s">
        <v>8311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10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2">
        <f t="shared" si="236"/>
        <v>234.67</v>
      </c>
      <c r="Q3022" s="14" t="s">
        <v>8308</v>
      </c>
      <c r="R3022" t="s">
        <v>8311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10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2">
        <f t="shared" si="236"/>
        <v>50.69</v>
      </c>
      <c r="Q3023" s="14" t="s">
        <v>8308</v>
      </c>
      <c r="R3023" t="s">
        <v>8311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10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2">
        <f t="shared" si="236"/>
        <v>162.71</v>
      </c>
      <c r="Q3024" s="14" t="s">
        <v>8308</v>
      </c>
      <c r="R3024" t="s">
        <v>8311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3.2" x14ac:dyDescent="0.3">
      <c r="A3025">
        <v>3023</v>
      </c>
      <c r="B3025" s="10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2">
        <f t="shared" si="236"/>
        <v>120.17</v>
      </c>
      <c r="Q3025" s="14" t="s">
        <v>8308</v>
      </c>
      <c r="R3025" t="s">
        <v>8311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10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2">
        <f t="shared" si="236"/>
        <v>67.7</v>
      </c>
      <c r="Q3026" s="14" t="s">
        <v>8308</v>
      </c>
      <c r="R3026" t="s">
        <v>8311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28.8" x14ac:dyDescent="0.3">
      <c r="A3027">
        <v>3025</v>
      </c>
      <c r="B3027" s="10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2">
        <f t="shared" si="236"/>
        <v>52.1</v>
      </c>
      <c r="Q3027" s="14" t="s">
        <v>8308</v>
      </c>
      <c r="R3027" t="s">
        <v>8311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3.2" x14ac:dyDescent="0.3">
      <c r="A3028">
        <v>3026</v>
      </c>
      <c r="B3028" s="10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2">
        <f t="shared" si="236"/>
        <v>51.6</v>
      </c>
      <c r="Q3028" s="14" t="s">
        <v>8308</v>
      </c>
      <c r="R3028" t="s">
        <v>8311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28.8" x14ac:dyDescent="0.3">
      <c r="A3029">
        <v>3027</v>
      </c>
      <c r="B3029" s="10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2">
        <f t="shared" si="236"/>
        <v>164.3</v>
      </c>
      <c r="Q3029" s="14" t="s">
        <v>8308</v>
      </c>
      <c r="R3029" t="s">
        <v>8311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10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2">
        <f t="shared" si="236"/>
        <v>84.86</v>
      </c>
      <c r="Q3030" s="14" t="s">
        <v>8308</v>
      </c>
      <c r="R3030" t="s">
        <v>8311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10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2">
        <f t="shared" si="236"/>
        <v>94.55</v>
      </c>
      <c r="Q3031" s="14" t="s">
        <v>8308</v>
      </c>
      <c r="R3031" t="s">
        <v>8311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10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2">
        <f t="shared" si="236"/>
        <v>45.54</v>
      </c>
      <c r="Q3032" s="14" t="s">
        <v>8308</v>
      </c>
      <c r="R3032" t="s">
        <v>8311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57.6" x14ac:dyDescent="0.3">
      <c r="A3033">
        <v>3031</v>
      </c>
      <c r="B3033" s="10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2">
        <f t="shared" si="236"/>
        <v>51.72</v>
      </c>
      <c r="Q3033" s="14" t="s">
        <v>8308</v>
      </c>
      <c r="R3033" t="s">
        <v>8311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10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2">
        <f t="shared" si="236"/>
        <v>50.88</v>
      </c>
      <c r="Q3034" s="14" t="s">
        <v>8308</v>
      </c>
      <c r="R3034" t="s">
        <v>8311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10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2">
        <f t="shared" si="236"/>
        <v>191.13</v>
      </c>
      <c r="Q3035" s="14" t="s">
        <v>8308</v>
      </c>
      <c r="R3035" t="s">
        <v>8311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57.6" x14ac:dyDescent="0.3">
      <c r="A3036">
        <v>3034</v>
      </c>
      <c r="B3036" s="10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2">
        <f t="shared" si="236"/>
        <v>89.31</v>
      </c>
      <c r="Q3036" s="14" t="s">
        <v>8308</v>
      </c>
      <c r="R3036" t="s">
        <v>8311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10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2">
        <f t="shared" si="236"/>
        <v>88.59</v>
      </c>
      <c r="Q3037" s="14" t="s">
        <v>8308</v>
      </c>
      <c r="R3037" t="s">
        <v>8311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10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2">
        <f t="shared" si="236"/>
        <v>96.3</v>
      </c>
      <c r="Q3038" s="14" t="s">
        <v>8308</v>
      </c>
      <c r="R3038" t="s">
        <v>8311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10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2">
        <f t="shared" si="236"/>
        <v>33.31</v>
      </c>
      <c r="Q3039" s="14" t="s">
        <v>8308</v>
      </c>
      <c r="R3039" t="s">
        <v>8311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10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2">
        <f t="shared" si="236"/>
        <v>37.22</v>
      </c>
      <c r="Q3040" s="14" t="s">
        <v>8308</v>
      </c>
      <c r="R3040" t="s">
        <v>8311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10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2">
        <f t="shared" si="236"/>
        <v>92.13</v>
      </c>
      <c r="Q3041" s="14" t="s">
        <v>8308</v>
      </c>
      <c r="R3041" t="s">
        <v>8311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10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2">
        <f t="shared" si="236"/>
        <v>76.790000000000006</v>
      </c>
      <c r="Q3042" s="14" t="s">
        <v>8308</v>
      </c>
      <c r="R3042" t="s">
        <v>8311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10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2">
        <f t="shared" si="236"/>
        <v>96.53</v>
      </c>
      <c r="Q3043" s="14" t="s">
        <v>8308</v>
      </c>
      <c r="R3043" t="s">
        <v>8311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3.2" x14ac:dyDescent="0.3">
      <c r="A3044">
        <v>3042</v>
      </c>
      <c r="B3044" s="10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2">
        <f t="shared" si="236"/>
        <v>51.89</v>
      </c>
      <c r="Q3044" s="14" t="s">
        <v>8308</v>
      </c>
      <c r="R3044" t="s">
        <v>8311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10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2">
        <f t="shared" si="236"/>
        <v>128.91</v>
      </c>
      <c r="Q3045" s="14" t="s">
        <v>8308</v>
      </c>
      <c r="R3045" t="s">
        <v>8311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10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2">
        <f t="shared" si="236"/>
        <v>84.11</v>
      </c>
      <c r="Q3046" s="14" t="s">
        <v>8308</v>
      </c>
      <c r="R3046" t="s">
        <v>8311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10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2">
        <f t="shared" si="236"/>
        <v>82.94</v>
      </c>
      <c r="Q3047" s="14" t="s">
        <v>8308</v>
      </c>
      <c r="R3047" t="s">
        <v>8311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3.2" x14ac:dyDescent="0.3">
      <c r="A3048">
        <v>3046</v>
      </c>
      <c r="B3048" s="10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2">
        <f t="shared" si="236"/>
        <v>259.95</v>
      </c>
      <c r="Q3048" s="14" t="s">
        <v>8308</v>
      </c>
      <c r="R3048" t="s">
        <v>8311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28.8" x14ac:dyDescent="0.3">
      <c r="A3049">
        <v>3047</v>
      </c>
      <c r="B3049" s="10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2">
        <f t="shared" si="236"/>
        <v>37.25</v>
      </c>
      <c r="Q3049" s="14" t="s">
        <v>8308</v>
      </c>
      <c r="R3049" t="s">
        <v>8311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10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2">
        <f t="shared" si="236"/>
        <v>177.02</v>
      </c>
      <c r="Q3050" s="14" t="s">
        <v>8308</v>
      </c>
      <c r="R3050" t="s">
        <v>8311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3.2" x14ac:dyDescent="0.3">
      <c r="A3051">
        <v>3049</v>
      </c>
      <c r="B3051" s="10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2">
        <f t="shared" si="236"/>
        <v>74.069999999999993</v>
      </c>
      <c r="Q3051" s="14" t="s">
        <v>8308</v>
      </c>
      <c r="R3051" t="s">
        <v>8311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10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2">
        <f t="shared" si="236"/>
        <v>70.67</v>
      </c>
      <c r="Q3052" s="14" t="s">
        <v>8308</v>
      </c>
      <c r="R3052" t="s">
        <v>8311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3.2" x14ac:dyDescent="0.3">
      <c r="A3053">
        <v>3051</v>
      </c>
      <c r="B3053" s="10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2">
        <f t="shared" si="236"/>
        <v>23.63</v>
      </c>
      <c r="Q3053" s="14" t="s">
        <v>8308</v>
      </c>
      <c r="R3053" t="s">
        <v>8311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28.8" x14ac:dyDescent="0.3">
      <c r="A3054">
        <v>3052</v>
      </c>
      <c r="B3054" s="10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2">
        <f t="shared" si="236"/>
        <v>37.5</v>
      </c>
      <c r="Q3054" s="14" t="s">
        <v>8308</v>
      </c>
      <c r="R3054" t="s">
        <v>8311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3.2" x14ac:dyDescent="0.3">
      <c r="A3055">
        <v>3053</v>
      </c>
      <c r="B3055" s="10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2">
        <f t="shared" si="236"/>
        <v>13.33</v>
      </c>
      <c r="Q3055" s="14" t="s">
        <v>8308</v>
      </c>
      <c r="R3055" t="s">
        <v>8311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10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2">
        <f t="shared" si="236"/>
        <v>0</v>
      </c>
      <c r="Q3056" s="14" t="s">
        <v>8308</v>
      </c>
      <c r="R3056" t="s">
        <v>8311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10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2">
        <f t="shared" si="236"/>
        <v>1</v>
      </c>
      <c r="Q3057" s="14" t="s">
        <v>8308</v>
      </c>
      <c r="R3057" t="s">
        <v>8311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10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2">
        <f t="shared" si="236"/>
        <v>0</v>
      </c>
      <c r="Q3058" s="14" t="s">
        <v>8308</v>
      </c>
      <c r="R3058" t="s">
        <v>8311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10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2">
        <f t="shared" si="236"/>
        <v>0</v>
      </c>
      <c r="Q3059" s="14" t="s">
        <v>8308</v>
      </c>
      <c r="R3059" t="s">
        <v>8311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3.2" x14ac:dyDescent="0.3">
      <c r="A3060">
        <v>3058</v>
      </c>
      <c r="B3060" s="10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2">
        <f t="shared" si="236"/>
        <v>1</v>
      </c>
      <c r="Q3060" s="14" t="s">
        <v>8308</v>
      </c>
      <c r="R3060" t="s">
        <v>8311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10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2">
        <f t="shared" si="236"/>
        <v>41</v>
      </c>
      <c r="Q3061" s="14" t="s">
        <v>8308</v>
      </c>
      <c r="R3061" t="s">
        <v>8311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10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2">
        <f t="shared" si="236"/>
        <v>55.83</v>
      </c>
      <c r="Q3062" s="14" t="s">
        <v>8308</v>
      </c>
      <c r="R3062" t="s">
        <v>8311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10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2">
        <f t="shared" si="236"/>
        <v>0</v>
      </c>
      <c r="Q3063" s="14" t="s">
        <v>8308</v>
      </c>
      <c r="R3063" t="s">
        <v>8311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10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2">
        <f t="shared" si="236"/>
        <v>99.76</v>
      </c>
      <c r="Q3064" s="14" t="s">
        <v>8308</v>
      </c>
      <c r="R3064" t="s">
        <v>8311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28.8" x14ac:dyDescent="0.3">
      <c r="A3065">
        <v>3063</v>
      </c>
      <c r="B3065" s="10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2">
        <f t="shared" si="236"/>
        <v>25.52</v>
      </c>
      <c r="Q3065" s="14" t="s">
        <v>8308</v>
      </c>
      <c r="R3065" t="s">
        <v>8311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10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2">
        <f t="shared" si="236"/>
        <v>117.65</v>
      </c>
      <c r="Q3066" s="14" t="s">
        <v>8308</v>
      </c>
      <c r="R3066" t="s">
        <v>8311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10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2">
        <f t="shared" si="236"/>
        <v>5</v>
      </c>
      <c r="Q3067" s="14" t="s">
        <v>8308</v>
      </c>
      <c r="R3067" t="s">
        <v>8311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10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2">
        <f t="shared" si="236"/>
        <v>2796.67</v>
      </c>
      <c r="Q3068" s="14" t="s">
        <v>8308</v>
      </c>
      <c r="R3068" t="s">
        <v>8311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10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2">
        <f t="shared" si="236"/>
        <v>200</v>
      </c>
      <c r="Q3069" s="14" t="s">
        <v>8308</v>
      </c>
      <c r="R3069" t="s">
        <v>8311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10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2">
        <f t="shared" si="236"/>
        <v>87.5</v>
      </c>
      <c r="Q3070" s="14" t="s">
        <v>8308</v>
      </c>
      <c r="R3070" t="s">
        <v>8311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10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2">
        <f t="shared" si="236"/>
        <v>20.14</v>
      </c>
      <c r="Q3071" s="14" t="s">
        <v>8308</v>
      </c>
      <c r="R3071" t="s">
        <v>8311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28.8" x14ac:dyDescent="0.3">
      <c r="A3072">
        <v>3070</v>
      </c>
      <c r="B3072" s="10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2">
        <f t="shared" si="236"/>
        <v>20.88</v>
      </c>
      <c r="Q3072" s="14" t="s">
        <v>8308</v>
      </c>
      <c r="R3072" t="s">
        <v>8311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10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2">
        <f t="shared" si="236"/>
        <v>61.31</v>
      </c>
      <c r="Q3073" s="14" t="s">
        <v>8308</v>
      </c>
      <c r="R3073" t="s">
        <v>8311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10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12">
        <f t="shared" ref="P3074:P3137" si="241">IFERROR(ROUND(E3074/L3074,2),0)</f>
        <v>1</v>
      </c>
      <c r="Q3074" s="14" t="s">
        <v>8308</v>
      </c>
      <c r="R3074" t="s">
        <v>8311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10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2">
        <f t="shared" si="241"/>
        <v>92.14</v>
      </c>
      <c r="Q3075" s="14" t="s">
        <v>8308</v>
      </c>
      <c r="R3075" t="s">
        <v>8311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10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2">
        <f t="shared" si="241"/>
        <v>7.33</v>
      </c>
      <c r="Q3076" s="14" t="s">
        <v>8308</v>
      </c>
      <c r="R3076" t="s">
        <v>8311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10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2">
        <f t="shared" si="241"/>
        <v>64.8</v>
      </c>
      <c r="Q3077" s="14" t="s">
        <v>8308</v>
      </c>
      <c r="R3077" t="s">
        <v>8311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10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2">
        <f t="shared" si="241"/>
        <v>30.12</v>
      </c>
      <c r="Q3078" s="14" t="s">
        <v>8308</v>
      </c>
      <c r="R3078" t="s">
        <v>8311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10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2">
        <f t="shared" si="241"/>
        <v>52.5</v>
      </c>
      <c r="Q3079" s="14" t="s">
        <v>8308</v>
      </c>
      <c r="R3079" t="s">
        <v>8311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10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2">
        <f t="shared" si="241"/>
        <v>23.67</v>
      </c>
      <c r="Q3080" s="14" t="s">
        <v>8308</v>
      </c>
      <c r="R3080" t="s">
        <v>8311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10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2">
        <f t="shared" si="241"/>
        <v>415.78</v>
      </c>
      <c r="Q3081" s="14" t="s">
        <v>8308</v>
      </c>
      <c r="R3081" t="s">
        <v>8311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10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2">
        <f t="shared" si="241"/>
        <v>53.71</v>
      </c>
      <c r="Q3082" s="14" t="s">
        <v>8308</v>
      </c>
      <c r="R3082" t="s">
        <v>8311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10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2">
        <f t="shared" si="241"/>
        <v>420.6</v>
      </c>
      <c r="Q3083" s="14" t="s">
        <v>8308</v>
      </c>
      <c r="R3083" t="s">
        <v>8311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10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2">
        <f t="shared" si="241"/>
        <v>0</v>
      </c>
      <c r="Q3084" s="14" t="s">
        <v>8308</v>
      </c>
      <c r="R3084" t="s">
        <v>8311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10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2">
        <f t="shared" si="241"/>
        <v>18.670000000000002</v>
      </c>
      <c r="Q3085" s="14" t="s">
        <v>8308</v>
      </c>
      <c r="R3085" t="s">
        <v>8311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3.2" x14ac:dyDescent="0.3">
      <c r="A3086">
        <v>3084</v>
      </c>
      <c r="B3086" s="10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2">
        <f t="shared" si="241"/>
        <v>78.33</v>
      </c>
      <c r="Q3086" s="14" t="s">
        <v>8308</v>
      </c>
      <c r="R3086" t="s">
        <v>8311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10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2">
        <f t="shared" si="241"/>
        <v>67.78</v>
      </c>
      <c r="Q3087" s="14" t="s">
        <v>8308</v>
      </c>
      <c r="R3087" t="s">
        <v>8311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10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2">
        <f t="shared" si="241"/>
        <v>16.670000000000002</v>
      </c>
      <c r="Q3088" s="14" t="s">
        <v>8308</v>
      </c>
      <c r="R3088" t="s">
        <v>8311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10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2">
        <f t="shared" si="241"/>
        <v>62.5</v>
      </c>
      <c r="Q3089" s="14" t="s">
        <v>8308</v>
      </c>
      <c r="R3089" t="s">
        <v>8311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28.8" x14ac:dyDescent="0.3">
      <c r="A3090">
        <v>3088</v>
      </c>
      <c r="B3090" s="10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2">
        <f t="shared" si="241"/>
        <v>42</v>
      </c>
      <c r="Q3090" s="14" t="s">
        <v>8308</v>
      </c>
      <c r="R3090" t="s">
        <v>8311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28.8" x14ac:dyDescent="0.3">
      <c r="A3091">
        <v>3089</v>
      </c>
      <c r="B3091" s="10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2">
        <f t="shared" si="241"/>
        <v>130.09</v>
      </c>
      <c r="Q3091" s="14" t="s">
        <v>8308</v>
      </c>
      <c r="R3091" t="s">
        <v>8311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10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2">
        <f t="shared" si="241"/>
        <v>1270.22</v>
      </c>
      <c r="Q3092" s="14" t="s">
        <v>8308</v>
      </c>
      <c r="R3092" t="s">
        <v>8311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3.2" x14ac:dyDescent="0.3">
      <c r="A3093">
        <v>3091</v>
      </c>
      <c r="B3093" s="10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2">
        <f t="shared" si="241"/>
        <v>88.44</v>
      </c>
      <c r="Q3093" s="14" t="s">
        <v>8308</v>
      </c>
      <c r="R3093" t="s">
        <v>8311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10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2">
        <f t="shared" si="241"/>
        <v>56.34</v>
      </c>
      <c r="Q3094" s="14" t="s">
        <v>8308</v>
      </c>
      <c r="R3094" t="s">
        <v>8311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3.2" x14ac:dyDescent="0.3">
      <c r="A3095">
        <v>3093</v>
      </c>
      <c r="B3095" s="10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2">
        <f t="shared" si="241"/>
        <v>53.53</v>
      </c>
      <c r="Q3095" s="14" t="s">
        <v>8308</v>
      </c>
      <c r="R3095" t="s">
        <v>8311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28.8" x14ac:dyDescent="0.3">
      <c r="A3096">
        <v>3094</v>
      </c>
      <c r="B3096" s="10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2">
        <f t="shared" si="241"/>
        <v>25</v>
      </c>
      <c r="Q3096" s="14" t="s">
        <v>8308</v>
      </c>
      <c r="R3096" t="s">
        <v>8311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10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2">
        <f t="shared" si="241"/>
        <v>50</v>
      </c>
      <c r="Q3097" s="14" t="s">
        <v>8308</v>
      </c>
      <c r="R3097" t="s">
        <v>8311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10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2">
        <f t="shared" si="241"/>
        <v>56.79</v>
      </c>
      <c r="Q3098" s="14" t="s">
        <v>8308</v>
      </c>
      <c r="R3098" t="s">
        <v>8311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10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2">
        <f t="shared" si="241"/>
        <v>40.83</v>
      </c>
      <c r="Q3099" s="14" t="s">
        <v>8308</v>
      </c>
      <c r="R3099" t="s">
        <v>8311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10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2">
        <f t="shared" si="241"/>
        <v>65.11</v>
      </c>
      <c r="Q3100" s="14" t="s">
        <v>8308</v>
      </c>
      <c r="R3100" t="s">
        <v>8311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10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2">
        <f t="shared" si="241"/>
        <v>55.6</v>
      </c>
      <c r="Q3101" s="14" t="s">
        <v>8308</v>
      </c>
      <c r="R3101" t="s">
        <v>8311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10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2">
        <f t="shared" si="241"/>
        <v>140.54</v>
      </c>
      <c r="Q3102" s="14" t="s">
        <v>8308</v>
      </c>
      <c r="R3102" t="s">
        <v>8311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3.2" x14ac:dyDescent="0.3">
      <c r="A3103">
        <v>3101</v>
      </c>
      <c r="B3103" s="10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2">
        <f t="shared" si="241"/>
        <v>25</v>
      </c>
      <c r="Q3103" s="14" t="s">
        <v>8308</v>
      </c>
      <c r="R3103" t="s">
        <v>8311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3.2" x14ac:dyDescent="0.3">
      <c r="A3104">
        <v>3102</v>
      </c>
      <c r="B3104" s="10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2">
        <f t="shared" si="241"/>
        <v>69.53</v>
      </c>
      <c r="Q3104" s="14" t="s">
        <v>8308</v>
      </c>
      <c r="R3104" t="s">
        <v>8311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10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2">
        <f t="shared" si="241"/>
        <v>5.5</v>
      </c>
      <c r="Q3105" s="14" t="s">
        <v>8308</v>
      </c>
      <c r="R3105" t="s">
        <v>8311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10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2">
        <f t="shared" si="241"/>
        <v>237</v>
      </c>
      <c r="Q3106" s="14" t="s">
        <v>8308</v>
      </c>
      <c r="R3106" t="s">
        <v>8311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10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2">
        <f t="shared" si="241"/>
        <v>79.87</v>
      </c>
      <c r="Q3107" s="14" t="s">
        <v>8308</v>
      </c>
      <c r="R3107" t="s">
        <v>8311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3.2" x14ac:dyDescent="0.3">
      <c r="A3108">
        <v>3106</v>
      </c>
      <c r="B3108" s="10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2">
        <f t="shared" si="241"/>
        <v>10.25</v>
      </c>
      <c r="Q3108" s="14" t="s">
        <v>8308</v>
      </c>
      <c r="R3108" t="s">
        <v>8311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10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2">
        <f t="shared" si="241"/>
        <v>272.58999999999997</v>
      </c>
      <c r="Q3109" s="14" t="s">
        <v>8308</v>
      </c>
      <c r="R3109" t="s">
        <v>8311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10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2">
        <f t="shared" si="241"/>
        <v>13</v>
      </c>
      <c r="Q3110" s="14" t="s">
        <v>8308</v>
      </c>
      <c r="R3110" t="s">
        <v>8311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10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2">
        <f t="shared" si="241"/>
        <v>58.18</v>
      </c>
      <c r="Q3111" s="14" t="s">
        <v>8308</v>
      </c>
      <c r="R3111" t="s">
        <v>8311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28.8" x14ac:dyDescent="0.3">
      <c r="A3112">
        <v>3110</v>
      </c>
      <c r="B3112" s="10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2">
        <f t="shared" si="241"/>
        <v>10</v>
      </c>
      <c r="Q3112" s="14" t="s">
        <v>8308</v>
      </c>
      <c r="R3112" t="s">
        <v>8311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28.8" x14ac:dyDescent="0.3">
      <c r="A3113">
        <v>3111</v>
      </c>
      <c r="B3113" s="10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2">
        <f t="shared" si="241"/>
        <v>70.11</v>
      </c>
      <c r="Q3113" s="14" t="s">
        <v>8308</v>
      </c>
      <c r="R3113" t="s">
        <v>8311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10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2">
        <f t="shared" si="241"/>
        <v>57.89</v>
      </c>
      <c r="Q3114" s="14" t="s">
        <v>8308</v>
      </c>
      <c r="R3114" t="s">
        <v>8311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10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2">
        <f t="shared" si="241"/>
        <v>125.27</v>
      </c>
      <c r="Q3115" s="14" t="s">
        <v>8308</v>
      </c>
      <c r="R3115" t="s">
        <v>8311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10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2">
        <f t="shared" si="241"/>
        <v>0</v>
      </c>
      <c r="Q3116" s="14" t="s">
        <v>8308</v>
      </c>
      <c r="R3116" t="s">
        <v>8311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10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2">
        <f t="shared" si="241"/>
        <v>300</v>
      </c>
      <c r="Q3117" s="14" t="s">
        <v>8308</v>
      </c>
      <c r="R3117" t="s">
        <v>8311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10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2">
        <f t="shared" si="241"/>
        <v>43</v>
      </c>
      <c r="Q3118" s="14" t="s">
        <v>8308</v>
      </c>
      <c r="R3118" t="s">
        <v>8311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10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2">
        <f t="shared" si="241"/>
        <v>1</v>
      </c>
      <c r="Q3119" s="14" t="s">
        <v>8308</v>
      </c>
      <c r="R3119" t="s">
        <v>8311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10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2">
        <f t="shared" si="241"/>
        <v>775</v>
      </c>
      <c r="Q3120" s="14" t="s">
        <v>8308</v>
      </c>
      <c r="R3120" t="s">
        <v>8311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3.2" x14ac:dyDescent="0.3">
      <c r="A3121">
        <v>3119</v>
      </c>
      <c r="B3121" s="10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2">
        <f t="shared" si="241"/>
        <v>5</v>
      </c>
      <c r="Q3121" s="14" t="s">
        <v>8308</v>
      </c>
      <c r="R3121" t="s">
        <v>8311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28.8" x14ac:dyDescent="0.3">
      <c r="A3122">
        <v>3120</v>
      </c>
      <c r="B3122" s="10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2">
        <f t="shared" si="241"/>
        <v>12.8</v>
      </c>
      <c r="Q3122" s="14" t="s">
        <v>8308</v>
      </c>
      <c r="R3122" t="s">
        <v>8311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10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2">
        <f t="shared" si="241"/>
        <v>10</v>
      </c>
      <c r="Q3123" s="14" t="s">
        <v>8308</v>
      </c>
      <c r="R3123" t="s">
        <v>8311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10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2">
        <f t="shared" si="241"/>
        <v>58</v>
      </c>
      <c r="Q3124" s="14" t="s">
        <v>8308</v>
      </c>
      <c r="R3124" t="s">
        <v>8311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10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2">
        <f t="shared" si="241"/>
        <v>244.8</v>
      </c>
      <c r="Q3125" s="14" t="s">
        <v>8308</v>
      </c>
      <c r="R3125" t="s">
        <v>8311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28.8" x14ac:dyDescent="0.3">
      <c r="A3126">
        <v>3124</v>
      </c>
      <c r="B3126" s="10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2">
        <f t="shared" si="241"/>
        <v>6.5</v>
      </c>
      <c r="Q3126" s="14" t="s">
        <v>8308</v>
      </c>
      <c r="R3126" t="s">
        <v>8311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10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2">
        <f t="shared" si="241"/>
        <v>0</v>
      </c>
      <c r="Q3127" s="14" t="s">
        <v>8308</v>
      </c>
      <c r="R3127" t="s">
        <v>8311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57.6" x14ac:dyDescent="0.3">
      <c r="A3128">
        <v>3126</v>
      </c>
      <c r="B3128" s="10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2">
        <f t="shared" si="241"/>
        <v>61.18</v>
      </c>
      <c r="Q3128" s="14" t="s">
        <v>8308</v>
      </c>
      <c r="R3128" t="s">
        <v>8311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10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2">
        <f t="shared" si="241"/>
        <v>0</v>
      </c>
      <c r="Q3129" s="14" t="s">
        <v>8308</v>
      </c>
      <c r="R3129" t="s">
        <v>8311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10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2">
        <f t="shared" si="241"/>
        <v>139.24</v>
      </c>
      <c r="Q3130" s="14" t="s">
        <v>8308</v>
      </c>
      <c r="R3130" t="s">
        <v>8309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10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2">
        <f t="shared" si="241"/>
        <v>10</v>
      </c>
      <c r="Q3131" s="14" t="s">
        <v>8308</v>
      </c>
      <c r="R3131" t="s">
        <v>8309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28.8" x14ac:dyDescent="0.3">
      <c r="A3132">
        <v>3130</v>
      </c>
      <c r="B3132" s="10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2">
        <f t="shared" si="241"/>
        <v>93.75</v>
      </c>
      <c r="Q3132" s="14" t="s">
        <v>8308</v>
      </c>
      <c r="R3132" t="s">
        <v>8309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10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2">
        <f t="shared" si="241"/>
        <v>53.75</v>
      </c>
      <c r="Q3133" s="14" t="s">
        <v>8308</v>
      </c>
      <c r="R3133" t="s">
        <v>8309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10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2">
        <f t="shared" si="241"/>
        <v>10</v>
      </c>
      <c r="Q3134" s="14" t="s">
        <v>8308</v>
      </c>
      <c r="R3134" t="s">
        <v>8309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10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2">
        <f t="shared" si="241"/>
        <v>33.75</v>
      </c>
      <c r="Q3135" s="14" t="s">
        <v>8308</v>
      </c>
      <c r="R3135" t="s">
        <v>8309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10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2">
        <f t="shared" si="241"/>
        <v>18.75</v>
      </c>
      <c r="Q3136" s="14" t="s">
        <v>8308</v>
      </c>
      <c r="R3136" t="s">
        <v>8309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10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2">
        <f t="shared" si="241"/>
        <v>23.14</v>
      </c>
      <c r="Q3137" s="14" t="s">
        <v>8308</v>
      </c>
      <c r="R3137" t="s">
        <v>8309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10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12">
        <f t="shared" ref="P3138:P3201" si="246">IFERROR(ROUND(E3138/L3138,2),0)</f>
        <v>29.05</v>
      </c>
      <c r="Q3138" s="14" t="s">
        <v>8308</v>
      </c>
      <c r="R3138" t="s">
        <v>8309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10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2">
        <f t="shared" si="246"/>
        <v>50</v>
      </c>
      <c r="Q3139" s="14" t="s">
        <v>8308</v>
      </c>
      <c r="R3139" t="s">
        <v>8309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43.2" x14ac:dyDescent="0.3">
      <c r="A3140">
        <v>3138</v>
      </c>
      <c r="B3140" s="10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2">
        <f t="shared" si="246"/>
        <v>0</v>
      </c>
      <c r="Q3140" s="14" t="s">
        <v>8308</v>
      </c>
      <c r="R3140" t="s">
        <v>8309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10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2">
        <f t="shared" si="246"/>
        <v>450</v>
      </c>
      <c r="Q3141" s="14" t="s">
        <v>8308</v>
      </c>
      <c r="R3141" t="s">
        <v>8309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3.2" x14ac:dyDescent="0.3">
      <c r="A3142">
        <v>3140</v>
      </c>
      <c r="B3142" s="10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2">
        <f t="shared" si="246"/>
        <v>24</v>
      </c>
      <c r="Q3142" s="14" t="s">
        <v>8308</v>
      </c>
      <c r="R3142" t="s">
        <v>8309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10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2">
        <f t="shared" si="246"/>
        <v>32.25</v>
      </c>
      <c r="Q3143" s="14" t="s">
        <v>8308</v>
      </c>
      <c r="R3143" t="s">
        <v>8309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10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2">
        <f t="shared" si="246"/>
        <v>15</v>
      </c>
      <c r="Q3144" s="14" t="s">
        <v>8308</v>
      </c>
      <c r="R3144" t="s">
        <v>8309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10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2">
        <f t="shared" si="246"/>
        <v>0</v>
      </c>
      <c r="Q3145" s="14" t="s">
        <v>8308</v>
      </c>
      <c r="R3145" t="s">
        <v>8309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43.2" x14ac:dyDescent="0.3">
      <c r="A3146">
        <v>3144</v>
      </c>
      <c r="B3146" s="10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2">
        <f t="shared" si="246"/>
        <v>251.33</v>
      </c>
      <c r="Q3146" s="14" t="s">
        <v>8308</v>
      </c>
      <c r="R3146" t="s">
        <v>8309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28.8" x14ac:dyDescent="0.3">
      <c r="A3147">
        <v>3145</v>
      </c>
      <c r="B3147" s="10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2">
        <f t="shared" si="246"/>
        <v>0</v>
      </c>
      <c r="Q3147" s="14" t="s">
        <v>8308</v>
      </c>
      <c r="R3147" t="s">
        <v>8309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28.8" x14ac:dyDescent="0.3">
      <c r="A3148">
        <v>3146</v>
      </c>
      <c r="B3148" s="10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2">
        <f t="shared" si="246"/>
        <v>437.5</v>
      </c>
      <c r="Q3148" s="14" t="s">
        <v>8308</v>
      </c>
      <c r="R3148" t="s">
        <v>8309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10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2">
        <f t="shared" si="246"/>
        <v>110.35</v>
      </c>
      <c r="Q3149" s="14" t="s">
        <v>8308</v>
      </c>
      <c r="R3149" t="s">
        <v>8309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10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2">
        <f t="shared" si="246"/>
        <v>41.42</v>
      </c>
      <c r="Q3150" s="14" t="s">
        <v>8308</v>
      </c>
      <c r="R3150" t="s">
        <v>8309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10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2">
        <f t="shared" si="246"/>
        <v>52</v>
      </c>
      <c r="Q3151" s="14" t="s">
        <v>8308</v>
      </c>
      <c r="R3151" t="s">
        <v>8309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43.2" x14ac:dyDescent="0.3">
      <c r="A3152">
        <v>3150</v>
      </c>
      <c r="B3152" s="10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2">
        <f t="shared" si="246"/>
        <v>33.99</v>
      </c>
      <c r="Q3152" s="14" t="s">
        <v>8308</v>
      </c>
      <c r="R3152" t="s">
        <v>8309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28.8" x14ac:dyDescent="0.3">
      <c r="A3153">
        <v>3151</v>
      </c>
      <c r="B3153" s="10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2">
        <f t="shared" si="246"/>
        <v>103.35</v>
      </c>
      <c r="Q3153" s="14" t="s">
        <v>8308</v>
      </c>
      <c r="R3153" t="s">
        <v>8309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10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2">
        <f t="shared" si="246"/>
        <v>34.79</v>
      </c>
      <c r="Q3154" s="14" t="s">
        <v>8308</v>
      </c>
      <c r="R3154" t="s">
        <v>8309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10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2">
        <f t="shared" si="246"/>
        <v>41.77</v>
      </c>
      <c r="Q3155" s="14" t="s">
        <v>8308</v>
      </c>
      <c r="R3155" t="s">
        <v>8309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10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2">
        <f t="shared" si="246"/>
        <v>64.27</v>
      </c>
      <c r="Q3156" s="14" t="s">
        <v>8308</v>
      </c>
      <c r="R3156" t="s">
        <v>8309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10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2">
        <f t="shared" si="246"/>
        <v>31.21</v>
      </c>
      <c r="Q3157" s="14" t="s">
        <v>8308</v>
      </c>
      <c r="R3157" t="s">
        <v>8309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10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2">
        <f t="shared" si="246"/>
        <v>62.92</v>
      </c>
      <c r="Q3158" s="14" t="s">
        <v>8308</v>
      </c>
      <c r="R3158" t="s">
        <v>8309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x14ac:dyDescent="0.3">
      <c r="A3159">
        <v>3157</v>
      </c>
      <c r="B3159" s="10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2">
        <f t="shared" si="246"/>
        <v>98.54</v>
      </c>
      <c r="Q3159" s="14" t="s">
        <v>8308</v>
      </c>
      <c r="R3159" t="s">
        <v>8309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x14ac:dyDescent="0.3">
      <c r="A3160">
        <v>3158</v>
      </c>
      <c r="B3160" s="10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2">
        <f t="shared" si="246"/>
        <v>82.61</v>
      </c>
      <c r="Q3160" s="14" t="s">
        <v>8308</v>
      </c>
      <c r="R3160" t="s">
        <v>8309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10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2">
        <f t="shared" si="246"/>
        <v>38.5</v>
      </c>
      <c r="Q3161" s="14" t="s">
        <v>8308</v>
      </c>
      <c r="R3161" t="s">
        <v>8309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10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2">
        <f t="shared" si="246"/>
        <v>80.16</v>
      </c>
      <c r="Q3162" s="14" t="s">
        <v>8308</v>
      </c>
      <c r="R3162" t="s">
        <v>8309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3.2" x14ac:dyDescent="0.3">
      <c r="A3163">
        <v>3161</v>
      </c>
      <c r="B3163" s="10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2">
        <f t="shared" si="246"/>
        <v>28.41</v>
      </c>
      <c r="Q3163" s="14" t="s">
        <v>8308</v>
      </c>
      <c r="R3163" t="s">
        <v>8309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10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2">
        <f t="shared" si="246"/>
        <v>80.73</v>
      </c>
      <c r="Q3164" s="14" t="s">
        <v>8308</v>
      </c>
      <c r="R3164" t="s">
        <v>8309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10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2">
        <f t="shared" si="246"/>
        <v>200.69</v>
      </c>
      <c r="Q3165" s="14" t="s">
        <v>8308</v>
      </c>
      <c r="R3165" t="s">
        <v>8309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3.2" x14ac:dyDescent="0.3">
      <c r="A3166">
        <v>3164</v>
      </c>
      <c r="B3166" s="10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2">
        <f t="shared" si="246"/>
        <v>37.590000000000003</v>
      </c>
      <c r="Q3166" s="14" t="s">
        <v>8308</v>
      </c>
      <c r="R3166" t="s">
        <v>8309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3.2" x14ac:dyDescent="0.3">
      <c r="A3167">
        <v>3165</v>
      </c>
      <c r="B3167" s="10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2">
        <f t="shared" si="246"/>
        <v>58.1</v>
      </c>
      <c r="Q3167" s="14" t="s">
        <v>8308</v>
      </c>
      <c r="R3167" t="s">
        <v>8309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10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2">
        <f t="shared" si="246"/>
        <v>60.3</v>
      </c>
      <c r="Q3168" s="14" t="s">
        <v>8308</v>
      </c>
      <c r="R3168" t="s">
        <v>8309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10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2">
        <f t="shared" si="246"/>
        <v>63.36</v>
      </c>
      <c r="Q3169" s="14" t="s">
        <v>8308</v>
      </c>
      <c r="R3169" t="s">
        <v>8309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10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2">
        <f t="shared" si="246"/>
        <v>50.9</v>
      </c>
      <c r="Q3170" s="14" t="s">
        <v>8308</v>
      </c>
      <c r="R3170" t="s">
        <v>8309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10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2">
        <f t="shared" si="246"/>
        <v>100.5</v>
      </c>
      <c r="Q3171" s="14" t="s">
        <v>8308</v>
      </c>
      <c r="R3171" t="s">
        <v>8309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28.8" x14ac:dyDescent="0.3">
      <c r="A3172">
        <v>3170</v>
      </c>
      <c r="B3172" s="10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2">
        <f t="shared" si="246"/>
        <v>31.62</v>
      </c>
      <c r="Q3172" s="14" t="s">
        <v>8308</v>
      </c>
      <c r="R3172" t="s">
        <v>8309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3.2" x14ac:dyDescent="0.3">
      <c r="A3173">
        <v>3171</v>
      </c>
      <c r="B3173" s="10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2">
        <f t="shared" si="246"/>
        <v>65.099999999999994</v>
      </c>
      <c r="Q3173" s="14" t="s">
        <v>8308</v>
      </c>
      <c r="R3173" t="s">
        <v>8309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10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2">
        <f t="shared" si="246"/>
        <v>79.31</v>
      </c>
      <c r="Q3174" s="14" t="s">
        <v>8308</v>
      </c>
      <c r="R3174" t="s">
        <v>8309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10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2">
        <f t="shared" si="246"/>
        <v>139.19</v>
      </c>
      <c r="Q3175" s="14" t="s">
        <v>8308</v>
      </c>
      <c r="R3175" t="s">
        <v>8309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3.2" x14ac:dyDescent="0.3">
      <c r="A3176">
        <v>3174</v>
      </c>
      <c r="B3176" s="10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2">
        <f t="shared" si="246"/>
        <v>131.91</v>
      </c>
      <c r="Q3176" s="14" t="s">
        <v>8308</v>
      </c>
      <c r="R3176" t="s">
        <v>8309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3.2" x14ac:dyDescent="0.3">
      <c r="A3177">
        <v>3175</v>
      </c>
      <c r="B3177" s="10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2">
        <f t="shared" si="246"/>
        <v>91.3</v>
      </c>
      <c r="Q3177" s="14" t="s">
        <v>8308</v>
      </c>
      <c r="R3177" t="s">
        <v>8309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3.2" x14ac:dyDescent="0.3">
      <c r="A3178">
        <v>3176</v>
      </c>
      <c r="B3178" s="10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2">
        <f t="shared" si="246"/>
        <v>39.67</v>
      </c>
      <c r="Q3178" s="14" t="s">
        <v>8308</v>
      </c>
      <c r="R3178" t="s">
        <v>8309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10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2">
        <f t="shared" si="246"/>
        <v>57.55</v>
      </c>
      <c r="Q3179" s="14" t="s">
        <v>8308</v>
      </c>
      <c r="R3179" t="s">
        <v>8309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3.2" x14ac:dyDescent="0.3">
      <c r="A3180">
        <v>3178</v>
      </c>
      <c r="B3180" s="10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2">
        <f t="shared" si="246"/>
        <v>33.03</v>
      </c>
      <c r="Q3180" s="14" t="s">
        <v>8308</v>
      </c>
      <c r="R3180" t="s">
        <v>8309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28.8" x14ac:dyDescent="0.3">
      <c r="A3181">
        <v>3179</v>
      </c>
      <c r="B3181" s="10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2">
        <f t="shared" si="246"/>
        <v>77.34</v>
      </c>
      <c r="Q3181" s="14" t="s">
        <v>8308</v>
      </c>
      <c r="R3181" t="s">
        <v>8309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10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2">
        <f t="shared" si="246"/>
        <v>31.93</v>
      </c>
      <c r="Q3182" s="14" t="s">
        <v>8308</v>
      </c>
      <c r="R3182" t="s">
        <v>8309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10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2">
        <f t="shared" si="246"/>
        <v>36.33</v>
      </c>
      <c r="Q3183" s="14" t="s">
        <v>8308</v>
      </c>
      <c r="R3183" t="s">
        <v>8309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10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2">
        <f t="shared" si="246"/>
        <v>46.77</v>
      </c>
      <c r="Q3184" s="14" t="s">
        <v>8308</v>
      </c>
      <c r="R3184" t="s">
        <v>8309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28.8" x14ac:dyDescent="0.3">
      <c r="A3185">
        <v>3183</v>
      </c>
      <c r="B3185" s="10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2">
        <f t="shared" si="246"/>
        <v>40.07</v>
      </c>
      <c r="Q3185" s="14" t="s">
        <v>8308</v>
      </c>
      <c r="R3185" t="s">
        <v>8309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28.8" x14ac:dyDescent="0.3">
      <c r="A3186">
        <v>3184</v>
      </c>
      <c r="B3186" s="10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2">
        <f t="shared" si="246"/>
        <v>100.22</v>
      </c>
      <c r="Q3186" s="14" t="s">
        <v>8308</v>
      </c>
      <c r="R3186" t="s">
        <v>8309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10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2">
        <f t="shared" si="246"/>
        <v>41.67</v>
      </c>
      <c r="Q3187" s="14" t="s">
        <v>8308</v>
      </c>
      <c r="R3187" t="s">
        <v>8309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10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2">
        <f t="shared" si="246"/>
        <v>46.71</v>
      </c>
      <c r="Q3188" s="14" t="s">
        <v>8308</v>
      </c>
      <c r="R3188" t="s">
        <v>8309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3.2" x14ac:dyDescent="0.3">
      <c r="A3189">
        <v>3187</v>
      </c>
      <c r="B3189" s="10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2">
        <f t="shared" si="246"/>
        <v>71.489999999999995</v>
      </c>
      <c r="Q3189" s="14" t="s">
        <v>8308</v>
      </c>
      <c r="R3189" t="s">
        <v>8309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10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2">
        <f t="shared" si="246"/>
        <v>14.44</v>
      </c>
      <c r="Q3190" s="14" t="s">
        <v>8308</v>
      </c>
      <c r="R3190" t="s">
        <v>8310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3.2" x14ac:dyDescent="0.3">
      <c r="A3191">
        <v>3189</v>
      </c>
      <c r="B3191" s="10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2">
        <f t="shared" si="246"/>
        <v>356.84</v>
      </c>
      <c r="Q3191" s="14" t="s">
        <v>8308</v>
      </c>
      <c r="R3191" t="s">
        <v>8310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28.8" x14ac:dyDescent="0.3">
      <c r="A3192">
        <v>3190</v>
      </c>
      <c r="B3192" s="10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2">
        <f t="shared" si="246"/>
        <v>0</v>
      </c>
      <c r="Q3192" s="14" t="s">
        <v>8308</v>
      </c>
      <c r="R3192" t="s">
        <v>8310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10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2">
        <f t="shared" si="246"/>
        <v>37.75</v>
      </c>
      <c r="Q3193" s="14" t="s">
        <v>8308</v>
      </c>
      <c r="R3193" t="s">
        <v>8310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10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2">
        <f t="shared" si="246"/>
        <v>12.75</v>
      </c>
      <c r="Q3194" s="14" t="s">
        <v>8308</v>
      </c>
      <c r="R3194" t="s">
        <v>8310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10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2">
        <f t="shared" si="246"/>
        <v>24.46</v>
      </c>
      <c r="Q3195" s="14" t="s">
        <v>8308</v>
      </c>
      <c r="R3195" t="s">
        <v>8310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10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2">
        <f t="shared" si="246"/>
        <v>0</v>
      </c>
      <c r="Q3196" s="14" t="s">
        <v>8308</v>
      </c>
      <c r="R3196" t="s">
        <v>8310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3.2" x14ac:dyDescent="0.3">
      <c r="A3197">
        <v>3195</v>
      </c>
      <c r="B3197" s="10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2">
        <f t="shared" si="246"/>
        <v>53.08</v>
      </c>
      <c r="Q3197" s="14" t="s">
        <v>8308</v>
      </c>
      <c r="R3197" t="s">
        <v>8310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10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2">
        <f t="shared" si="246"/>
        <v>300</v>
      </c>
      <c r="Q3198" s="14" t="s">
        <v>8308</v>
      </c>
      <c r="R3198" t="s">
        <v>8310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10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2">
        <f t="shared" si="246"/>
        <v>286.25</v>
      </c>
      <c r="Q3199" s="14" t="s">
        <v>8308</v>
      </c>
      <c r="R3199" t="s">
        <v>8310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3.2" x14ac:dyDescent="0.3">
      <c r="A3200">
        <v>3198</v>
      </c>
      <c r="B3200" s="10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2">
        <f t="shared" si="246"/>
        <v>36.67</v>
      </c>
      <c r="Q3200" s="14" t="s">
        <v>8308</v>
      </c>
      <c r="R3200" t="s">
        <v>8310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28.8" x14ac:dyDescent="0.3">
      <c r="A3201">
        <v>3199</v>
      </c>
      <c r="B3201" s="10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2">
        <f t="shared" si="246"/>
        <v>49.21</v>
      </c>
      <c r="Q3201" s="14" t="s">
        <v>8308</v>
      </c>
      <c r="R3201" t="s">
        <v>8310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3.2" x14ac:dyDescent="0.3">
      <c r="A3202">
        <v>3200</v>
      </c>
      <c r="B3202" s="10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12">
        <f t="shared" ref="P3202:P3265" si="251">IFERROR(ROUND(E3202/L3202,2),0)</f>
        <v>1</v>
      </c>
      <c r="Q3202" s="14" t="s">
        <v>8308</v>
      </c>
      <c r="R3202" t="s">
        <v>8310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10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2">
        <f t="shared" si="251"/>
        <v>12.5</v>
      </c>
      <c r="Q3203" s="14" t="s">
        <v>8308</v>
      </c>
      <c r="R3203" t="s">
        <v>8310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10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2">
        <f t="shared" si="251"/>
        <v>109.04</v>
      </c>
      <c r="Q3204" s="14" t="s">
        <v>8308</v>
      </c>
      <c r="R3204" t="s">
        <v>8310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28.8" x14ac:dyDescent="0.3">
      <c r="A3205">
        <v>3203</v>
      </c>
      <c r="B3205" s="10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2">
        <f t="shared" si="251"/>
        <v>41.67</v>
      </c>
      <c r="Q3205" s="14" t="s">
        <v>8308</v>
      </c>
      <c r="R3205" t="s">
        <v>8310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10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2">
        <f t="shared" si="251"/>
        <v>0</v>
      </c>
      <c r="Q3206" s="14" t="s">
        <v>8308</v>
      </c>
      <c r="R3206" t="s">
        <v>8310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10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2">
        <f t="shared" si="251"/>
        <v>22.75</v>
      </c>
      <c r="Q3207" s="14" t="s">
        <v>8308</v>
      </c>
      <c r="R3207" t="s">
        <v>8310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10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2">
        <f t="shared" si="251"/>
        <v>0</v>
      </c>
      <c r="Q3208" s="14" t="s">
        <v>8308</v>
      </c>
      <c r="R3208" t="s">
        <v>8310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10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2">
        <f t="shared" si="251"/>
        <v>70.83</v>
      </c>
      <c r="Q3209" s="14" t="s">
        <v>8308</v>
      </c>
      <c r="R3209" t="s">
        <v>8310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10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2">
        <f t="shared" si="251"/>
        <v>63.11</v>
      </c>
      <c r="Q3210" s="14" t="s">
        <v>8308</v>
      </c>
      <c r="R3210" t="s">
        <v>8309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10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2">
        <f t="shared" si="251"/>
        <v>50.16</v>
      </c>
      <c r="Q3211" s="14" t="s">
        <v>8308</v>
      </c>
      <c r="R3211" t="s">
        <v>8309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10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2">
        <f t="shared" si="251"/>
        <v>62.88</v>
      </c>
      <c r="Q3212" s="14" t="s">
        <v>8308</v>
      </c>
      <c r="R3212" t="s">
        <v>8309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10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2">
        <f t="shared" si="251"/>
        <v>85.53</v>
      </c>
      <c r="Q3213" s="14" t="s">
        <v>8308</v>
      </c>
      <c r="R3213" t="s">
        <v>8309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10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2">
        <f t="shared" si="251"/>
        <v>53.72</v>
      </c>
      <c r="Q3214" s="14" t="s">
        <v>8308</v>
      </c>
      <c r="R3214" t="s">
        <v>8309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10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2">
        <f t="shared" si="251"/>
        <v>127.81</v>
      </c>
      <c r="Q3215" s="14" t="s">
        <v>8308</v>
      </c>
      <c r="R3215" t="s">
        <v>8309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10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2">
        <f t="shared" si="251"/>
        <v>106.57</v>
      </c>
      <c r="Q3216" s="14" t="s">
        <v>8308</v>
      </c>
      <c r="R3216" t="s">
        <v>8309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10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2">
        <f t="shared" si="251"/>
        <v>262.11</v>
      </c>
      <c r="Q3217" s="14" t="s">
        <v>8308</v>
      </c>
      <c r="R3217" t="s">
        <v>8309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10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2">
        <f t="shared" si="251"/>
        <v>57.17</v>
      </c>
      <c r="Q3218" s="14" t="s">
        <v>8308</v>
      </c>
      <c r="R3218" t="s">
        <v>8309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10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2">
        <f t="shared" si="251"/>
        <v>50.2</v>
      </c>
      <c r="Q3219" s="14" t="s">
        <v>8308</v>
      </c>
      <c r="R3219" t="s">
        <v>8309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10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2">
        <f t="shared" si="251"/>
        <v>66.59</v>
      </c>
      <c r="Q3220" s="14" t="s">
        <v>8308</v>
      </c>
      <c r="R3220" t="s">
        <v>8309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28.8" x14ac:dyDescent="0.3">
      <c r="A3221">
        <v>3219</v>
      </c>
      <c r="B3221" s="10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2">
        <f t="shared" si="251"/>
        <v>168.25</v>
      </c>
      <c r="Q3221" s="14" t="s">
        <v>8308</v>
      </c>
      <c r="R3221" t="s">
        <v>8309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10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2">
        <f t="shared" si="251"/>
        <v>256.37</v>
      </c>
      <c r="Q3222" s="14" t="s">
        <v>8308</v>
      </c>
      <c r="R3222" t="s">
        <v>8309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3.2" x14ac:dyDescent="0.3">
      <c r="A3223">
        <v>3221</v>
      </c>
      <c r="B3223" s="10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2">
        <f t="shared" si="251"/>
        <v>36.61</v>
      </c>
      <c r="Q3223" s="14" t="s">
        <v>8308</v>
      </c>
      <c r="R3223" t="s">
        <v>8309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10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2">
        <f t="shared" si="251"/>
        <v>37.14</v>
      </c>
      <c r="Q3224" s="14" t="s">
        <v>8308</v>
      </c>
      <c r="R3224" t="s">
        <v>8309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10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2">
        <f t="shared" si="251"/>
        <v>45.88</v>
      </c>
      <c r="Q3225" s="14" t="s">
        <v>8308</v>
      </c>
      <c r="R3225" t="s">
        <v>8309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3.2" x14ac:dyDescent="0.3">
      <c r="A3226">
        <v>3224</v>
      </c>
      <c r="B3226" s="10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2">
        <f t="shared" si="251"/>
        <v>141.71</v>
      </c>
      <c r="Q3226" s="14" t="s">
        <v>8308</v>
      </c>
      <c r="R3226" t="s">
        <v>8309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10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2">
        <f t="shared" si="251"/>
        <v>52.49</v>
      </c>
      <c r="Q3227" s="14" t="s">
        <v>8308</v>
      </c>
      <c r="R3227" t="s">
        <v>8309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10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2">
        <f t="shared" si="251"/>
        <v>59.52</v>
      </c>
      <c r="Q3228" s="14" t="s">
        <v>8308</v>
      </c>
      <c r="R3228" t="s">
        <v>8309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10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2">
        <f t="shared" si="251"/>
        <v>50</v>
      </c>
      <c r="Q3229" s="14" t="s">
        <v>8308</v>
      </c>
      <c r="R3229" t="s">
        <v>8309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x14ac:dyDescent="0.3">
      <c r="A3230">
        <v>3228</v>
      </c>
      <c r="B3230" s="10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2">
        <f t="shared" si="251"/>
        <v>193.62</v>
      </c>
      <c r="Q3230" s="14" t="s">
        <v>8308</v>
      </c>
      <c r="R3230" t="s">
        <v>8309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28.8" x14ac:dyDescent="0.3">
      <c r="A3231">
        <v>3229</v>
      </c>
      <c r="B3231" s="10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2">
        <f t="shared" si="251"/>
        <v>106.8</v>
      </c>
      <c r="Q3231" s="14" t="s">
        <v>8308</v>
      </c>
      <c r="R3231" t="s">
        <v>8309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10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2">
        <f t="shared" si="251"/>
        <v>77.22</v>
      </c>
      <c r="Q3232" s="14" t="s">
        <v>8308</v>
      </c>
      <c r="R3232" t="s">
        <v>8309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10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2">
        <f t="shared" si="251"/>
        <v>57.5</v>
      </c>
      <c r="Q3233" s="14" t="s">
        <v>8308</v>
      </c>
      <c r="R3233" t="s">
        <v>8309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10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2">
        <f t="shared" si="251"/>
        <v>50.46</v>
      </c>
      <c r="Q3234" s="14" t="s">
        <v>8308</v>
      </c>
      <c r="R3234" t="s">
        <v>8309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10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2">
        <f t="shared" si="251"/>
        <v>97.38</v>
      </c>
      <c r="Q3235" s="14" t="s">
        <v>8308</v>
      </c>
      <c r="R3235" t="s">
        <v>8309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10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2">
        <f t="shared" si="251"/>
        <v>34.92</v>
      </c>
      <c r="Q3236" s="14" t="s">
        <v>8308</v>
      </c>
      <c r="R3236" t="s">
        <v>8309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10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2">
        <f t="shared" si="251"/>
        <v>85.53</v>
      </c>
      <c r="Q3237" s="14" t="s">
        <v>8308</v>
      </c>
      <c r="R3237" t="s">
        <v>8309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10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2">
        <f t="shared" si="251"/>
        <v>182.91</v>
      </c>
      <c r="Q3238" s="14" t="s">
        <v>8308</v>
      </c>
      <c r="R3238" t="s">
        <v>8309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10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2">
        <f t="shared" si="251"/>
        <v>131.13999999999999</v>
      </c>
      <c r="Q3239" s="14" t="s">
        <v>8308</v>
      </c>
      <c r="R3239" t="s">
        <v>8309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10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2">
        <f t="shared" si="251"/>
        <v>39.81</v>
      </c>
      <c r="Q3240" s="14" t="s">
        <v>8308</v>
      </c>
      <c r="R3240" t="s">
        <v>8309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3.2" x14ac:dyDescent="0.3">
      <c r="A3241">
        <v>3239</v>
      </c>
      <c r="B3241" s="10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2">
        <f t="shared" si="251"/>
        <v>59.7</v>
      </c>
      <c r="Q3241" s="14" t="s">
        <v>8308</v>
      </c>
      <c r="R3241" t="s">
        <v>8309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10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2">
        <f t="shared" si="251"/>
        <v>88.74</v>
      </c>
      <c r="Q3242" s="14" t="s">
        <v>8308</v>
      </c>
      <c r="R3242" t="s">
        <v>8309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43.2" x14ac:dyDescent="0.3">
      <c r="A3243">
        <v>3241</v>
      </c>
      <c r="B3243" s="10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2">
        <f t="shared" si="251"/>
        <v>58.69</v>
      </c>
      <c r="Q3243" s="14" t="s">
        <v>8308</v>
      </c>
      <c r="R3243" t="s">
        <v>8309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10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2">
        <f t="shared" si="251"/>
        <v>69.569999999999993</v>
      </c>
      <c r="Q3244" s="14" t="s">
        <v>8308</v>
      </c>
      <c r="R3244" t="s">
        <v>8309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10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2">
        <f t="shared" si="251"/>
        <v>115.87</v>
      </c>
      <c r="Q3245" s="14" t="s">
        <v>8308</v>
      </c>
      <c r="R3245" t="s">
        <v>8309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10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2">
        <f t="shared" si="251"/>
        <v>23.87</v>
      </c>
      <c r="Q3246" s="14" t="s">
        <v>8308</v>
      </c>
      <c r="R3246" t="s">
        <v>8309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10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2">
        <f t="shared" si="251"/>
        <v>81.13</v>
      </c>
      <c r="Q3247" s="14" t="s">
        <v>8308</v>
      </c>
      <c r="R3247" t="s">
        <v>8309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10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2">
        <f t="shared" si="251"/>
        <v>57.63</v>
      </c>
      <c r="Q3248" s="14" t="s">
        <v>8308</v>
      </c>
      <c r="R3248" t="s">
        <v>8309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10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2">
        <f t="shared" si="251"/>
        <v>46.43</v>
      </c>
      <c r="Q3249" s="14" t="s">
        <v>8308</v>
      </c>
      <c r="R3249" t="s">
        <v>8309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10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2">
        <f t="shared" si="251"/>
        <v>60.48</v>
      </c>
      <c r="Q3250" s="14" t="s">
        <v>8308</v>
      </c>
      <c r="R3250" t="s">
        <v>8309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10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2">
        <f t="shared" si="251"/>
        <v>65.58</v>
      </c>
      <c r="Q3251" s="14" t="s">
        <v>8308</v>
      </c>
      <c r="R3251" t="s">
        <v>8309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3.2" x14ac:dyDescent="0.3">
      <c r="A3252">
        <v>3250</v>
      </c>
      <c r="B3252" s="10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2">
        <f t="shared" si="251"/>
        <v>119.19</v>
      </c>
      <c r="Q3252" s="14" t="s">
        <v>8308</v>
      </c>
      <c r="R3252" t="s">
        <v>8309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10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2">
        <f t="shared" si="251"/>
        <v>83.05</v>
      </c>
      <c r="Q3253" s="14" t="s">
        <v>8308</v>
      </c>
      <c r="R3253" t="s">
        <v>8309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28.8" x14ac:dyDescent="0.3">
      <c r="A3254">
        <v>3252</v>
      </c>
      <c r="B3254" s="10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2">
        <f t="shared" si="251"/>
        <v>57.52</v>
      </c>
      <c r="Q3254" s="14" t="s">
        <v>8308</v>
      </c>
      <c r="R3254" t="s">
        <v>8309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28.8" x14ac:dyDescent="0.3">
      <c r="A3255">
        <v>3253</v>
      </c>
      <c r="B3255" s="10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2">
        <f t="shared" si="251"/>
        <v>177.09</v>
      </c>
      <c r="Q3255" s="14" t="s">
        <v>8308</v>
      </c>
      <c r="R3255" t="s">
        <v>8309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10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2">
        <f t="shared" si="251"/>
        <v>70.77</v>
      </c>
      <c r="Q3256" s="14" t="s">
        <v>8308</v>
      </c>
      <c r="R3256" t="s">
        <v>8309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10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2">
        <f t="shared" si="251"/>
        <v>29.17</v>
      </c>
      <c r="Q3257" s="14" t="s">
        <v>8308</v>
      </c>
      <c r="R3257" t="s">
        <v>8309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28.8" x14ac:dyDescent="0.3">
      <c r="A3258">
        <v>3256</v>
      </c>
      <c r="B3258" s="10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2">
        <f t="shared" si="251"/>
        <v>72.760000000000005</v>
      </c>
      <c r="Q3258" s="14" t="s">
        <v>8308</v>
      </c>
      <c r="R3258" t="s">
        <v>8309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10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2">
        <f t="shared" si="251"/>
        <v>51.85</v>
      </c>
      <c r="Q3259" s="14" t="s">
        <v>8308</v>
      </c>
      <c r="R3259" t="s">
        <v>8309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10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2">
        <f t="shared" si="251"/>
        <v>98.2</v>
      </c>
      <c r="Q3260" s="14" t="s">
        <v>8308</v>
      </c>
      <c r="R3260" t="s">
        <v>8309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10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2">
        <f t="shared" si="251"/>
        <v>251.74</v>
      </c>
      <c r="Q3261" s="14" t="s">
        <v>8308</v>
      </c>
      <c r="R3261" t="s">
        <v>8309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10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2">
        <f t="shared" si="251"/>
        <v>74.819999999999993</v>
      </c>
      <c r="Q3262" s="14" t="s">
        <v>8308</v>
      </c>
      <c r="R3262" t="s">
        <v>8309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10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2">
        <f t="shared" si="251"/>
        <v>67.650000000000006</v>
      </c>
      <c r="Q3263" s="14" t="s">
        <v>8308</v>
      </c>
      <c r="R3263" t="s">
        <v>8309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10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2">
        <f t="shared" si="251"/>
        <v>93.81</v>
      </c>
      <c r="Q3264" s="14" t="s">
        <v>8308</v>
      </c>
      <c r="R3264" t="s">
        <v>8309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10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2">
        <f t="shared" si="251"/>
        <v>41.24</v>
      </c>
      <c r="Q3265" s="14" t="s">
        <v>8308</v>
      </c>
      <c r="R3265" t="s">
        <v>8309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10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12">
        <f t="shared" ref="P3266:P3329" si="256">IFERROR(ROUND(E3266/L3266,2),0)</f>
        <v>52.55</v>
      </c>
      <c r="Q3266" s="14" t="s">
        <v>8308</v>
      </c>
      <c r="R3266" t="s">
        <v>8309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28.8" x14ac:dyDescent="0.3">
      <c r="A3267">
        <v>3265</v>
      </c>
      <c r="B3267" s="10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2">
        <f t="shared" si="256"/>
        <v>70.290000000000006</v>
      </c>
      <c r="Q3267" s="14" t="s">
        <v>8308</v>
      </c>
      <c r="R3267" t="s">
        <v>8309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10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2">
        <f t="shared" si="256"/>
        <v>48.33</v>
      </c>
      <c r="Q3268" s="14" t="s">
        <v>8308</v>
      </c>
      <c r="R3268" t="s">
        <v>8309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10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2">
        <f t="shared" si="256"/>
        <v>53.18</v>
      </c>
      <c r="Q3269" s="14" t="s">
        <v>8308</v>
      </c>
      <c r="R3269" t="s">
        <v>8309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10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2">
        <f t="shared" si="256"/>
        <v>60.95</v>
      </c>
      <c r="Q3270" s="14" t="s">
        <v>8308</v>
      </c>
      <c r="R3270" t="s">
        <v>8309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10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2">
        <f t="shared" si="256"/>
        <v>116</v>
      </c>
      <c r="Q3271" s="14" t="s">
        <v>8308</v>
      </c>
      <c r="R3271" t="s">
        <v>8309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3.2" x14ac:dyDescent="0.3">
      <c r="A3272">
        <v>3270</v>
      </c>
      <c r="B3272" s="10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2">
        <f t="shared" si="256"/>
        <v>61</v>
      </c>
      <c r="Q3272" s="14" t="s">
        <v>8308</v>
      </c>
      <c r="R3272" t="s">
        <v>8309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10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2">
        <f t="shared" si="256"/>
        <v>38.24</v>
      </c>
      <c r="Q3273" s="14" t="s">
        <v>8308</v>
      </c>
      <c r="R3273" t="s">
        <v>8309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10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2">
        <f t="shared" si="256"/>
        <v>106.5</v>
      </c>
      <c r="Q3274" s="14" t="s">
        <v>8308</v>
      </c>
      <c r="R3274" t="s">
        <v>8309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3.2" x14ac:dyDescent="0.3">
      <c r="A3275">
        <v>3273</v>
      </c>
      <c r="B3275" s="10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2">
        <f t="shared" si="256"/>
        <v>204.57</v>
      </c>
      <c r="Q3275" s="14" t="s">
        <v>8308</v>
      </c>
      <c r="R3275" t="s">
        <v>8309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10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2">
        <f t="shared" si="256"/>
        <v>54.91</v>
      </c>
      <c r="Q3276" s="14" t="s">
        <v>8308</v>
      </c>
      <c r="R3276" t="s">
        <v>8309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10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2">
        <f t="shared" si="256"/>
        <v>150.41999999999999</v>
      </c>
      <c r="Q3277" s="14" t="s">
        <v>8308</v>
      </c>
      <c r="R3277" t="s">
        <v>8309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10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2">
        <f t="shared" si="256"/>
        <v>52.58</v>
      </c>
      <c r="Q3278" s="14" t="s">
        <v>8308</v>
      </c>
      <c r="R3278" t="s">
        <v>8309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3.2" x14ac:dyDescent="0.3">
      <c r="A3279">
        <v>3277</v>
      </c>
      <c r="B3279" s="10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2">
        <f t="shared" si="256"/>
        <v>54.3</v>
      </c>
      <c r="Q3279" s="14" t="s">
        <v>8308</v>
      </c>
      <c r="R3279" t="s">
        <v>8309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10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2">
        <f t="shared" si="256"/>
        <v>76.03</v>
      </c>
      <c r="Q3280" s="14" t="s">
        <v>8308</v>
      </c>
      <c r="R3280" t="s">
        <v>8309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3.2" x14ac:dyDescent="0.3">
      <c r="A3281">
        <v>3279</v>
      </c>
      <c r="B3281" s="10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2">
        <f t="shared" si="256"/>
        <v>105.21</v>
      </c>
      <c r="Q3281" s="14" t="s">
        <v>8308</v>
      </c>
      <c r="R3281" t="s">
        <v>8309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10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2">
        <f t="shared" si="256"/>
        <v>68.67</v>
      </c>
      <c r="Q3282" s="14" t="s">
        <v>8308</v>
      </c>
      <c r="R3282" t="s">
        <v>8309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10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2">
        <f t="shared" si="256"/>
        <v>129.36000000000001</v>
      </c>
      <c r="Q3283" s="14" t="s">
        <v>8308</v>
      </c>
      <c r="R3283" t="s">
        <v>8309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10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2">
        <f t="shared" si="256"/>
        <v>134.26</v>
      </c>
      <c r="Q3284" s="14" t="s">
        <v>8308</v>
      </c>
      <c r="R3284" t="s">
        <v>8309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10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2">
        <f t="shared" si="256"/>
        <v>17.829999999999998</v>
      </c>
      <c r="Q3285" s="14" t="s">
        <v>8308</v>
      </c>
      <c r="R3285" t="s">
        <v>8309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10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2">
        <f t="shared" si="256"/>
        <v>203.2</v>
      </c>
      <c r="Q3286" s="14" t="s">
        <v>8308</v>
      </c>
      <c r="R3286" t="s">
        <v>8309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10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2">
        <f t="shared" si="256"/>
        <v>69.19</v>
      </c>
      <c r="Q3287" s="14" t="s">
        <v>8308</v>
      </c>
      <c r="R3287" t="s">
        <v>8309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3.2" x14ac:dyDescent="0.3">
      <c r="A3288">
        <v>3286</v>
      </c>
      <c r="B3288" s="10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2">
        <f t="shared" si="256"/>
        <v>125.12</v>
      </c>
      <c r="Q3288" s="14" t="s">
        <v>8308</v>
      </c>
      <c r="R3288" t="s">
        <v>8309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10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2">
        <f t="shared" si="256"/>
        <v>73.53</v>
      </c>
      <c r="Q3289" s="14" t="s">
        <v>8308</v>
      </c>
      <c r="R3289" t="s">
        <v>8309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10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2">
        <f t="shared" si="256"/>
        <v>48.44</v>
      </c>
      <c r="Q3290" s="14" t="s">
        <v>8308</v>
      </c>
      <c r="R3290" t="s">
        <v>8309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10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2">
        <f t="shared" si="256"/>
        <v>26.61</v>
      </c>
      <c r="Q3291" s="14" t="s">
        <v>8308</v>
      </c>
      <c r="R3291" t="s">
        <v>8309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57.6" x14ac:dyDescent="0.3">
      <c r="A3292">
        <v>3290</v>
      </c>
      <c r="B3292" s="10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2">
        <f t="shared" si="256"/>
        <v>33.67</v>
      </c>
      <c r="Q3292" s="14" t="s">
        <v>8308</v>
      </c>
      <c r="R3292" t="s">
        <v>8309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3.2" x14ac:dyDescent="0.3">
      <c r="A3293">
        <v>3291</v>
      </c>
      <c r="B3293" s="10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2">
        <f t="shared" si="256"/>
        <v>40.71</v>
      </c>
      <c r="Q3293" s="14" t="s">
        <v>8308</v>
      </c>
      <c r="R3293" t="s">
        <v>8309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10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2">
        <f t="shared" si="256"/>
        <v>19.27</v>
      </c>
      <c r="Q3294" s="14" t="s">
        <v>8308</v>
      </c>
      <c r="R3294" t="s">
        <v>8309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3.2" x14ac:dyDescent="0.3">
      <c r="A3295">
        <v>3293</v>
      </c>
      <c r="B3295" s="10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2">
        <f t="shared" si="256"/>
        <v>84.29</v>
      </c>
      <c r="Q3295" s="14" t="s">
        <v>8308</v>
      </c>
      <c r="R3295" t="s">
        <v>8309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10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2">
        <f t="shared" si="256"/>
        <v>29.58</v>
      </c>
      <c r="Q3296" s="14" t="s">
        <v>8308</v>
      </c>
      <c r="R3296" t="s">
        <v>8309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10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2">
        <f t="shared" si="256"/>
        <v>26.67</v>
      </c>
      <c r="Q3297" s="14" t="s">
        <v>8308</v>
      </c>
      <c r="R3297" t="s">
        <v>8309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10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2">
        <f t="shared" si="256"/>
        <v>45.98</v>
      </c>
      <c r="Q3298" s="14" t="s">
        <v>8308</v>
      </c>
      <c r="R3298" t="s">
        <v>8309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10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2">
        <f t="shared" si="256"/>
        <v>125.09</v>
      </c>
      <c r="Q3299" s="14" t="s">
        <v>8308</v>
      </c>
      <c r="R3299" t="s">
        <v>8309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10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2">
        <f t="shared" si="256"/>
        <v>141.29</v>
      </c>
      <c r="Q3300" s="14" t="s">
        <v>8308</v>
      </c>
      <c r="R3300" t="s">
        <v>8309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10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2">
        <f t="shared" si="256"/>
        <v>55.33</v>
      </c>
      <c r="Q3301" s="14" t="s">
        <v>8308</v>
      </c>
      <c r="R3301" t="s">
        <v>8309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28.8" x14ac:dyDescent="0.3">
      <c r="A3302">
        <v>3300</v>
      </c>
      <c r="B3302" s="10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2">
        <f t="shared" si="256"/>
        <v>46.42</v>
      </c>
      <c r="Q3302" s="14" t="s">
        <v>8308</v>
      </c>
      <c r="R3302" t="s">
        <v>8309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10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2">
        <f t="shared" si="256"/>
        <v>57.2</v>
      </c>
      <c r="Q3303" s="14" t="s">
        <v>8308</v>
      </c>
      <c r="R3303" t="s">
        <v>8309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10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2">
        <f t="shared" si="256"/>
        <v>173.7</v>
      </c>
      <c r="Q3304" s="14" t="s">
        <v>8308</v>
      </c>
      <c r="R3304" t="s">
        <v>8309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10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2">
        <f t="shared" si="256"/>
        <v>59.6</v>
      </c>
      <c r="Q3305" s="14" t="s">
        <v>8308</v>
      </c>
      <c r="R3305" t="s">
        <v>8309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10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2">
        <f t="shared" si="256"/>
        <v>89.59</v>
      </c>
      <c r="Q3306" s="14" t="s">
        <v>8308</v>
      </c>
      <c r="R3306" t="s">
        <v>8309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10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2">
        <f t="shared" si="256"/>
        <v>204.05</v>
      </c>
      <c r="Q3307" s="14" t="s">
        <v>8308</v>
      </c>
      <c r="R3307" t="s">
        <v>8309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3.2" x14ac:dyDescent="0.3">
      <c r="A3308">
        <v>3306</v>
      </c>
      <c r="B3308" s="10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2">
        <f t="shared" si="256"/>
        <v>48.7</v>
      </c>
      <c r="Q3308" s="14" t="s">
        <v>8308</v>
      </c>
      <c r="R3308" t="s">
        <v>8309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10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2">
        <f t="shared" si="256"/>
        <v>53.34</v>
      </c>
      <c r="Q3309" s="14" t="s">
        <v>8308</v>
      </c>
      <c r="R3309" t="s">
        <v>8309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10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2">
        <f t="shared" si="256"/>
        <v>75.09</v>
      </c>
      <c r="Q3310" s="14" t="s">
        <v>8308</v>
      </c>
      <c r="R3310" t="s">
        <v>8309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10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2">
        <f t="shared" si="256"/>
        <v>18</v>
      </c>
      <c r="Q3311" s="14" t="s">
        <v>8308</v>
      </c>
      <c r="R3311" t="s">
        <v>8309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10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2">
        <f t="shared" si="256"/>
        <v>209.84</v>
      </c>
      <c r="Q3312" s="14" t="s">
        <v>8308</v>
      </c>
      <c r="R3312" t="s">
        <v>8309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10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2">
        <f t="shared" si="256"/>
        <v>61.02</v>
      </c>
      <c r="Q3313" s="14" t="s">
        <v>8308</v>
      </c>
      <c r="R3313" t="s">
        <v>8309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10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2">
        <f t="shared" si="256"/>
        <v>61</v>
      </c>
      <c r="Q3314" s="14" t="s">
        <v>8308</v>
      </c>
      <c r="R3314" t="s">
        <v>8309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10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2">
        <f t="shared" si="256"/>
        <v>80.03</v>
      </c>
      <c r="Q3315" s="14" t="s">
        <v>8308</v>
      </c>
      <c r="R3315" t="s">
        <v>8309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10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2">
        <f t="shared" si="256"/>
        <v>29.07</v>
      </c>
      <c r="Q3316" s="14" t="s">
        <v>8308</v>
      </c>
      <c r="R3316" t="s">
        <v>8309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10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2">
        <f t="shared" si="256"/>
        <v>49.44</v>
      </c>
      <c r="Q3317" s="14" t="s">
        <v>8308</v>
      </c>
      <c r="R3317" t="s">
        <v>8309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57.6" x14ac:dyDescent="0.3">
      <c r="A3318">
        <v>3316</v>
      </c>
      <c r="B3318" s="10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2">
        <f t="shared" si="256"/>
        <v>93.98</v>
      </c>
      <c r="Q3318" s="14" t="s">
        <v>8308</v>
      </c>
      <c r="R3318" t="s">
        <v>8309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28.8" x14ac:dyDescent="0.3">
      <c r="A3319">
        <v>3317</v>
      </c>
      <c r="B3319" s="10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2">
        <f t="shared" si="256"/>
        <v>61.94</v>
      </c>
      <c r="Q3319" s="14" t="s">
        <v>8308</v>
      </c>
      <c r="R3319" t="s">
        <v>8309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10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2">
        <f t="shared" si="256"/>
        <v>78.5</v>
      </c>
      <c r="Q3320" s="14" t="s">
        <v>8308</v>
      </c>
      <c r="R3320" t="s">
        <v>8309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10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2">
        <f t="shared" si="256"/>
        <v>33.75</v>
      </c>
      <c r="Q3321" s="14" t="s">
        <v>8308</v>
      </c>
      <c r="R3321" t="s">
        <v>8309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28.8" x14ac:dyDescent="0.3">
      <c r="A3322">
        <v>3320</v>
      </c>
      <c r="B3322" s="10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2">
        <f t="shared" si="256"/>
        <v>66.45</v>
      </c>
      <c r="Q3322" s="14" t="s">
        <v>8308</v>
      </c>
      <c r="R3322" t="s">
        <v>8309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3.2" x14ac:dyDescent="0.3">
      <c r="A3323">
        <v>3321</v>
      </c>
      <c r="B3323" s="10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2">
        <f t="shared" si="256"/>
        <v>35.799999999999997</v>
      </c>
      <c r="Q3323" s="14" t="s">
        <v>8308</v>
      </c>
      <c r="R3323" t="s">
        <v>8309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10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2">
        <f t="shared" si="256"/>
        <v>145.65</v>
      </c>
      <c r="Q3324" s="14" t="s">
        <v>8308</v>
      </c>
      <c r="R3324" t="s">
        <v>8309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10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2">
        <f t="shared" si="256"/>
        <v>25.69</v>
      </c>
      <c r="Q3325" s="14" t="s">
        <v>8308</v>
      </c>
      <c r="R3325" t="s">
        <v>8309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28.8" x14ac:dyDescent="0.3">
      <c r="A3326">
        <v>3324</v>
      </c>
      <c r="B3326" s="10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2">
        <f t="shared" si="256"/>
        <v>152.5</v>
      </c>
      <c r="Q3326" s="14" t="s">
        <v>8308</v>
      </c>
      <c r="R3326" t="s">
        <v>8309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10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2">
        <f t="shared" si="256"/>
        <v>30</v>
      </c>
      <c r="Q3327" s="14" t="s">
        <v>8308</v>
      </c>
      <c r="R3327" t="s">
        <v>8309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10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2">
        <f t="shared" si="256"/>
        <v>142.28</v>
      </c>
      <c r="Q3328" s="14" t="s">
        <v>8308</v>
      </c>
      <c r="R3328" t="s">
        <v>8309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10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2">
        <f t="shared" si="256"/>
        <v>24.55</v>
      </c>
      <c r="Q3329" s="14" t="s">
        <v>8308</v>
      </c>
      <c r="R3329" t="s">
        <v>8309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10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12">
        <f t="shared" ref="P3330:P3393" si="261">IFERROR(ROUND(E3330/L3330,2),0)</f>
        <v>292.77999999999997</v>
      </c>
      <c r="Q3330" s="14" t="s">
        <v>8308</v>
      </c>
      <c r="R3330" t="s">
        <v>8309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10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2">
        <f t="shared" si="261"/>
        <v>44.92</v>
      </c>
      <c r="Q3331" s="14" t="s">
        <v>8308</v>
      </c>
      <c r="R3331" t="s">
        <v>8309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10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2">
        <f t="shared" si="261"/>
        <v>23.1</v>
      </c>
      <c r="Q3332" s="14" t="s">
        <v>8308</v>
      </c>
      <c r="R3332" t="s">
        <v>8309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10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2">
        <f t="shared" si="261"/>
        <v>80.400000000000006</v>
      </c>
      <c r="Q3333" s="14" t="s">
        <v>8308</v>
      </c>
      <c r="R3333" t="s">
        <v>8309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10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2">
        <f t="shared" si="261"/>
        <v>72.290000000000006</v>
      </c>
      <c r="Q3334" s="14" t="s">
        <v>8308</v>
      </c>
      <c r="R3334" t="s">
        <v>8309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10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2">
        <f t="shared" si="261"/>
        <v>32.97</v>
      </c>
      <c r="Q3335" s="14" t="s">
        <v>8308</v>
      </c>
      <c r="R3335" t="s">
        <v>8309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10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2">
        <f t="shared" si="261"/>
        <v>116.65</v>
      </c>
      <c r="Q3336" s="14" t="s">
        <v>8308</v>
      </c>
      <c r="R3336" t="s">
        <v>8309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10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2">
        <f t="shared" si="261"/>
        <v>79.62</v>
      </c>
      <c r="Q3337" s="14" t="s">
        <v>8308</v>
      </c>
      <c r="R3337" t="s">
        <v>8309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10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2">
        <f t="shared" si="261"/>
        <v>27.78</v>
      </c>
      <c r="Q3338" s="14" t="s">
        <v>8308</v>
      </c>
      <c r="R3338" t="s">
        <v>8309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10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2">
        <f t="shared" si="261"/>
        <v>81.03</v>
      </c>
      <c r="Q3339" s="14" t="s">
        <v>8308</v>
      </c>
      <c r="R3339" t="s">
        <v>8309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10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2">
        <f t="shared" si="261"/>
        <v>136.85</v>
      </c>
      <c r="Q3340" s="14" t="s">
        <v>8308</v>
      </c>
      <c r="R3340" t="s">
        <v>8309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10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2">
        <f t="shared" si="261"/>
        <v>177.62</v>
      </c>
      <c r="Q3341" s="14" t="s">
        <v>8308</v>
      </c>
      <c r="R3341" t="s">
        <v>8309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10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2">
        <f t="shared" si="261"/>
        <v>109.08</v>
      </c>
      <c r="Q3342" s="14" t="s">
        <v>8308</v>
      </c>
      <c r="R3342" t="s">
        <v>8309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10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2">
        <f t="shared" si="261"/>
        <v>119.64</v>
      </c>
      <c r="Q3343" s="14" t="s">
        <v>8308</v>
      </c>
      <c r="R3343" t="s">
        <v>8309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28.8" x14ac:dyDescent="0.3">
      <c r="A3344">
        <v>3342</v>
      </c>
      <c r="B3344" s="10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2">
        <f t="shared" si="261"/>
        <v>78.209999999999994</v>
      </c>
      <c r="Q3344" s="14" t="s">
        <v>8308</v>
      </c>
      <c r="R3344" t="s">
        <v>8309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10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2">
        <f t="shared" si="261"/>
        <v>52.17</v>
      </c>
      <c r="Q3345" s="14" t="s">
        <v>8308</v>
      </c>
      <c r="R3345" t="s">
        <v>8309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10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2">
        <f t="shared" si="261"/>
        <v>114.13</v>
      </c>
      <c r="Q3346" s="14" t="s">
        <v>8308</v>
      </c>
      <c r="R3346" t="s">
        <v>8309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10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2">
        <f t="shared" si="261"/>
        <v>50</v>
      </c>
      <c r="Q3347" s="14" t="s">
        <v>8308</v>
      </c>
      <c r="R3347" t="s">
        <v>8309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10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2">
        <f t="shared" si="261"/>
        <v>91.67</v>
      </c>
      <c r="Q3348" s="14" t="s">
        <v>8308</v>
      </c>
      <c r="R3348" t="s">
        <v>8309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3.2" x14ac:dyDescent="0.3">
      <c r="A3349">
        <v>3347</v>
      </c>
      <c r="B3349" s="10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2">
        <f t="shared" si="261"/>
        <v>108.59</v>
      </c>
      <c r="Q3349" s="14" t="s">
        <v>8308</v>
      </c>
      <c r="R3349" t="s">
        <v>8309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10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2">
        <f t="shared" si="261"/>
        <v>69.819999999999993</v>
      </c>
      <c r="Q3350" s="14" t="s">
        <v>8308</v>
      </c>
      <c r="R3350" t="s">
        <v>8309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10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2">
        <f t="shared" si="261"/>
        <v>109.57</v>
      </c>
      <c r="Q3351" s="14" t="s">
        <v>8308</v>
      </c>
      <c r="R3351" t="s">
        <v>8309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3.2" x14ac:dyDescent="0.3">
      <c r="A3352">
        <v>3350</v>
      </c>
      <c r="B3352" s="10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2">
        <f t="shared" si="261"/>
        <v>71.67</v>
      </c>
      <c r="Q3352" s="14" t="s">
        <v>8308</v>
      </c>
      <c r="R3352" t="s">
        <v>8309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10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2">
        <f t="shared" si="261"/>
        <v>93.61</v>
      </c>
      <c r="Q3353" s="14" t="s">
        <v>8308</v>
      </c>
      <c r="R3353" t="s">
        <v>8309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10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2">
        <f t="shared" si="261"/>
        <v>76.8</v>
      </c>
      <c r="Q3354" s="14" t="s">
        <v>8308</v>
      </c>
      <c r="R3354" t="s">
        <v>8309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10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2">
        <f t="shared" si="261"/>
        <v>35.799999999999997</v>
      </c>
      <c r="Q3355" s="14" t="s">
        <v>8308</v>
      </c>
      <c r="R3355" t="s">
        <v>8309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10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2">
        <f t="shared" si="261"/>
        <v>55.6</v>
      </c>
      <c r="Q3356" s="14" t="s">
        <v>8308</v>
      </c>
      <c r="R3356" t="s">
        <v>8309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10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2">
        <f t="shared" si="261"/>
        <v>147.33000000000001</v>
      </c>
      <c r="Q3357" s="14" t="s">
        <v>8308</v>
      </c>
      <c r="R3357" t="s">
        <v>8309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10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2">
        <f t="shared" si="261"/>
        <v>56.33</v>
      </c>
      <c r="Q3358" s="14" t="s">
        <v>8308</v>
      </c>
      <c r="R3358" t="s">
        <v>8309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10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2">
        <f t="shared" si="261"/>
        <v>96.19</v>
      </c>
      <c r="Q3359" s="14" t="s">
        <v>8308</v>
      </c>
      <c r="R3359" t="s">
        <v>8309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10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2">
        <f t="shared" si="261"/>
        <v>63.57</v>
      </c>
      <c r="Q3360" s="14" t="s">
        <v>8308</v>
      </c>
      <c r="R3360" t="s">
        <v>8309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10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2">
        <f t="shared" si="261"/>
        <v>184.78</v>
      </c>
      <c r="Q3361" s="14" t="s">
        <v>8308</v>
      </c>
      <c r="R3361" t="s">
        <v>8309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10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2">
        <f t="shared" si="261"/>
        <v>126.72</v>
      </c>
      <c r="Q3362" s="14" t="s">
        <v>8308</v>
      </c>
      <c r="R3362" t="s">
        <v>8309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3.2" x14ac:dyDescent="0.3">
      <c r="A3363">
        <v>3361</v>
      </c>
      <c r="B3363" s="10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2">
        <f t="shared" si="261"/>
        <v>83.43</v>
      </c>
      <c r="Q3363" s="14" t="s">
        <v>8308</v>
      </c>
      <c r="R3363" t="s">
        <v>8309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10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2">
        <f t="shared" si="261"/>
        <v>54.5</v>
      </c>
      <c r="Q3364" s="14" t="s">
        <v>8308</v>
      </c>
      <c r="R3364" t="s">
        <v>8309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10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2">
        <f t="shared" si="261"/>
        <v>302.31</v>
      </c>
      <c r="Q3365" s="14" t="s">
        <v>8308</v>
      </c>
      <c r="R3365" t="s">
        <v>8309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10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2">
        <f t="shared" si="261"/>
        <v>44.14</v>
      </c>
      <c r="Q3366" s="14" t="s">
        <v>8308</v>
      </c>
      <c r="R3366" t="s">
        <v>8309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10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2">
        <f t="shared" si="261"/>
        <v>866.67</v>
      </c>
      <c r="Q3367" s="14" t="s">
        <v>8308</v>
      </c>
      <c r="R3367" t="s">
        <v>8309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10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2">
        <f t="shared" si="261"/>
        <v>61.39</v>
      </c>
      <c r="Q3368" s="14" t="s">
        <v>8308</v>
      </c>
      <c r="R3368" t="s">
        <v>8309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10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2">
        <f t="shared" si="261"/>
        <v>29.67</v>
      </c>
      <c r="Q3369" s="14" t="s">
        <v>8308</v>
      </c>
      <c r="R3369" t="s">
        <v>8309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28.8" x14ac:dyDescent="0.3">
      <c r="A3370">
        <v>3368</v>
      </c>
      <c r="B3370" s="10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2">
        <f t="shared" si="261"/>
        <v>45.48</v>
      </c>
      <c r="Q3370" s="14" t="s">
        <v>8308</v>
      </c>
      <c r="R3370" t="s">
        <v>8309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10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2">
        <f t="shared" si="261"/>
        <v>96.2</v>
      </c>
      <c r="Q3371" s="14" t="s">
        <v>8308</v>
      </c>
      <c r="R3371" t="s">
        <v>8309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10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2">
        <f t="shared" si="261"/>
        <v>67.92</v>
      </c>
      <c r="Q3372" s="14" t="s">
        <v>8308</v>
      </c>
      <c r="R3372" t="s">
        <v>8309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10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2">
        <f t="shared" si="261"/>
        <v>30.78</v>
      </c>
      <c r="Q3373" s="14" t="s">
        <v>8308</v>
      </c>
      <c r="R3373" t="s">
        <v>8309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10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2">
        <f t="shared" si="261"/>
        <v>38.33</v>
      </c>
      <c r="Q3374" s="14" t="s">
        <v>8308</v>
      </c>
      <c r="R3374" t="s">
        <v>8309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10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2">
        <f t="shared" si="261"/>
        <v>66.83</v>
      </c>
      <c r="Q3375" s="14" t="s">
        <v>8308</v>
      </c>
      <c r="R3375" t="s">
        <v>8309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10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2">
        <f t="shared" si="261"/>
        <v>71.73</v>
      </c>
      <c r="Q3376" s="14" t="s">
        <v>8308</v>
      </c>
      <c r="R3376" t="s">
        <v>8309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10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2">
        <f t="shared" si="261"/>
        <v>176.47</v>
      </c>
      <c r="Q3377" s="14" t="s">
        <v>8308</v>
      </c>
      <c r="R3377" t="s">
        <v>8309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10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2">
        <f t="shared" si="261"/>
        <v>421.11</v>
      </c>
      <c r="Q3378" s="14" t="s">
        <v>8308</v>
      </c>
      <c r="R3378" t="s">
        <v>8309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10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2">
        <f t="shared" si="261"/>
        <v>104.99</v>
      </c>
      <c r="Q3379" s="14" t="s">
        <v>8308</v>
      </c>
      <c r="R3379" t="s">
        <v>8309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10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2">
        <f t="shared" si="261"/>
        <v>28.19</v>
      </c>
      <c r="Q3380" s="14" t="s">
        <v>8308</v>
      </c>
      <c r="R3380" t="s">
        <v>8309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3.2" x14ac:dyDescent="0.3">
      <c r="A3381">
        <v>3379</v>
      </c>
      <c r="B3381" s="10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2">
        <f t="shared" si="261"/>
        <v>54.55</v>
      </c>
      <c r="Q3381" s="14" t="s">
        <v>8308</v>
      </c>
      <c r="R3381" t="s">
        <v>8309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3.2" x14ac:dyDescent="0.3">
      <c r="A3382">
        <v>3380</v>
      </c>
      <c r="B3382" s="10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2">
        <f t="shared" si="261"/>
        <v>111.89</v>
      </c>
      <c r="Q3382" s="14" t="s">
        <v>8308</v>
      </c>
      <c r="R3382" t="s">
        <v>8309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10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2">
        <f t="shared" si="261"/>
        <v>85.21</v>
      </c>
      <c r="Q3383" s="14" t="s">
        <v>8308</v>
      </c>
      <c r="R3383" t="s">
        <v>8309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10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2">
        <f t="shared" si="261"/>
        <v>76.650000000000006</v>
      </c>
      <c r="Q3384" s="14" t="s">
        <v>8308</v>
      </c>
      <c r="R3384" t="s">
        <v>8309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10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2">
        <f t="shared" si="261"/>
        <v>65.17</v>
      </c>
      <c r="Q3385" s="14" t="s">
        <v>8308</v>
      </c>
      <c r="R3385" t="s">
        <v>8309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10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2">
        <f t="shared" si="261"/>
        <v>93.76</v>
      </c>
      <c r="Q3386" s="14" t="s">
        <v>8308</v>
      </c>
      <c r="R3386" t="s">
        <v>8309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3.2" x14ac:dyDescent="0.3">
      <c r="A3387">
        <v>3385</v>
      </c>
      <c r="B3387" s="10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2">
        <f t="shared" si="261"/>
        <v>133.33000000000001</v>
      </c>
      <c r="Q3387" s="14" t="s">
        <v>8308</v>
      </c>
      <c r="R3387" t="s">
        <v>8309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10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2">
        <f t="shared" si="261"/>
        <v>51.22</v>
      </c>
      <c r="Q3388" s="14" t="s">
        <v>8308</v>
      </c>
      <c r="R3388" t="s">
        <v>8309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3.2" x14ac:dyDescent="0.3">
      <c r="A3389">
        <v>3387</v>
      </c>
      <c r="B3389" s="10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2">
        <f t="shared" si="261"/>
        <v>100.17</v>
      </c>
      <c r="Q3389" s="14" t="s">
        <v>8308</v>
      </c>
      <c r="R3389" t="s">
        <v>8309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3.2" x14ac:dyDescent="0.3">
      <c r="A3390">
        <v>3388</v>
      </c>
      <c r="B3390" s="10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2">
        <f t="shared" si="261"/>
        <v>34.6</v>
      </c>
      <c r="Q3390" s="14" t="s">
        <v>8308</v>
      </c>
      <c r="R3390" t="s">
        <v>8309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10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2">
        <f t="shared" si="261"/>
        <v>184.68</v>
      </c>
      <c r="Q3391" s="14" t="s">
        <v>8308</v>
      </c>
      <c r="R3391" t="s">
        <v>8309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3.2" x14ac:dyDescent="0.3">
      <c r="A3392">
        <v>3390</v>
      </c>
      <c r="B3392" s="10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2">
        <f t="shared" si="261"/>
        <v>69.819999999999993</v>
      </c>
      <c r="Q3392" s="14" t="s">
        <v>8308</v>
      </c>
      <c r="R3392" t="s">
        <v>8309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10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2">
        <f t="shared" si="261"/>
        <v>61.94</v>
      </c>
      <c r="Q3393" s="14" t="s">
        <v>8308</v>
      </c>
      <c r="R3393" t="s">
        <v>8309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3.2" x14ac:dyDescent="0.3">
      <c r="A3394">
        <v>3392</v>
      </c>
      <c r="B3394" s="10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12">
        <f t="shared" ref="P3394:P3457" si="266">IFERROR(ROUND(E3394/L3394,2),0)</f>
        <v>41.67</v>
      </c>
      <c r="Q3394" s="14" t="s">
        <v>8308</v>
      </c>
      <c r="R3394" t="s">
        <v>8309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10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2">
        <f t="shared" si="266"/>
        <v>36.07</v>
      </c>
      <c r="Q3395" s="14" t="s">
        <v>8308</v>
      </c>
      <c r="R3395" t="s">
        <v>8309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10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2">
        <f t="shared" si="266"/>
        <v>29</v>
      </c>
      <c r="Q3396" s="14" t="s">
        <v>8308</v>
      </c>
      <c r="R3396" t="s">
        <v>8309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10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2">
        <f t="shared" si="266"/>
        <v>24.21</v>
      </c>
      <c r="Q3397" s="14" t="s">
        <v>8308</v>
      </c>
      <c r="R3397" t="s">
        <v>8309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10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2">
        <f t="shared" si="266"/>
        <v>55.89</v>
      </c>
      <c r="Q3398" s="14" t="s">
        <v>8308</v>
      </c>
      <c r="R3398" t="s">
        <v>8309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10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2">
        <f t="shared" si="266"/>
        <v>11.67</v>
      </c>
      <c r="Q3399" s="14" t="s">
        <v>8308</v>
      </c>
      <c r="R3399" t="s">
        <v>8309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10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2">
        <f t="shared" si="266"/>
        <v>68.349999999999994</v>
      </c>
      <c r="Q3400" s="14" t="s">
        <v>8308</v>
      </c>
      <c r="R3400" t="s">
        <v>8309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10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2">
        <f t="shared" si="266"/>
        <v>27.07</v>
      </c>
      <c r="Q3401" s="14" t="s">
        <v>8308</v>
      </c>
      <c r="R3401" t="s">
        <v>8309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10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2">
        <f t="shared" si="266"/>
        <v>118.13</v>
      </c>
      <c r="Q3402" s="14" t="s">
        <v>8308</v>
      </c>
      <c r="R3402" t="s">
        <v>8309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3.2" x14ac:dyDescent="0.3">
      <c r="A3403">
        <v>3401</v>
      </c>
      <c r="B3403" s="10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2">
        <f t="shared" si="266"/>
        <v>44.76</v>
      </c>
      <c r="Q3403" s="14" t="s">
        <v>8308</v>
      </c>
      <c r="R3403" t="s">
        <v>8309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10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2">
        <f t="shared" si="266"/>
        <v>99.79</v>
      </c>
      <c r="Q3404" s="14" t="s">
        <v>8308</v>
      </c>
      <c r="R3404" t="s">
        <v>8309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10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2">
        <f t="shared" si="266"/>
        <v>117.65</v>
      </c>
      <c r="Q3405" s="14" t="s">
        <v>8308</v>
      </c>
      <c r="R3405" t="s">
        <v>8309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3.2" x14ac:dyDescent="0.3">
      <c r="A3406">
        <v>3404</v>
      </c>
      <c r="B3406" s="10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2">
        <f t="shared" si="266"/>
        <v>203.33</v>
      </c>
      <c r="Q3406" s="14" t="s">
        <v>8308</v>
      </c>
      <c r="R3406" t="s">
        <v>8309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10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2">
        <f t="shared" si="266"/>
        <v>28.32</v>
      </c>
      <c r="Q3407" s="14" t="s">
        <v>8308</v>
      </c>
      <c r="R3407" t="s">
        <v>8309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10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2">
        <f t="shared" si="266"/>
        <v>110.23</v>
      </c>
      <c r="Q3408" s="14" t="s">
        <v>8308</v>
      </c>
      <c r="R3408" t="s">
        <v>8309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43.2" x14ac:dyDescent="0.3">
      <c r="A3409">
        <v>3407</v>
      </c>
      <c r="B3409" s="10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2">
        <f t="shared" si="266"/>
        <v>31.97</v>
      </c>
      <c r="Q3409" s="14" t="s">
        <v>8308</v>
      </c>
      <c r="R3409" t="s">
        <v>8309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10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2">
        <f t="shared" si="266"/>
        <v>58.61</v>
      </c>
      <c r="Q3410" s="14" t="s">
        <v>8308</v>
      </c>
      <c r="R3410" t="s">
        <v>8309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28.8" x14ac:dyDescent="0.3">
      <c r="A3411">
        <v>3409</v>
      </c>
      <c r="B3411" s="10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2">
        <f t="shared" si="266"/>
        <v>29.43</v>
      </c>
      <c r="Q3411" s="14" t="s">
        <v>8308</v>
      </c>
      <c r="R3411" t="s">
        <v>8309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10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2">
        <f t="shared" si="266"/>
        <v>81.38</v>
      </c>
      <c r="Q3412" s="14" t="s">
        <v>8308</v>
      </c>
      <c r="R3412" t="s">
        <v>8309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10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2">
        <f t="shared" si="266"/>
        <v>199.17</v>
      </c>
      <c r="Q3413" s="14" t="s">
        <v>8308</v>
      </c>
      <c r="R3413" t="s">
        <v>8309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10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2">
        <f t="shared" si="266"/>
        <v>115.38</v>
      </c>
      <c r="Q3414" s="14" t="s">
        <v>8308</v>
      </c>
      <c r="R3414" t="s">
        <v>8309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3.2" x14ac:dyDescent="0.3">
      <c r="A3415">
        <v>3413</v>
      </c>
      <c r="B3415" s="10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2">
        <f t="shared" si="266"/>
        <v>46.43</v>
      </c>
      <c r="Q3415" s="14" t="s">
        <v>8308</v>
      </c>
      <c r="R3415" t="s">
        <v>8309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10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2">
        <f t="shared" si="266"/>
        <v>70.569999999999993</v>
      </c>
      <c r="Q3416" s="14" t="s">
        <v>8308</v>
      </c>
      <c r="R3416" t="s">
        <v>8309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10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2">
        <f t="shared" si="266"/>
        <v>22.22</v>
      </c>
      <c r="Q3417" s="14" t="s">
        <v>8308</v>
      </c>
      <c r="R3417" t="s">
        <v>8309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3.2" x14ac:dyDescent="0.3">
      <c r="A3418">
        <v>3416</v>
      </c>
      <c r="B3418" s="10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2">
        <f t="shared" si="266"/>
        <v>159.47</v>
      </c>
      <c r="Q3418" s="14" t="s">
        <v>8308</v>
      </c>
      <c r="R3418" t="s">
        <v>8309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10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2">
        <f t="shared" si="266"/>
        <v>37.78</v>
      </c>
      <c r="Q3419" s="14" t="s">
        <v>8308</v>
      </c>
      <c r="R3419" t="s">
        <v>8309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10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2">
        <f t="shared" si="266"/>
        <v>72.05</v>
      </c>
      <c r="Q3420" s="14" t="s">
        <v>8308</v>
      </c>
      <c r="R3420" t="s">
        <v>8309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43.2" x14ac:dyDescent="0.3">
      <c r="A3421">
        <v>3419</v>
      </c>
      <c r="B3421" s="10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2">
        <f t="shared" si="266"/>
        <v>63.7</v>
      </c>
      <c r="Q3421" s="14" t="s">
        <v>8308</v>
      </c>
      <c r="R3421" t="s">
        <v>8309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28.8" x14ac:dyDescent="0.3">
      <c r="A3422">
        <v>3420</v>
      </c>
      <c r="B3422" s="10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2">
        <f t="shared" si="266"/>
        <v>28.41</v>
      </c>
      <c r="Q3422" s="14" t="s">
        <v>8308</v>
      </c>
      <c r="R3422" t="s">
        <v>8309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10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2">
        <f t="shared" si="266"/>
        <v>103.21</v>
      </c>
      <c r="Q3423" s="14" t="s">
        <v>8308</v>
      </c>
      <c r="R3423" t="s">
        <v>8309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10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2">
        <f t="shared" si="266"/>
        <v>71.150000000000006</v>
      </c>
      <c r="Q3424" s="14" t="s">
        <v>8308</v>
      </c>
      <c r="R3424" t="s">
        <v>8309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28.8" x14ac:dyDescent="0.3">
      <c r="A3425">
        <v>3423</v>
      </c>
      <c r="B3425" s="10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2">
        <f t="shared" si="266"/>
        <v>35</v>
      </c>
      <c r="Q3425" s="14" t="s">
        <v>8308</v>
      </c>
      <c r="R3425" t="s">
        <v>8309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10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2">
        <f t="shared" si="266"/>
        <v>81.78</v>
      </c>
      <c r="Q3426" s="14" t="s">
        <v>8308</v>
      </c>
      <c r="R3426" t="s">
        <v>8309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10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2">
        <f t="shared" si="266"/>
        <v>297.02999999999997</v>
      </c>
      <c r="Q3427" s="14" t="s">
        <v>8308</v>
      </c>
      <c r="R3427" t="s">
        <v>8309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10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2">
        <f t="shared" si="266"/>
        <v>46.61</v>
      </c>
      <c r="Q3428" s="14" t="s">
        <v>8308</v>
      </c>
      <c r="R3428" t="s">
        <v>8309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10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2">
        <f t="shared" si="266"/>
        <v>51.72</v>
      </c>
      <c r="Q3429" s="14" t="s">
        <v>8308</v>
      </c>
      <c r="R3429" t="s">
        <v>8309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10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2">
        <f t="shared" si="266"/>
        <v>40.29</v>
      </c>
      <c r="Q3430" s="14" t="s">
        <v>8308</v>
      </c>
      <c r="R3430" t="s">
        <v>8309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10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2">
        <f t="shared" si="266"/>
        <v>16.25</v>
      </c>
      <c r="Q3431" s="14" t="s">
        <v>8308</v>
      </c>
      <c r="R3431" t="s">
        <v>8309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10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2">
        <f t="shared" si="266"/>
        <v>30.15</v>
      </c>
      <c r="Q3432" s="14" t="s">
        <v>8308</v>
      </c>
      <c r="R3432" t="s">
        <v>8309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10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2">
        <f t="shared" si="266"/>
        <v>95.24</v>
      </c>
      <c r="Q3433" s="14" t="s">
        <v>8308</v>
      </c>
      <c r="R3433" t="s">
        <v>8309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10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2">
        <f t="shared" si="266"/>
        <v>52.21</v>
      </c>
      <c r="Q3434" s="14" t="s">
        <v>8308</v>
      </c>
      <c r="R3434" t="s">
        <v>8309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10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2">
        <f t="shared" si="266"/>
        <v>134.15</v>
      </c>
      <c r="Q3435" s="14" t="s">
        <v>8308</v>
      </c>
      <c r="R3435" t="s">
        <v>8309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10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2">
        <f t="shared" si="266"/>
        <v>62.83</v>
      </c>
      <c r="Q3436" s="14" t="s">
        <v>8308</v>
      </c>
      <c r="R3436" t="s">
        <v>8309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10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2">
        <f t="shared" si="266"/>
        <v>58.95</v>
      </c>
      <c r="Q3437" s="14" t="s">
        <v>8308</v>
      </c>
      <c r="R3437" t="s">
        <v>8309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10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2">
        <f t="shared" si="266"/>
        <v>143.11000000000001</v>
      </c>
      <c r="Q3438" s="14" t="s">
        <v>8308</v>
      </c>
      <c r="R3438" t="s">
        <v>8309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3.2" x14ac:dyDescent="0.3">
      <c r="A3439">
        <v>3437</v>
      </c>
      <c r="B3439" s="10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2">
        <f t="shared" si="266"/>
        <v>84.17</v>
      </c>
      <c r="Q3439" s="14" t="s">
        <v>8308</v>
      </c>
      <c r="R3439" t="s">
        <v>8309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10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2">
        <f t="shared" si="266"/>
        <v>186.07</v>
      </c>
      <c r="Q3440" s="14" t="s">
        <v>8308</v>
      </c>
      <c r="R3440" t="s">
        <v>8309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10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2">
        <f t="shared" si="266"/>
        <v>89.79</v>
      </c>
      <c r="Q3441" s="14" t="s">
        <v>8308</v>
      </c>
      <c r="R3441" t="s">
        <v>8309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10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2">
        <f t="shared" si="266"/>
        <v>64.16</v>
      </c>
      <c r="Q3442" s="14" t="s">
        <v>8308</v>
      </c>
      <c r="R3442" t="s">
        <v>8309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10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2">
        <f t="shared" si="266"/>
        <v>59.65</v>
      </c>
      <c r="Q3443" s="14" t="s">
        <v>8308</v>
      </c>
      <c r="R3443" t="s">
        <v>8309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10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2">
        <f t="shared" si="266"/>
        <v>31.25</v>
      </c>
      <c r="Q3444" s="14" t="s">
        <v>8308</v>
      </c>
      <c r="R3444" t="s">
        <v>8309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10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2">
        <f t="shared" si="266"/>
        <v>41.22</v>
      </c>
      <c r="Q3445" s="14" t="s">
        <v>8308</v>
      </c>
      <c r="R3445" t="s">
        <v>8309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10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2">
        <f t="shared" si="266"/>
        <v>43.35</v>
      </c>
      <c r="Q3446" s="14" t="s">
        <v>8308</v>
      </c>
      <c r="R3446" t="s">
        <v>8309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28.8" x14ac:dyDescent="0.3">
      <c r="A3447">
        <v>3445</v>
      </c>
      <c r="B3447" s="10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2">
        <f t="shared" si="266"/>
        <v>64.52</v>
      </c>
      <c r="Q3447" s="14" t="s">
        <v>8308</v>
      </c>
      <c r="R3447" t="s">
        <v>8309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10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2">
        <f t="shared" si="266"/>
        <v>43.28</v>
      </c>
      <c r="Q3448" s="14" t="s">
        <v>8308</v>
      </c>
      <c r="R3448" t="s">
        <v>8309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10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2">
        <f t="shared" si="266"/>
        <v>77</v>
      </c>
      <c r="Q3449" s="14" t="s">
        <v>8308</v>
      </c>
      <c r="R3449" t="s">
        <v>8309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10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2">
        <f t="shared" si="266"/>
        <v>51.22</v>
      </c>
      <c r="Q3450" s="14" t="s">
        <v>8308</v>
      </c>
      <c r="R3450" t="s">
        <v>8309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10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2">
        <f t="shared" si="266"/>
        <v>68.25</v>
      </c>
      <c r="Q3451" s="14" t="s">
        <v>8308</v>
      </c>
      <c r="R3451" t="s">
        <v>8309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10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2">
        <f t="shared" si="266"/>
        <v>19.489999999999998</v>
      </c>
      <c r="Q3452" s="14" t="s">
        <v>8308</v>
      </c>
      <c r="R3452" t="s">
        <v>8309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10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2">
        <f t="shared" si="266"/>
        <v>41.13</v>
      </c>
      <c r="Q3453" s="14" t="s">
        <v>8308</v>
      </c>
      <c r="R3453" t="s">
        <v>8309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10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2">
        <f t="shared" si="266"/>
        <v>41.41</v>
      </c>
      <c r="Q3454" s="14" t="s">
        <v>8308</v>
      </c>
      <c r="R3454" t="s">
        <v>8309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10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2">
        <f t="shared" si="266"/>
        <v>27.5</v>
      </c>
      <c r="Q3455" s="14" t="s">
        <v>8308</v>
      </c>
      <c r="R3455" t="s">
        <v>8309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3.2" x14ac:dyDescent="0.3">
      <c r="A3456">
        <v>3454</v>
      </c>
      <c r="B3456" s="10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2">
        <f t="shared" si="266"/>
        <v>33.57</v>
      </c>
      <c r="Q3456" s="14" t="s">
        <v>8308</v>
      </c>
      <c r="R3456" t="s">
        <v>8309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10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2">
        <f t="shared" si="266"/>
        <v>145.87</v>
      </c>
      <c r="Q3457" s="14" t="s">
        <v>8308</v>
      </c>
      <c r="R3457" t="s">
        <v>8309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10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12">
        <f t="shared" ref="P3458:P3521" si="271">IFERROR(ROUND(E3458/L3458,2),0)</f>
        <v>358.69</v>
      </c>
      <c r="Q3458" s="14" t="s">
        <v>8308</v>
      </c>
      <c r="R3458" t="s">
        <v>8309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10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2">
        <f t="shared" si="271"/>
        <v>50.98</v>
      </c>
      <c r="Q3459" s="14" t="s">
        <v>8308</v>
      </c>
      <c r="R3459" t="s">
        <v>8309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10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2">
        <f t="shared" si="271"/>
        <v>45.04</v>
      </c>
      <c r="Q3460" s="14" t="s">
        <v>8308</v>
      </c>
      <c r="R3460" t="s">
        <v>8309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10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2">
        <f t="shared" si="271"/>
        <v>17.53</v>
      </c>
      <c r="Q3461" s="14" t="s">
        <v>8308</v>
      </c>
      <c r="R3461" t="s">
        <v>8309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10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2">
        <f t="shared" si="271"/>
        <v>50</v>
      </c>
      <c r="Q3462" s="14" t="s">
        <v>8308</v>
      </c>
      <c r="R3462" t="s">
        <v>8309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10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2">
        <f t="shared" si="271"/>
        <v>57.92</v>
      </c>
      <c r="Q3463" s="14" t="s">
        <v>8308</v>
      </c>
      <c r="R3463" t="s">
        <v>8309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10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2">
        <f t="shared" si="271"/>
        <v>29.71</v>
      </c>
      <c r="Q3464" s="14" t="s">
        <v>8308</v>
      </c>
      <c r="R3464" t="s">
        <v>8309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10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2">
        <f t="shared" si="271"/>
        <v>90.68</v>
      </c>
      <c r="Q3465" s="14" t="s">
        <v>8308</v>
      </c>
      <c r="R3465" t="s">
        <v>8309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3.2" x14ac:dyDescent="0.3">
      <c r="A3466">
        <v>3464</v>
      </c>
      <c r="B3466" s="10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2">
        <f t="shared" si="271"/>
        <v>55.01</v>
      </c>
      <c r="Q3466" s="14" t="s">
        <v>8308</v>
      </c>
      <c r="R3466" t="s">
        <v>8309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10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2">
        <f t="shared" si="271"/>
        <v>57.22</v>
      </c>
      <c r="Q3467" s="14" t="s">
        <v>8308</v>
      </c>
      <c r="R3467" t="s">
        <v>8309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10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2">
        <f t="shared" si="271"/>
        <v>72.95</v>
      </c>
      <c r="Q3468" s="14" t="s">
        <v>8308</v>
      </c>
      <c r="R3468" t="s">
        <v>8309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10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2">
        <f t="shared" si="271"/>
        <v>64.47</v>
      </c>
      <c r="Q3469" s="14" t="s">
        <v>8308</v>
      </c>
      <c r="R3469" t="s">
        <v>8309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28.8" x14ac:dyDescent="0.3">
      <c r="A3470">
        <v>3468</v>
      </c>
      <c r="B3470" s="10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2">
        <f t="shared" si="271"/>
        <v>716.35</v>
      </c>
      <c r="Q3470" s="14" t="s">
        <v>8308</v>
      </c>
      <c r="R3470" t="s">
        <v>8309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3.2" x14ac:dyDescent="0.3">
      <c r="A3471">
        <v>3469</v>
      </c>
      <c r="B3471" s="10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2">
        <f t="shared" si="271"/>
        <v>50.4</v>
      </c>
      <c r="Q3471" s="14" t="s">
        <v>8308</v>
      </c>
      <c r="R3471" t="s">
        <v>8309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10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2">
        <f t="shared" si="271"/>
        <v>41.67</v>
      </c>
      <c r="Q3472" s="14" t="s">
        <v>8308</v>
      </c>
      <c r="R3472" t="s">
        <v>8309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10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2">
        <f t="shared" si="271"/>
        <v>35.770000000000003</v>
      </c>
      <c r="Q3473" s="14" t="s">
        <v>8308</v>
      </c>
      <c r="R3473" t="s">
        <v>8309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10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2">
        <f t="shared" si="271"/>
        <v>88.74</v>
      </c>
      <c r="Q3474" s="14" t="s">
        <v>8308</v>
      </c>
      <c r="R3474" t="s">
        <v>8309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10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2">
        <f t="shared" si="271"/>
        <v>148.47999999999999</v>
      </c>
      <c r="Q3475" s="14" t="s">
        <v>8308</v>
      </c>
      <c r="R3475" t="s">
        <v>8309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10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2">
        <f t="shared" si="271"/>
        <v>51.79</v>
      </c>
      <c r="Q3476" s="14" t="s">
        <v>8308</v>
      </c>
      <c r="R3476" t="s">
        <v>8309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10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2">
        <f t="shared" si="271"/>
        <v>20</v>
      </c>
      <c r="Q3477" s="14" t="s">
        <v>8308</v>
      </c>
      <c r="R3477" t="s">
        <v>8309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10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2">
        <f t="shared" si="271"/>
        <v>52</v>
      </c>
      <c r="Q3478" s="14" t="s">
        <v>8308</v>
      </c>
      <c r="R3478" t="s">
        <v>8309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10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2">
        <f t="shared" si="271"/>
        <v>53.23</v>
      </c>
      <c r="Q3479" s="14" t="s">
        <v>8308</v>
      </c>
      <c r="R3479" t="s">
        <v>8309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10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2">
        <f t="shared" si="271"/>
        <v>39.6</v>
      </c>
      <c r="Q3480" s="14" t="s">
        <v>8308</v>
      </c>
      <c r="R3480" t="s">
        <v>8309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10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2">
        <f t="shared" si="271"/>
        <v>34.25</v>
      </c>
      <c r="Q3481" s="14" t="s">
        <v>8308</v>
      </c>
      <c r="R3481" t="s">
        <v>8309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10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2">
        <f t="shared" si="271"/>
        <v>164.62</v>
      </c>
      <c r="Q3482" s="14" t="s">
        <v>8308</v>
      </c>
      <c r="R3482" t="s">
        <v>8309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10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2">
        <f t="shared" si="271"/>
        <v>125.05</v>
      </c>
      <c r="Q3483" s="14" t="s">
        <v>8308</v>
      </c>
      <c r="R3483" t="s">
        <v>8309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10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2">
        <f t="shared" si="271"/>
        <v>51.88</v>
      </c>
      <c r="Q3484" s="14" t="s">
        <v>8308</v>
      </c>
      <c r="R3484" t="s">
        <v>8309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10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2">
        <f t="shared" si="271"/>
        <v>40.29</v>
      </c>
      <c r="Q3485" s="14" t="s">
        <v>8308</v>
      </c>
      <c r="R3485" t="s">
        <v>8309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3.2" x14ac:dyDescent="0.3">
      <c r="A3486">
        <v>3484</v>
      </c>
      <c r="B3486" s="10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2">
        <f t="shared" si="271"/>
        <v>64.91</v>
      </c>
      <c r="Q3486" s="14" t="s">
        <v>8308</v>
      </c>
      <c r="R3486" t="s">
        <v>8309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10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2">
        <f t="shared" si="271"/>
        <v>55.33</v>
      </c>
      <c r="Q3487" s="14" t="s">
        <v>8308</v>
      </c>
      <c r="R3487" t="s">
        <v>8309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10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2">
        <f t="shared" si="271"/>
        <v>83.14</v>
      </c>
      <c r="Q3488" s="14" t="s">
        <v>8308</v>
      </c>
      <c r="R3488" t="s">
        <v>8309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10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2">
        <f t="shared" si="271"/>
        <v>38.71</v>
      </c>
      <c r="Q3489" s="14" t="s">
        <v>8308</v>
      </c>
      <c r="R3489" t="s">
        <v>8309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3.2" x14ac:dyDescent="0.3">
      <c r="A3490">
        <v>3488</v>
      </c>
      <c r="B3490" s="10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2">
        <f t="shared" si="271"/>
        <v>125.38</v>
      </c>
      <c r="Q3490" s="14" t="s">
        <v>8308</v>
      </c>
      <c r="R3490" t="s">
        <v>8309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10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2">
        <f t="shared" si="271"/>
        <v>78.260000000000005</v>
      </c>
      <c r="Q3491" s="14" t="s">
        <v>8308</v>
      </c>
      <c r="R3491" t="s">
        <v>8309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10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2">
        <f t="shared" si="271"/>
        <v>47.22</v>
      </c>
      <c r="Q3492" s="14" t="s">
        <v>8308</v>
      </c>
      <c r="R3492" t="s">
        <v>8309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10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2">
        <f t="shared" si="271"/>
        <v>79.099999999999994</v>
      </c>
      <c r="Q3493" s="14" t="s">
        <v>8308</v>
      </c>
      <c r="R3493" t="s">
        <v>8309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10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2">
        <f t="shared" si="271"/>
        <v>114.29</v>
      </c>
      <c r="Q3494" s="14" t="s">
        <v>8308</v>
      </c>
      <c r="R3494" t="s">
        <v>8309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10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2">
        <f t="shared" si="271"/>
        <v>51.72</v>
      </c>
      <c r="Q3495" s="14" t="s">
        <v>8308</v>
      </c>
      <c r="R3495" t="s">
        <v>8309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10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2">
        <f t="shared" si="271"/>
        <v>30.77</v>
      </c>
      <c r="Q3496" s="14" t="s">
        <v>8308</v>
      </c>
      <c r="R3496" t="s">
        <v>8309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10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2">
        <f t="shared" si="271"/>
        <v>74.209999999999994</v>
      </c>
      <c r="Q3497" s="14" t="s">
        <v>8308</v>
      </c>
      <c r="R3497" t="s">
        <v>8309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3.2" x14ac:dyDescent="0.3">
      <c r="A3498">
        <v>3496</v>
      </c>
      <c r="B3498" s="10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2">
        <f t="shared" si="271"/>
        <v>47.85</v>
      </c>
      <c r="Q3498" s="14" t="s">
        <v>8308</v>
      </c>
      <c r="R3498" t="s">
        <v>8309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3.2" x14ac:dyDescent="0.3">
      <c r="A3499">
        <v>3497</v>
      </c>
      <c r="B3499" s="10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2">
        <f t="shared" si="271"/>
        <v>34.409999999999997</v>
      </c>
      <c r="Q3499" s="14" t="s">
        <v>8308</v>
      </c>
      <c r="R3499" t="s">
        <v>8309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3.2" x14ac:dyDescent="0.3">
      <c r="A3500">
        <v>3498</v>
      </c>
      <c r="B3500" s="10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2">
        <f t="shared" si="271"/>
        <v>40.24</v>
      </c>
      <c r="Q3500" s="14" t="s">
        <v>8308</v>
      </c>
      <c r="R3500" t="s">
        <v>8309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10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2">
        <f t="shared" si="271"/>
        <v>60.29</v>
      </c>
      <c r="Q3501" s="14" t="s">
        <v>8308</v>
      </c>
      <c r="R3501" t="s">
        <v>8309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3.2" x14ac:dyDescent="0.3">
      <c r="A3502">
        <v>3500</v>
      </c>
      <c r="B3502" s="10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2">
        <f t="shared" si="271"/>
        <v>25.31</v>
      </c>
      <c r="Q3502" s="14" t="s">
        <v>8308</v>
      </c>
      <c r="R3502" t="s">
        <v>8309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10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2">
        <f t="shared" si="271"/>
        <v>35.950000000000003</v>
      </c>
      <c r="Q3503" s="14" t="s">
        <v>8308</v>
      </c>
      <c r="R3503" t="s">
        <v>8309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10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2">
        <f t="shared" si="271"/>
        <v>136</v>
      </c>
      <c r="Q3504" s="14" t="s">
        <v>8308</v>
      </c>
      <c r="R3504" t="s">
        <v>8309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10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2">
        <f t="shared" si="271"/>
        <v>70.760000000000005</v>
      </c>
      <c r="Q3505" s="14" t="s">
        <v>8308</v>
      </c>
      <c r="R3505" t="s">
        <v>8309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10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2">
        <f t="shared" si="271"/>
        <v>125</v>
      </c>
      <c r="Q3506" s="14" t="s">
        <v>8308</v>
      </c>
      <c r="R3506" t="s">
        <v>8309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10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2">
        <f t="shared" si="271"/>
        <v>66.510000000000005</v>
      </c>
      <c r="Q3507" s="14" t="s">
        <v>8308</v>
      </c>
      <c r="R3507" t="s">
        <v>8309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10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2">
        <f t="shared" si="271"/>
        <v>105</v>
      </c>
      <c r="Q3508" s="14" t="s">
        <v>8308</v>
      </c>
      <c r="R3508" t="s">
        <v>8309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10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2">
        <f t="shared" si="271"/>
        <v>145</v>
      </c>
      <c r="Q3509" s="14" t="s">
        <v>8308</v>
      </c>
      <c r="R3509" t="s">
        <v>8309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10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2">
        <f t="shared" si="271"/>
        <v>12</v>
      </c>
      <c r="Q3510" s="14" t="s">
        <v>8308</v>
      </c>
      <c r="R3510" t="s">
        <v>8309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10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2">
        <f t="shared" si="271"/>
        <v>96.67</v>
      </c>
      <c r="Q3511" s="14" t="s">
        <v>8308</v>
      </c>
      <c r="R3511" t="s">
        <v>8309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3.2" x14ac:dyDescent="0.3">
      <c r="A3512">
        <v>3510</v>
      </c>
      <c r="B3512" s="10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2">
        <f t="shared" si="271"/>
        <v>60.33</v>
      </c>
      <c r="Q3512" s="14" t="s">
        <v>8308</v>
      </c>
      <c r="R3512" t="s">
        <v>8309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28.8" x14ac:dyDescent="0.3">
      <c r="A3513">
        <v>3511</v>
      </c>
      <c r="B3513" s="10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2">
        <f t="shared" si="271"/>
        <v>79.89</v>
      </c>
      <c r="Q3513" s="14" t="s">
        <v>8308</v>
      </c>
      <c r="R3513" t="s">
        <v>8309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10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2">
        <f t="shared" si="271"/>
        <v>58.82</v>
      </c>
      <c r="Q3514" s="14" t="s">
        <v>8308</v>
      </c>
      <c r="R3514" t="s">
        <v>8309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10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2">
        <f t="shared" si="271"/>
        <v>75.34</v>
      </c>
      <c r="Q3515" s="14" t="s">
        <v>8308</v>
      </c>
      <c r="R3515" t="s">
        <v>8309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10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2">
        <f t="shared" si="271"/>
        <v>55</v>
      </c>
      <c r="Q3516" s="14" t="s">
        <v>8308</v>
      </c>
      <c r="R3516" t="s">
        <v>8309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10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2">
        <f t="shared" si="271"/>
        <v>66.959999999999994</v>
      </c>
      <c r="Q3517" s="14" t="s">
        <v>8308</v>
      </c>
      <c r="R3517" t="s">
        <v>8309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10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2">
        <f t="shared" si="271"/>
        <v>227.27</v>
      </c>
      <c r="Q3518" s="14" t="s">
        <v>8308</v>
      </c>
      <c r="R3518" t="s">
        <v>8309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10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2">
        <f t="shared" si="271"/>
        <v>307.69</v>
      </c>
      <c r="Q3519" s="14" t="s">
        <v>8308</v>
      </c>
      <c r="R3519" t="s">
        <v>8309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10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2">
        <f t="shared" si="271"/>
        <v>50.02</v>
      </c>
      <c r="Q3520" s="14" t="s">
        <v>8308</v>
      </c>
      <c r="R3520" t="s">
        <v>8309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28.8" x14ac:dyDescent="0.3">
      <c r="A3521">
        <v>3519</v>
      </c>
      <c r="B3521" s="10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2">
        <f t="shared" si="271"/>
        <v>72.39</v>
      </c>
      <c r="Q3521" s="14" t="s">
        <v>8308</v>
      </c>
      <c r="R3521" t="s">
        <v>8309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10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12">
        <f t="shared" ref="P3522:P3585" si="276">IFERROR(ROUND(E3522/L3522,2),0)</f>
        <v>95.95</v>
      </c>
      <c r="Q3522" s="14" t="s">
        <v>8308</v>
      </c>
      <c r="R3522" t="s">
        <v>8309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3.2" x14ac:dyDescent="0.3">
      <c r="A3523">
        <v>3521</v>
      </c>
      <c r="B3523" s="10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2">
        <f t="shared" si="276"/>
        <v>45.62</v>
      </c>
      <c r="Q3523" s="14" t="s">
        <v>8308</v>
      </c>
      <c r="R3523" t="s">
        <v>8309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10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2">
        <f t="shared" si="276"/>
        <v>41.03</v>
      </c>
      <c r="Q3524" s="14" t="s">
        <v>8308</v>
      </c>
      <c r="R3524" t="s">
        <v>8309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10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2">
        <f t="shared" si="276"/>
        <v>56.83</v>
      </c>
      <c r="Q3525" s="14" t="s">
        <v>8308</v>
      </c>
      <c r="R3525" t="s">
        <v>8309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10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2">
        <f t="shared" si="276"/>
        <v>137.24</v>
      </c>
      <c r="Q3526" s="14" t="s">
        <v>8308</v>
      </c>
      <c r="R3526" t="s">
        <v>8309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10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2">
        <f t="shared" si="276"/>
        <v>75.709999999999994</v>
      </c>
      <c r="Q3527" s="14" t="s">
        <v>8308</v>
      </c>
      <c r="R3527" t="s">
        <v>8309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10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2">
        <f t="shared" si="276"/>
        <v>99</v>
      </c>
      <c r="Q3528" s="14" t="s">
        <v>8308</v>
      </c>
      <c r="R3528" t="s">
        <v>8309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10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2">
        <f t="shared" si="276"/>
        <v>81.569999999999993</v>
      </c>
      <c r="Q3529" s="14" t="s">
        <v>8308</v>
      </c>
      <c r="R3529" t="s">
        <v>8309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10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2">
        <f t="shared" si="276"/>
        <v>45.11</v>
      </c>
      <c r="Q3530" s="14" t="s">
        <v>8308</v>
      </c>
      <c r="R3530" t="s">
        <v>8309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10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2">
        <f t="shared" si="276"/>
        <v>36.67</v>
      </c>
      <c r="Q3531" s="14" t="s">
        <v>8308</v>
      </c>
      <c r="R3531" t="s">
        <v>8309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10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2">
        <f t="shared" si="276"/>
        <v>125</v>
      </c>
      <c r="Q3532" s="14" t="s">
        <v>8308</v>
      </c>
      <c r="R3532" t="s">
        <v>8309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10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2">
        <f t="shared" si="276"/>
        <v>49.23</v>
      </c>
      <c r="Q3533" s="14" t="s">
        <v>8308</v>
      </c>
      <c r="R3533" t="s">
        <v>8309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3.2" x14ac:dyDescent="0.3">
      <c r="A3534">
        <v>3532</v>
      </c>
      <c r="B3534" s="10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2">
        <f t="shared" si="276"/>
        <v>42.3</v>
      </c>
      <c r="Q3534" s="14" t="s">
        <v>8308</v>
      </c>
      <c r="R3534" t="s">
        <v>8309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3.2" x14ac:dyDescent="0.3">
      <c r="A3535">
        <v>3533</v>
      </c>
      <c r="B3535" s="10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2">
        <f t="shared" si="276"/>
        <v>78.88</v>
      </c>
      <c r="Q3535" s="14" t="s">
        <v>8308</v>
      </c>
      <c r="R3535" t="s">
        <v>8309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10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2">
        <f t="shared" si="276"/>
        <v>38.28</v>
      </c>
      <c r="Q3536" s="14" t="s">
        <v>8308</v>
      </c>
      <c r="R3536" t="s">
        <v>8309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10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2">
        <f t="shared" si="276"/>
        <v>44.85</v>
      </c>
      <c r="Q3537" s="14" t="s">
        <v>8308</v>
      </c>
      <c r="R3537" t="s">
        <v>8309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10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2">
        <f t="shared" si="276"/>
        <v>13.53</v>
      </c>
      <c r="Q3538" s="14" t="s">
        <v>8308</v>
      </c>
      <c r="R3538" t="s">
        <v>8309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10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2">
        <f t="shared" si="276"/>
        <v>43.5</v>
      </c>
      <c r="Q3539" s="14" t="s">
        <v>8308</v>
      </c>
      <c r="R3539" t="s">
        <v>8309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10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2">
        <f t="shared" si="276"/>
        <v>30.95</v>
      </c>
      <c r="Q3540" s="14" t="s">
        <v>8308</v>
      </c>
      <c r="R3540" t="s">
        <v>8309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10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2">
        <f t="shared" si="276"/>
        <v>55.23</v>
      </c>
      <c r="Q3541" s="14" t="s">
        <v>8308</v>
      </c>
      <c r="R3541" t="s">
        <v>8309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3.2" x14ac:dyDescent="0.3">
      <c r="A3542">
        <v>3540</v>
      </c>
      <c r="B3542" s="10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2">
        <f t="shared" si="276"/>
        <v>46.13</v>
      </c>
      <c r="Q3542" s="14" t="s">
        <v>8308</v>
      </c>
      <c r="R3542" t="s">
        <v>8309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10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2">
        <f t="shared" si="276"/>
        <v>39.380000000000003</v>
      </c>
      <c r="Q3543" s="14" t="s">
        <v>8308</v>
      </c>
      <c r="R3543" t="s">
        <v>8309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10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2">
        <f t="shared" si="276"/>
        <v>66.150000000000006</v>
      </c>
      <c r="Q3544" s="14" t="s">
        <v>8308</v>
      </c>
      <c r="R3544" t="s">
        <v>8309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28.8" x14ac:dyDescent="0.3">
      <c r="A3545">
        <v>3543</v>
      </c>
      <c r="B3545" s="10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2">
        <f t="shared" si="276"/>
        <v>54.14</v>
      </c>
      <c r="Q3545" s="14" t="s">
        <v>8308</v>
      </c>
      <c r="R3545" t="s">
        <v>8309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10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2">
        <f t="shared" si="276"/>
        <v>104.17</v>
      </c>
      <c r="Q3546" s="14" t="s">
        <v>8308</v>
      </c>
      <c r="R3546" t="s">
        <v>8309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10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2">
        <f t="shared" si="276"/>
        <v>31.38</v>
      </c>
      <c r="Q3547" s="14" t="s">
        <v>8308</v>
      </c>
      <c r="R3547" t="s">
        <v>8309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10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2">
        <f t="shared" si="276"/>
        <v>59.21</v>
      </c>
      <c r="Q3548" s="14" t="s">
        <v>8308</v>
      </c>
      <c r="R3548" t="s">
        <v>8309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10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2">
        <f t="shared" si="276"/>
        <v>119.18</v>
      </c>
      <c r="Q3549" s="14" t="s">
        <v>8308</v>
      </c>
      <c r="R3549" t="s">
        <v>8309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10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2">
        <f t="shared" si="276"/>
        <v>164.62</v>
      </c>
      <c r="Q3550" s="14" t="s">
        <v>8308</v>
      </c>
      <c r="R3550" t="s">
        <v>8309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10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2">
        <f t="shared" si="276"/>
        <v>24.29</v>
      </c>
      <c r="Q3551" s="14" t="s">
        <v>8308</v>
      </c>
      <c r="R3551" t="s">
        <v>8309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10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2">
        <f t="shared" si="276"/>
        <v>40.94</v>
      </c>
      <c r="Q3552" s="14" t="s">
        <v>8308</v>
      </c>
      <c r="R3552" t="s">
        <v>8309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10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2">
        <f t="shared" si="276"/>
        <v>61.1</v>
      </c>
      <c r="Q3553" s="14" t="s">
        <v>8308</v>
      </c>
      <c r="R3553" t="s">
        <v>8309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10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2">
        <f t="shared" si="276"/>
        <v>38.65</v>
      </c>
      <c r="Q3554" s="14" t="s">
        <v>8308</v>
      </c>
      <c r="R3554" t="s">
        <v>8309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10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2">
        <f t="shared" si="276"/>
        <v>56.2</v>
      </c>
      <c r="Q3555" s="14" t="s">
        <v>8308</v>
      </c>
      <c r="R3555" t="s">
        <v>8309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10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2">
        <f t="shared" si="276"/>
        <v>107</v>
      </c>
      <c r="Q3556" s="14" t="s">
        <v>8308</v>
      </c>
      <c r="R3556" t="s">
        <v>8309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10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2">
        <f t="shared" si="276"/>
        <v>171.43</v>
      </c>
      <c r="Q3557" s="14" t="s">
        <v>8308</v>
      </c>
      <c r="R3557" t="s">
        <v>8309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10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2">
        <f t="shared" si="276"/>
        <v>110.5</v>
      </c>
      <c r="Q3558" s="14" t="s">
        <v>8308</v>
      </c>
      <c r="R3558" t="s">
        <v>8309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3.2" x14ac:dyDescent="0.3">
      <c r="A3559">
        <v>3557</v>
      </c>
      <c r="B3559" s="10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2">
        <f t="shared" si="276"/>
        <v>179.28</v>
      </c>
      <c r="Q3559" s="14" t="s">
        <v>8308</v>
      </c>
      <c r="R3559" t="s">
        <v>8309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10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2">
        <f t="shared" si="276"/>
        <v>22.91</v>
      </c>
      <c r="Q3560" s="14" t="s">
        <v>8308</v>
      </c>
      <c r="R3560" t="s">
        <v>8309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3.2" x14ac:dyDescent="0.3">
      <c r="A3561">
        <v>3559</v>
      </c>
      <c r="B3561" s="10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2">
        <f t="shared" si="276"/>
        <v>43.13</v>
      </c>
      <c r="Q3561" s="14" t="s">
        <v>8308</v>
      </c>
      <c r="R3561" t="s">
        <v>8309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10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2">
        <f t="shared" si="276"/>
        <v>46.89</v>
      </c>
      <c r="Q3562" s="14" t="s">
        <v>8308</v>
      </c>
      <c r="R3562" t="s">
        <v>8309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10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2">
        <f t="shared" si="276"/>
        <v>47.41</v>
      </c>
      <c r="Q3563" s="14" t="s">
        <v>8308</v>
      </c>
      <c r="R3563" t="s">
        <v>8309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10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2">
        <f t="shared" si="276"/>
        <v>15.13</v>
      </c>
      <c r="Q3564" s="14" t="s">
        <v>8308</v>
      </c>
      <c r="R3564" t="s">
        <v>8309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10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2">
        <f t="shared" si="276"/>
        <v>21.1</v>
      </c>
      <c r="Q3565" s="14" t="s">
        <v>8308</v>
      </c>
      <c r="R3565" t="s">
        <v>8309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10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2">
        <f t="shared" si="276"/>
        <v>59.12</v>
      </c>
      <c r="Q3566" s="14" t="s">
        <v>8308</v>
      </c>
      <c r="R3566" t="s">
        <v>8309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10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2">
        <f t="shared" si="276"/>
        <v>97.92</v>
      </c>
      <c r="Q3567" s="14" t="s">
        <v>8308</v>
      </c>
      <c r="R3567" t="s">
        <v>8309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10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2">
        <f t="shared" si="276"/>
        <v>55.13</v>
      </c>
      <c r="Q3568" s="14" t="s">
        <v>8308</v>
      </c>
      <c r="R3568" t="s">
        <v>8309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10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2">
        <f t="shared" si="276"/>
        <v>26.54</v>
      </c>
      <c r="Q3569" s="14" t="s">
        <v>8308</v>
      </c>
      <c r="R3569" t="s">
        <v>8309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10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2">
        <f t="shared" si="276"/>
        <v>58.42</v>
      </c>
      <c r="Q3570" s="14" t="s">
        <v>8308</v>
      </c>
      <c r="R3570" t="s">
        <v>8309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10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2">
        <f t="shared" si="276"/>
        <v>122.54</v>
      </c>
      <c r="Q3571" s="14" t="s">
        <v>8308</v>
      </c>
      <c r="R3571" t="s">
        <v>8309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10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2">
        <f t="shared" si="276"/>
        <v>87.96</v>
      </c>
      <c r="Q3572" s="14" t="s">
        <v>8308</v>
      </c>
      <c r="R3572" t="s">
        <v>8309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10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2">
        <f t="shared" si="276"/>
        <v>73.239999999999995</v>
      </c>
      <c r="Q3573" s="14" t="s">
        <v>8308</v>
      </c>
      <c r="R3573" t="s">
        <v>8309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10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2">
        <f t="shared" si="276"/>
        <v>55.56</v>
      </c>
      <c r="Q3574" s="14" t="s">
        <v>8308</v>
      </c>
      <c r="R3574" t="s">
        <v>8309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10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2">
        <f t="shared" si="276"/>
        <v>39.54</v>
      </c>
      <c r="Q3575" s="14" t="s">
        <v>8308</v>
      </c>
      <c r="R3575" t="s">
        <v>8309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10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2">
        <f t="shared" si="276"/>
        <v>136.78</v>
      </c>
      <c r="Q3576" s="14" t="s">
        <v>8308</v>
      </c>
      <c r="R3576" t="s">
        <v>8309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10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2">
        <f t="shared" si="276"/>
        <v>99.34</v>
      </c>
      <c r="Q3577" s="14" t="s">
        <v>8308</v>
      </c>
      <c r="R3577" t="s">
        <v>8309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10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2">
        <f t="shared" si="276"/>
        <v>20</v>
      </c>
      <c r="Q3578" s="14" t="s">
        <v>8308</v>
      </c>
      <c r="R3578" t="s">
        <v>8309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10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2">
        <f t="shared" si="276"/>
        <v>28.89</v>
      </c>
      <c r="Q3579" s="14" t="s">
        <v>8308</v>
      </c>
      <c r="R3579" t="s">
        <v>8309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10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2">
        <f t="shared" si="276"/>
        <v>40.549999999999997</v>
      </c>
      <c r="Q3580" s="14" t="s">
        <v>8308</v>
      </c>
      <c r="R3580" t="s">
        <v>8309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10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2">
        <f t="shared" si="276"/>
        <v>35.71</v>
      </c>
      <c r="Q3581" s="14" t="s">
        <v>8308</v>
      </c>
      <c r="R3581" t="s">
        <v>8309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10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2">
        <f t="shared" si="276"/>
        <v>37.96</v>
      </c>
      <c r="Q3582" s="14" t="s">
        <v>8308</v>
      </c>
      <c r="R3582" t="s">
        <v>8309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10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2">
        <f t="shared" si="276"/>
        <v>33.33</v>
      </c>
      <c r="Q3583" s="14" t="s">
        <v>8308</v>
      </c>
      <c r="R3583" t="s">
        <v>8309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10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2">
        <f t="shared" si="276"/>
        <v>58.57</v>
      </c>
      <c r="Q3584" s="14" t="s">
        <v>8308</v>
      </c>
      <c r="R3584" t="s">
        <v>8309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10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2">
        <f t="shared" si="276"/>
        <v>135.63</v>
      </c>
      <c r="Q3585" s="14" t="s">
        <v>8308</v>
      </c>
      <c r="R3585" t="s">
        <v>8309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72" x14ac:dyDescent="0.3">
      <c r="A3586">
        <v>3584</v>
      </c>
      <c r="B3586" s="10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12">
        <f t="shared" ref="P3586:P3649" si="281">IFERROR(ROUND(E3586/L3586,2),0)</f>
        <v>30.94</v>
      </c>
      <c r="Q3586" s="14" t="s">
        <v>8308</v>
      </c>
      <c r="R3586" t="s">
        <v>8309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10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2">
        <f t="shared" si="281"/>
        <v>176.09</v>
      </c>
      <c r="Q3587" s="14" t="s">
        <v>8308</v>
      </c>
      <c r="R3587" t="s">
        <v>8309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10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2">
        <f t="shared" si="281"/>
        <v>151.97999999999999</v>
      </c>
      <c r="Q3588" s="14" t="s">
        <v>8308</v>
      </c>
      <c r="R3588" t="s">
        <v>8309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10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2">
        <f t="shared" si="281"/>
        <v>22.61</v>
      </c>
      <c r="Q3589" s="14" t="s">
        <v>8308</v>
      </c>
      <c r="R3589" t="s">
        <v>8309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10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2">
        <f t="shared" si="281"/>
        <v>18.27</v>
      </c>
      <c r="Q3590" s="14" t="s">
        <v>8308</v>
      </c>
      <c r="R3590" t="s">
        <v>8309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10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2">
        <f t="shared" si="281"/>
        <v>82.26</v>
      </c>
      <c r="Q3591" s="14" t="s">
        <v>8308</v>
      </c>
      <c r="R3591" t="s">
        <v>8309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10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2">
        <f t="shared" si="281"/>
        <v>68.53</v>
      </c>
      <c r="Q3592" s="14" t="s">
        <v>8308</v>
      </c>
      <c r="R3592" t="s">
        <v>8309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10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2">
        <f t="shared" si="281"/>
        <v>68.06</v>
      </c>
      <c r="Q3593" s="14" t="s">
        <v>8308</v>
      </c>
      <c r="R3593" t="s">
        <v>8309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10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2">
        <f t="shared" si="281"/>
        <v>72.709999999999994</v>
      </c>
      <c r="Q3594" s="14" t="s">
        <v>8308</v>
      </c>
      <c r="R3594" t="s">
        <v>8309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10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2">
        <f t="shared" si="281"/>
        <v>77.19</v>
      </c>
      <c r="Q3595" s="14" t="s">
        <v>8308</v>
      </c>
      <c r="R3595" t="s">
        <v>8309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10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2">
        <f t="shared" si="281"/>
        <v>55.97</v>
      </c>
      <c r="Q3596" s="14" t="s">
        <v>8308</v>
      </c>
      <c r="R3596" t="s">
        <v>8309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10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2">
        <f t="shared" si="281"/>
        <v>49.69</v>
      </c>
      <c r="Q3597" s="14" t="s">
        <v>8308</v>
      </c>
      <c r="R3597" t="s">
        <v>8309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10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2">
        <f t="shared" si="281"/>
        <v>79</v>
      </c>
      <c r="Q3598" s="14" t="s">
        <v>8308</v>
      </c>
      <c r="R3598" t="s">
        <v>8309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10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2">
        <f t="shared" si="281"/>
        <v>77.73</v>
      </c>
      <c r="Q3599" s="14" t="s">
        <v>8308</v>
      </c>
      <c r="R3599" t="s">
        <v>8309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28.8" x14ac:dyDescent="0.3">
      <c r="A3600">
        <v>3598</v>
      </c>
      <c r="B3600" s="10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2">
        <f t="shared" si="281"/>
        <v>40.78</v>
      </c>
      <c r="Q3600" s="14" t="s">
        <v>8308</v>
      </c>
      <c r="R3600" t="s">
        <v>8309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10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2">
        <f t="shared" si="281"/>
        <v>59.41</v>
      </c>
      <c r="Q3601" s="14" t="s">
        <v>8308</v>
      </c>
      <c r="R3601" t="s">
        <v>8309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10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2">
        <f t="shared" si="281"/>
        <v>3.25</v>
      </c>
      <c r="Q3602" s="14" t="s">
        <v>8308</v>
      </c>
      <c r="R3602" t="s">
        <v>8309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10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2">
        <f t="shared" si="281"/>
        <v>39.380000000000003</v>
      </c>
      <c r="Q3603" s="14" t="s">
        <v>8308</v>
      </c>
      <c r="R3603" t="s">
        <v>8309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3.2" x14ac:dyDescent="0.3">
      <c r="A3604">
        <v>3602</v>
      </c>
      <c r="B3604" s="10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2">
        <f t="shared" si="281"/>
        <v>81.67</v>
      </c>
      <c r="Q3604" s="14" t="s">
        <v>8308</v>
      </c>
      <c r="R3604" t="s">
        <v>8309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10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2">
        <f t="shared" si="281"/>
        <v>44.91</v>
      </c>
      <c r="Q3605" s="14" t="s">
        <v>8308</v>
      </c>
      <c r="R3605" t="s">
        <v>8309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10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2">
        <f t="shared" si="281"/>
        <v>49.06</v>
      </c>
      <c r="Q3606" s="14" t="s">
        <v>8308</v>
      </c>
      <c r="R3606" t="s">
        <v>8309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3.2" x14ac:dyDescent="0.3">
      <c r="A3607">
        <v>3605</v>
      </c>
      <c r="B3607" s="10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2">
        <f t="shared" si="281"/>
        <v>30.67</v>
      </c>
      <c r="Q3607" s="14" t="s">
        <v>8308</v>
      </c>
      <c r="R3607" t="s">
        <v>8309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10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2">
        <f t="shared" si="281"/>
        <v>61.06</v>
      </c>
      <c r="Q3608" s="14" t="s">
        <v>8308</v>
      </c>
      <c r="R3608" t="s">
        <v>8309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10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2">
        <f t="shared" si="281"/>
        <v>29</v>
      </c>
      <c r="Q3609" s="14" t="s">
        <v>8308</v>
      </c>
      <c r="R3609" t="s">
        <v>8309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10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2">
        <f t="shared" si="281"/>
        <v>29.63</v>
      </c>
      <c r="Q3610" s="14" t="s">
        <v>8308</v>
      </c>
      <c r="R3610" t="s">
        <v>8309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10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2">
        <f t="shared" si="281"/>
        <v>143.1</v>
      </c>
      <c r="Q3611" s="14" t="s">
        <v>8308</v>
      </c>
      <c r="R3611" t="s">
        <v>8309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10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2">
        <f t="shared" si="281"/>
        <v>52.35</v>
      </c>
      <c r="Q3612" s="14" t="s">
        <v>8308</v>
      </c>
      <c r="R3612" t="s">
        <v>8309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10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2">
        <f t="shared" si="281"/>
        <v>66.67</v>
      </c>
      <c r="Q3613" s="14" t="s">
        <v>8308</v>
      </c>
      <c r="R3613" t="s">
        <v>8309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10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2">
        <f t="shared" si="281"/>
        <v>126.67</v>
      </c>
      <c r="Q3614" s="14" t="s">
        <v>8308</v>
      </c>
      <c r="R3614" t="s">
        <v>8309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10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2">
        <f t="shared" si="281"/>
        <v>62.5</v>
      </c>
      <c r="Q3615" s="14" t="s">
        <v>8308</v>
      </c>
      <c r="R3615" t="s">
        <v>8309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10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2">
        <f t="shared" si="281"/>
        <v>35.49</v>
      </c>
      <c r="Q3616" s="14" t="s">
        <v>8308</v>
      </c>
      <c r="R3616" t="s">
        <v>8309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10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2">
        <f t="shared" si="281"/>
        <v>37.08</v>
      </c>
      <c r="Q3617" s="14" t="s">
        <v>8308</v>
      </c>
      <c r="R3617" t="s">
        <v>8309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10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2">
        <f t="shared" si="281"/>
        <v>69.33</v>
      </c>
      <c r="Q3618" s="14" t="s">
        <v>8308</v>
      </c>
      <c r="R3618" t="s">
        <v>8309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10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2">
        <f t="shared" si="281"/>
        <v>17.25</v>
      </c>
      <c r="Q3619" s="14" t="s">
        <v>8308</v>
      </c>
      <c r="R3619" t="s">
        <v>8309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10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2">
        <f t="shared" si="281"/>
        <v>36.07</v>
      </c>
      <c r="Q3620" s="14" t="s">
        <v>8308</v>
      </c>
      <c r="R3620" t="s">
        <v>8309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10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2">
        <f t="shared" si="281"/>
        <v>66.47</v>
      </c>
      <c r="Q3621" s="14" t="s">
        <v>8308</v>
      </c>
      <c r="R3621" t="s">
        <v>8309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10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2">
        <f t="shared" si="281"/>
        <v>56.07</v>
      </c>
      <c r="Q3622" s="14" t="s">
        <v>8308</v>
      </c>
      <c r="R3622" t="s">
        <v>8309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10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2">
        <f t="shared" si="281"/>
        <v>47.03</v>
      </c>
      <c r="Q3623" s="14" t="s">
        <v>8308</v>
      </c>
      <c r="R3623" t="s">
        <v>8309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10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2">
        <f t="shared" si="281"/>
        <v>47.67</v>
      </c>
      <c r="Q3624" s="14" t="s">
        <v>8308</v>
      </c>
      <c r="R3624" t="s">
        <v>8309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10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2">
        <f t="shared" si="281"/>
        <v>88.24</v>
      </c>
      <c r="Q3625" s="14" t="s">
        <v>8308</v>
      </c>
      <c r="R3625" t="s">
        <v>8309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10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2">
        <f t="shared" si="281"/>
        <v>80.72</v>
      </c>
      <c r="Q3626" s="14" t="s">
        <v>8308</v>
      </c>
      <c r="R3626" t="s">
        <v>8309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3.2" x14ac:dyDescent="0.3">
      <c r="A3627">
        <v>3625</v>
      </c>
      <c r="B3627" s="10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2">
        <f t="shared" si="281"/>
        <v>39.49</v>
      </c>
      <c r="Q3627" s="14" t="s">
        <v>8308</v>
      </c>
      <c r="R3627" t="s">
        <v>8309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10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2">
        <f t="shared" si="281"/>
        <v>84.85</v>
      </c>
      <c r="Q3628" s="14" t="s">
        <v>8308</v>
      </c>
      <c r="R3628" t="s">
        <v>8309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10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2">
        <f t="shared" si="281"/>
        <v>68.97</v>
      </c>
      <c r="Q3629" s="14" t="s">
        <v>8308</v>
      </c>
      <c r="R3629" t="s">
        <v>8309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10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2">
        <f t="shared" si="281"/>
        <v>0</v>
      </c>
      <c r="Q3630" s="14" t="s">
        <v>8308</v>
      </c>
      <c r="R3630" t="s">
        <v>8310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3.2" x14ac:dyDescent="0.3">
      <c r="A3631">
        <v>3629</v>
      </c>
      <c r="B3631" s="10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2">
        <f t="shared" si="281"/>
        <v>1</v>
      </c>
      <c r="Q3631" s="14" t="s">
        <v>8308</v>
      </c>
      <c r="R3631" t="s">
        <v>8310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10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2">
        <f t="shared" si="281"/>
        <v>1</v>
      </c>
      <c r="Q3632" s="14" t="s">
        <v>8308</v>
      </c>
      <c r="R3632" t="s">
        <v>8310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3.2" x14ac:dyDescent="0.3">
      <c r="A3633">
        <v>3631</v>
      </c>
      <c r="B3633" s="10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2">
        <f t="shared" si="281"/>
        <v>147.88</v>
      </c>
      <c r="Q3633" s="14" t="s">
        <v>8308</v>
      </c>
      <c r="R3633" t="s">
        <v>8310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10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2">
        <f t="shared" si="281"/>
        <v>100</v>
      </c>
      <c r="Q3634" s="14" t="s">
        <v>8308</v>
      </c>
      <c r="R3634" t="s">
        <v>8310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10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2">
        <f t="shared" si="281"/>
        <v>56.84</v>
      </c>
      <c r="Q3635" s="14" t="s">
        <v>8308</v>
      </c>
      <c r="R3635" t="s">
        <v>8310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10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2">
        <f t="shared" si="281"/>
        <v>176.94</v>
      </c>
      <c r="Q3636" s="14" t="s">
        <v>8308</v>
      </c>
      <c r="R3636" t="s">
        <v>8310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10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2">
        <f t="shared" si="281"/>
        <v>127.6</v>
      </c>
      <c r="Q3637" s="14" t="s">
        <v>8308</v>
      </c>
      <c r="R3637" t="s">
        <v>8310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10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2">
        <f t="shared" si="281"/>
        <v>0</v>
      </c>
      <c r="Q3638" s="14" t="s">
        <v>8308</v>
      </c>
      <c r="R3638" t="s">
        <v>8310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43.2" x14ac:dyDescent="0.3">
      <c r="A3639">
        <v>3637</v>
      </c>
      <c r="B3639" s="10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2">
        <f t="shared" si="281"/>
        <v>66.14</v>
      </c>
      <c r="Q3639" s="14" t="s">
        <v>8308</v>
      </c>
      <c r="R3639" t="s">
        <v>8310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10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2">
        <f t="shared" si="281"/>
        <v>108</v>
      </c>
      <c r="Q3640" s="14" t="s">
        <v>8308</v>
      </c>
      <c r="R3640" t="s">
        <v>8310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10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2">
        <f t="shared" si="281"/>
        <v>1</v>
      </c>
      <c r="Q3641" s="14" t="s">
        <v>8308</v>
      </c>
      <c r="R3641" t="s">
        <v>8310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10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2">
        <f t="shared" si="281"/>
        <v>18.329999999999998</v>
      </c>
      <c r="Q3642" s="14" t="s">
        <v>8308</v>
      </c>
      <c r="R3642" t="s">
        <v>8310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10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2">
        <f t="shared" si="281"/>
        <v>0</v>
      </c>
      <c r="Q3643" s="14" t="s">
        <v>8308</v>
      </c>
      <c r="R3643" t="s">
        <v>8310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43.2" x14ac:dyDescent="0.3">
      <c r="A3644">
        <v>3642</v>
      </c>
      <c r="B3644" s="10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2">
        <f t="shared" si="281"/>
        <v>7.5</v>
      </c>
      <c r="Q3644" s="14" t="s">
        <v>8308</v>
      </c>
      <c r="R3644" t="s">
        <v>8310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10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2">
        <f t="shared" si="281"/>
        <v>0</v>
      </c>
      <c r="Q3645" s="14" t="s">
        <v>8308</v>
      </c>
      <c r="R3645" t="s">
        <v>8310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28.8" x14ac:dyDescent="0.3">
      <c r="A3646">
        <v>3644</v>
      </c>
      <c r="B3646" s="10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2">
        <f t="shared" si="281"/>
        <v>68.42</v>
      </c>
      <c r="Q3646" s="14" t="s">
        <v>8308</v>
      </c>
      <c r="R3646" t="s">
        <v>8310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10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2">
        <f t="shared" si="281"/>
        <v>1</v>
      </c>
      <c r="Q3647" s="14" t="s">
        <v>8308</v>
      </c>
      <c r="R3647" t="s">
        <v>8310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10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2">
        <f t="shared" si="281"/>
        <v>60.13</v>
      </c>
      <c r="Q3648" s="14" t="s">
        <v>8308</v>
      </c>
      <c r="R3648" t="s">
        <v>8310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10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2">
        <f t="shared" si="281"/>
        <v>15</v>
      </c>
      <c r="Q3649" s="14" t="s">
        <v>8308</v>
      </c>
      <c r="R3649" t="s">
        <v>8310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10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12">
        <f t="shared" ref="P3650:P3713" si="286">IFERROR(ROUND(E3650/L3650,2),0)</f>
        <v>550.04</v>
      </c>
      <c r="Q3650" s="14" t="s">
        <v>8308</v>
      </c>
      <c r="R3650" t="s">
        <v>8309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10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2">
        <f t="shared" si="286"/>
        <v>97.5</v>
      </c>
      <c r="Q3651" s="14" t="s">
        <v>8308</v>
      </c>
      <c r="R3651" t="s">
        <v>8309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10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2">
        <f t="shared" si="286"/>
        <v>29.41</v>
      </c>
      <c r="Q3652" s="14" t="s">
        <v>8308</v>
      </c>
      <c r="R3652" t="s">
        <v>8309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28.8" x14ac:dyDescent="0.3">
      <c r="A3653">
        <v>3651</v>
      </c>
      <c r="B3653" s="10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2">
        <f t="shared" si="286"/>
        <v>57.78</v>
      </c>
      <c r="Q3653" s="14" t="s">
        <v>8308</v>
      </c>
      <c r="R3653" t="s">
        <v>8309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10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2">
        <f t="shared" si="286"/>
        <v>44.24</v>
      </c>
      <c r="Q3654" s="14" t="s">
        <v>8308</v>
      </c>
      <c r="R3654" t="s">
        <v>8309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10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2">
        <f t="shared" si="286"/>
        <v>60.91</v>
      </c>
      <c r="Q3655" s="14" t="s">
        <v>8308</v>
      </c>
      <c r="R3655" t="s">
        <v>8309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3.2" x14ac:dyDescent="0.3">
      <c r="A3656">
        <v>3654</v>
      </c>
      <c r="B3656" s="10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2">
        <f t="shared" si="286"/>
        <v>68.84</v>
      </c>
      <c r="Q3656" s="14" t="s">
        <v>8308</v>
      </c>
      <c r="R3656" t="s">
        <v>8309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3.2" x14ac:dyDescent="0.3">
      <c r="A3657">
        <v>3655</v>
      </c>
      <c r="B3657" s="10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2">
        <f t="shared" si="286"/>
        <v>73.58</v>
      </c>
      <c r="Q3657" s="14" t="s">
        <v>8308</v>
      </c>
      <c r="R3657" t="s">
        <v>8309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10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2">
        <f t="shared" si="286"/>
        <v>115.02</v>
      </c>
      <c r="Q3658" s="14" t="s">
        <v>8308</v>
      </c>
      <c r="R3658" t="s">
        <v>8309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10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2">
        <f t="shared" si="286"/>
        <v>110.75</v>
      </c>
      <c r="Q3659" s="14" t="s">
        <v>8308</v>
      </c>
      <c r="R3659" t="s">
        <v>8309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10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2">
        <f t="shared" si="286"/>
        <v>75.5</v>
      </c>
      <c r="Q3660" s="14" t="s">
        <v>8308</v>
      </c>
      <c r="R3660" t="s">
        <v>8309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28.8" x14ac:dyDescent="0.3">
      <c r="A3661">
        <v>3659</v>
      </c>
      <c r="B3661" s="10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2">
        <f t="shared" si="286"/>
        <v>235.46</v>
      </c>
      <c r="Q3661" s="14" t="s">
        <v>8308</v>
      </c>
      <c r="R3661" t="s">
        <v>8309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3.2" x14ac:dyDescent="0.3">
      <c r="A3662">
        <v>3660</v>
      </c>
      <c r="B3662" s="10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2">
        <f t="shared" si="286"/>
        <v>11.36</v>
      </c>
      <c r="Q3662" s="14" t="s">
        <v>8308</v>
      </c>
      <c r="R3662" t="s">
        <v>8309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10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2">
        <f t="shared" si="286"/>
        <v>92.5</v>
      </c>
      <c r="Q3663" s="14" t="s">
        <v>8308</v>
      </c>
      <c r="R3663" t="s">
        <v>8309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3.2" x14ac:dyDescent="0.3">
      <c r="A3664">
        <v>3662</v>
      </c>
      <c r="B3664" s="10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2">
        <f t="shared" si="286"/>
        <v>202.85</v>
      </c>
      <c r="Q3664" s="14" t="s">
        <v>8308</v>
      </c>
      <c r="R3664" t="s">
        <v>8309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10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2">
        <f t="shared" si="286"/>
        <v>26</v>
      </c>
      <c r="Q3665" s="14" t="s">
        <v>8308</v>
      </c>
      <c r="R3665" t="s">
        <v>8309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10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2">
        <f t="shared" si="286"/>
        <v>46.05</v>
      </c>
      <c r="Q3666" s="14" t="s">
        <v>8308</v>
      </c>
      <c r="R3666" t="s">
        <v>8309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10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2">
        <f t="shared" si="286"/>
        <v>51</v>
      </c>
      <c r="Q3667" s="14" t="s">
        <v>8308</v>
      </c>
      <c r="R3667" t="s">
        <v>8309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10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2">
        <f t="shared" si="286"/>
        <v>31.58</v>
      </c>
      <c r="Q3668" s="14" t="s">
        <v>8308</v>
      </c>
      <c r="R3668" t="s">
        <v>8309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10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2">
        <f t="shared" si="286"/>
        <v>53.36</v>
      </c>
      <c r="Q3669" s="14" t="s">
        <v>8308</v>
      </c>
      <c r="R3669" t="s">
        <v>8309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10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2">
        <f t="shared" si="286"/>
        <v>36.96</v>
      </c>
      <c r="Q3670" s="14" t="s">
        <v>8308</v>
      </c>
      <c r="R3670" t="s">
        <v>8309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10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2">
        <f t="shared" si="286"/>
        <v>81.290000000000006</v>
      </c>
      <c r="Q3671" s="14" t="s">
        <v>8308</v>
      </c>
      <c r="R3671" t="s">
        <v>8309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10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2">
        <f t="shared" si="286"/>
        <v>20.079999999999998</v>
      </c>
      <c r="Q3672" s="14" t="s">
        <v>8308</v>
      </c>
      <c r="R3672" t="s">
        <v>8309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10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2">
        <f t="shared" si="286"/>
        <v>88.25</v>
      </c>
      <c r="Q3673" s="14" t="s">
        <v>8308</v>
      </c>
      <c r="R3673" t="s">
        <v>8309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3.2" x14ac:dyDescent="0.3">
      <c r="A3674">
        <v>3672</v>
      </c>
      <c r="B3674" s="10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2">
        <f t="shared" si="286"/>
        <v>53.44</v>
      </c>
      <c r="Q3674" s="14" t="s">
        <v>8308</v>
      </c>
      <c r="R3674" t="s">
        <v>8309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10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2">
        <f t="shared" si="286"/>
        <v>39.869999999999997</v>
      </c>
      <c r="Q3675" s="14" t="s">
        <v>8308</v>
      </c>
      <c r="R3675" t="s">
        <v>8309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10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2">
        <f t="shared" si="286"/>
        <v>145.16</v>
      </c>
      <c r="Q3676" s="14" t="s">
        <v>8308</v>
      </c>
      <c r="R3676" t="s">
        <v>8309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10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2">
        <f t="shared" si="286"/>
        <v>23.33</v>
      </c>
      <c r="Q3677" s="14" t="s">
        <v>8308</v>
      </c>
      <c r="R3677" t="s">
        <v>8309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10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2">
        <f t="shared" si="286"/>
        <v>64.38</v>
      </c>
      <c r="Q3678" s="14" t="s">
        <v>8308</v>
      </c>
      <c r="R3678" t="s">
        <v>8309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28.8" x14ac:dyDescent="0.3">
      <c r="A3679">
        <v>3677</v>
      </c>
      <c r="B3679" s="10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2">
        <f t="shared" si="286"/>
        <v>62.05</v>
      </c>
      <c r="Q3679" s="14" t="s">
        <v>8308</v>
      </c>
      <c r="R3679" t="s">
        <v>8309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10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2">
        <f t="shared" si="286"/>
        <v>66.13</v>
      </c>
      <c r="Q3680" s="14" t="s">
        <v>8308</v>
      </c>
      <c r="R3680" t="s">
        <v>8309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10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2">
        <f t="shared" si="286"/>
        <v>73.400000000000006</v>
      </c>
      <c r="Q3681" s="14" t="s">
        <v>8308</v>
      </c>
      <c r="R3681" t="s">
        <v>8309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28.8" x14ac:dyDescent="0.3">
      <c r="A3682">
        <v>3680</v>
      </c>
      <c r="B3682" s="10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2">
        <f t="shared" si="286"/>
        <v>99.5</v>
      </c>
      <c r="Q3682" s="14" t="s">
        <v>8308</v>
      </c>
      <c r="R3682" t="s">
        <v>8309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43.2" x14ac:dyDescent="0.3">
      <c r="A3683">
        <v>3681</v>
      </c>
      <c r="B3683" s="10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2">
        <f t="shared" si="286"/>
        <v>62.17</v>
      </c>
      <c r="Q3683" s="14" t="s">
        <v>8308</v>
      </c>
      <c r="R3683" t="s">
        <v>8309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10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2">
        <f t="shared" si="286"/>
        <v>62.33</v>
      </c>
      <c r="Q3684" s="14" t="s">
        <v>8308</v>
      </c>
      <c r="R3684" t="s">
        <v>8309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28.8" x14ac:dyDescent="0.3">
      <c r="A3685">
        <v>3683</v>
      </c>
      <c r="B3685" s="10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2">
        <f t="shared" si="286"/>
        <v>58.79</v>
      </c>
      <c r="Q3685" s="14" t="s">
        <v>8308</v>
      </c>
      <c r="R3685" t="s">
        <v>8309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10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2">
        <f t="shared" si="286"/>
        <v>45.35</v>
      </c>
      <c r="Q3686" s="14" t="s">
        <v>8308</v>
      </c>
      <c r="R3686" t="s">
        <v>8309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10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2">
        <f t="shared" si="286"/>
        <v>41.94</v>
      </c>
      <c r="Q3687" s="14" t="s">
        <v>8308</v>
      </c>
      <c r="R3687" t="s">
        <v>8309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28.8" x14ac:dyDescent="0.3">
      <c r="A3688">
        <v>3686</v>
      </c>
      <c r="B3688" s="10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2">
        <f t="shared" si="286"/>
        <v>59.17</v>
      </c>
      <c r="Q3688" s="14" t="s">
        <v>8308</v>
      </c>
      <c r="R3688" t="s">
        <v>8309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10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2">
        <f t="shared" si="286"/>
        <v>200.49</v>
      </c>
      <c r="Q3689" s="14" t="s">
        <v>8308</v>
      </c>
      <c r="R3689" t="s">
        <v>8309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10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2">
        <f t="shared" si="286"/>
        <v>83.97</v>
      </c>
      <c r="Q3690" s="14" t="s">
        <v>8308</v>
      </c>
      <c r="R3690" t="s">
        <v>8309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10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2">
        <f t="shared" si="286"/>
        <v>57.26</v>
      </c>
      <c r="Q3691" s="14" t="s">
        <v>8308</v>
      </c>
      <c r="R3691" t="s">
        <v>8309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10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2">
        <f t="shared" si="286"/>
        <v>58.06</v>
      </c>
      <c r="Q3692" s="14" t="s">
        <v>8308</v>
      </c>
      <c r="R3692" t="s">
        <v>8309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10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2">
        <f t="shared" si="286"/>
        <v>186.8</v>
      </c>
      <c r="Q3693" s="14" t="s">
        <v>8308</v>
      </c>
      <c r="R3693" t="s">
        <v>8309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10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2">
        <f t="shared" si="286"/>
        <v>74.12</v>
      </c>
      <c r="Q3694" s="14" t="s">
        <v>8308</v>
      </c>
      <c r="R3694" t="s">
        <v>8309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10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2">
        <f t="shared" si="286"/>
        <v>30.71</v>
      </c>
      <c r="Q3695" s="14" t="s">
        <v>8308</v>
      </c>
      <c r="R3695" t="s">
        <v>8309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3.2" x14ac:dyDescent="0.3">
      <c r="A3696">
        <v>3694</v>
      </c>
      <c r="B3696" s="10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2">
        <f t="shared" si="286"/>
        <v>62.67</v>
      </c>
      <c r="Q3696" s="14" t="s">
        <v>8308</v>
      </c>
      <c r="R3696" t="s">
        <v>8309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43.2" x14ac:dyDescent="0.3">
      <c r="A3697">
        <v>3695</v>
      </c>
      <c r="B3697" s="10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2">
        <f t="shared" si="286"/>
        <v>121.36</v>
      </c>
      <c r="Q3697" s="14" t="s">
        <v>8308</v>
      </c>
      <c r="R3697" t="s">
        <v>8309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28.8" x14ac:dyDescent="0.3">
      <c r="A3698">
        <v>3696</v>
      </c>
      <c r="B3698" s="10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2">
        <f t="shared" si="286"/>
        <v>39.74</v>
      </c>
      <c r="Q3698" s="14" t="s">
        <v>8308</v>
      </c>
      <c r="R3698" t="s">
        <v>8309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10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2">
        <f t="shared" si="286"/>
        <v>72</v>
      </c>
      <c r="Q3699" s="14" t="s">
        <v>8308</v>
      </c>
      <c r="R3699" t="s">
        <v>8309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10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2">
        <f t="shared" si="286"/>
        <v>40.630000000000003</v>
      </c>
      <c r="Q3700" s="14" t="s">
        <v>8308</v>
      </c>
      <c r="R3700" t="s">
        <v>8309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10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2">
        <f t="shared" si="286"/>
        <v>63</v>
      </c>
      <c r="Q3701" s="14" t="s">
        <v>8308</v>
      </c>
      <c r="R3701" t="s">
        <v>8309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10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2">
        <f t="shared" si="286"/>
        <v>33.67</v>
      </c>
      <c r="Q3702" s="14" t="s">
        <v>8308</v>
      </c>
      <c r="R3702" t="s">
        <v>8309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10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2">
        <f t="shared" si="286"/>
        <v>38.590000000000003</v>
      </c>
      <c r="Q3703" s="14" t="s">
        <v>8308</v>
      </c>
      <c r="R3703" t="s">
        <v>8309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3.2" x14ac:dyDescent="0.3">
      <c r="A3704">
        <v>3702</v>
      </c>
      <c r="B3704" s="10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2">
        <f t="shared" si="286"/>
        <v>155.94999999999999</v>
      </c>
      <c r="Q3704" s="14" t="s">
        <v>8308</v>
      </c>
      <c r="R3704" t="s">
        <v>8309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10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2">
        <f t="shared" si="286"/>
        <v>43.2</v>
      </c>
      <c r="Q3705" s="14" t="s">
        <v>8308</v>
      </c>
      <c r="R3705" t="s">
        <v>8309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10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2">
        <f t="shared" si="286"/>
        <v>15.15</v>
      </c>
      <c r="Q3706" s="14" t="s">
        <v>8308</v>
      </c>
      <c r="R3706" t="s">
        <v>8309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10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2">
        <f t="shared" si="286"/>
        <v>83.57</v>
      </c>
      <c r="Q3707" s="14" t="s">
        <v>8308</v>
      </c>
      <c r="R3707" t="s">
        <v>8309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28.8" x14ac:dyDescent="0.3">
      <c r="A3708">
        <v>3706</v>
      </c>
      <c r="B3708" s="10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2">
        <f t="shared" si="286"/>
        <v>140</v>
      </c>
      <c r="Q3708" s="14" t="s">
        <v>8308</v>
      </c>
      <c r="R3708" t="s">
        <v>8309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10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2">
        <f t="shared" si="286"/>
        <v>80.87</v>
      </c>
      <c r="Q3709" s="14" t="s">
        <v>8308</v>
      </c>
      <c r="R3709" t="s">
        <v>8309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3.2" x14ac:dyDescent="0.3">
      <c r="A3710">
        <v>3708</v>
      </c>
      <c r="B3710" s="10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2">
        <f t="shared" si="286"/>
        <v>53.85</v>
      </c>
      <c r="Q3710" s="14" t="s">
        <v>8308</v>
      </c>
      <c r="R3710" t="s">
        <v>8309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10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2">
        <f t="shared" si="286"/>
        <v>30.93</v>
      </c>
      <c r="Q3711" s="14" t="s">
        <v>8308</v>
      </c>
      <c r="R3711" t="s">
        <v>8309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10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2">
        <f t="shared" si="286"/>
        <v>67.959999999999994</v>
      </c>
      <c r="Q3712" s="14" t="s">
        <v>8308</v>
      </c>
      <c r="R3712" t="s">
        <v>8309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10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2">
        <f t="shared" si="286"/>
        <v>27.14</v>
      </c>
      <c r="Q3713" s="14" t="s">
        <v>8308</v>
      </c>
      <c r="R3713" t="s">
        <v>8309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3.2" x14ac:dyDescent="0.3">
      <c r="A3714">
        <v>3712</v>
      </c>
      <c r="B3714" s="10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12">
        <f t="shared" ref="P3714:P3777" si="291">IFERROR(ROUND(E3714/L3714,2),0)</f>
        <v>110.87</v>
      </c>
      <c r="Q3714" s="14" t="s">
        <v>8308</v>
      </c>
      <c r="R3714" t="s">
        <v>8309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10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2">
        <f t="shared" si="291"/>
        <v>106.84</v>
      </c>
      <c r="Q3715" s="14" t="s">
        <v>8308</v>
      </c>
      <c r="R3715" t="s">
        <v>8309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10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2">
        <f t="shared" si="291"/>
        <v>105.52</v>
      </c>
      <c r="Q3716" s="14" t="s">
        <v>8308</v>
      </c>
      <c r="R3716" t="s">
        <v>8309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10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2">
        <f t="shared" si="291"/>
        <v>132.96</v>
      </c>
      <c r="Q3717" s="14" t="s">
        <v>8308</v>
      </c>
      <c r="R3717" t="s">
        <v>8309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10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2">
        <f t="shared" si="291"/>
        <v>51.92</v>
      </c>
      <c r="Q3718" s="14" t="s">
        <v>8308</v>
      </c>
      <c r="R3718" t="s">
        <v>8309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10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2">
        <f t="shared" si="291"/>
        <v>310</v>
      </c>
      <c r="Q3719" s="14" t="s">
        <v>8308</v>
      </c>
      <c r="R3719" t="s">
        <v>8309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10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2">
        <f t="shared" si="291"/>
        <v>26.02</v>
      </c>
      <c r="Q3720" s="14" t="s">
        <v>8308</v>
      </c>
      <c r="R3720" t="s">
        <v>8309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10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2">
        <f t="shared" si="291"/>
        <v>105</v>
      </c>
      <c r="Q3721" s="14" t="s">
        <v>8308</v>
      </c>
      <c r="R3721" t="s">
        <v>8309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10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2">
        <f t="shared" si="291"/>
        <v>86.23</v>
      </c>
      <c r="Q3722" s="14" t="s">
        <v>8308</v>
      </c>
      <c r="R3722" t="s">
        <v>8309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3.2" x14ac:dyDescent="0.3">
      <c r="A3723">
        <v>3721</v>
      </c>
      <c r="B3723" s="10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2">
        <f t="shared" si="291"/>
        <v>114.55</v>
      </c>
      <c r="Q3723" s="14" t="s">
        <v>8308</v>
      </c>
      <c r="R3723" t="s">
        <v>8309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43.2" x14ac:dyDescent="0.3">
      <c r="A3724">
        <v>3722</v>
      </c>
      <c r="B3724" s="10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2">
        <f t="shared" si="291"/>
        <v>47.66</v>
      </c>
      <c r="Q3724" s="14" t="s">
        <v>8308</v>
      </c>
      <c r="R3724" t="s">
        <v>8309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10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2">
        <f t="shared" si="291"/>
        <v>72.89</v>
      </c>
      <c r="Q3725" s="14" t="s">
        <v>8308</v>
      </c>
      <c r="R3725" t="s">
        <v>8309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10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2">
        <f t="shared" si="291"/>
        <v>49.55</v>
      </c>
      <c r="Q3726" s="14" t="s">
        <v>8308</v>
      </c>
      <c r="R3726" t="s">
        <v>8309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10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2">
        <f t="shared" si="291"/>
        <v>25.4</v>
      </c>
      <c r="Q3727" s="14" t="s">
        <v>8308</v>
      </c>
      <c r="R3727" t="s">
        <v>8309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10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2">
        <f t="shared" si="291"/>
        <v>62.59</v>
      </c>
      <c r="Q3728" s="14" t="s">
        <v>8308</v>
      </c>
      <c r="R3728" t="s">
        <v>8309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10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2">
        <f t="shared" si="291"/>
        <v>61.06</v>
      </c>
      <c r="Q3729" s="14" t="s">
        <v>8308</v>
      </c>
      <c r="R3729" t="s">
        <v>8309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28.8" x14ac:dyDescent="0.3">
      <c r="A3730">
        <v>3728</v>
      </c>
      <c r="B3730" s="10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2">
        <f t="shared" si="291"/>
        <v>60.06</v>
      </c>
      <c r="Q3730" s="14" t="s">
        <v>8308</v>
      </c>
      <c r="R3730" t="s">
        <v>8309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10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2">
        <f t="shared" si="291"/>
        <v>72.400000000000006</v>
      </c>
      <c r="Q3731" s="14" t="s">
        <v>8308</v>
      </c>
      <c r="R3731" t="s">
        <v>8309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10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2">
        <f t="shared" si="291"/>
        <v>100</v>
      </c>
      <c r="Q3732" s="14" t="s">
        <v>8308</v>
      </c>
      <c r="R3732" t="s">
        <v>8309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10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2">
        <f t="shared" si="291"/>
        <v>51.67</v>
      </c>
      <c r="Q3733" s="14" t="s">
        <v>8308</v>
      </c>
      <c r="R3733" t="s">
        <v>8309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28.8" x14ac:dyDescent="0.3">
      <c r="A3734">
        <v>3732</v>
      </c>
      <c r="B3734" s="10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2">
        <f t="shared" si="291"/>
        <v>32.75</v>
      </c>
      <c r="Q3734" s="14" t="s">
        <v>8308</v>
      </c>
      <c r="R3734" t="s">
        <v>8309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28.8" x14ac:dyDescent="0.3">
      <c r="A3735">
        <v>3733</v>
      </c>
      <c r="B3735" s="10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2">
        <f t="shared" si="291"/>
        <v>0</v>
      </c>
      <c r="Q3735" s="14" t="s">
        <v>8308</v>
      </c>
      <c r="R3735" t="s">
        <v>8309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3.2" x14ac:dyDescent="0.3">
      <c r="A3736">
        <v>3734</v>
      </c>
      <c r="B3736" s="10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2">
        <f t="shared" si="291"/>
        <v>61</v>
      </c>
      <c r="Q3736" s="14" t="s">
        <v>8308</v>
      </c>
      <c r="R3736" t="s">
        <v>8309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10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2">
        <f t="shared" si="291"/>
        <v>10</v>
      </c>
      <c r="Q3737" s="14" t="s">
        <v>8308</v>
      </c>
      <c r="R3737" t="s">
        <v>8309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10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2">
        <f t="shared" si="291"/>
        <v>10</v>
      </c>
      <c r="Q3738" s="14" t="s">
        <v>8308</v>
      </c>
      <c r="R3738" t="s">
        <v>8309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10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2">
        <f t="shared" si="291"/>
        <v>37.5</v>
      </c>
      <c r="Q3739" s="14" t="s">
        <v>8308</v>
      </c>
      <c r="R3739" t="s">
        <v>8309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10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2">
        <f t="shared" si="291"/>
        <v>45</v>
      </c>
      <c r="Q3740" s="14" t="s">
        <v>8308</v>
      </c>
      <c r="R3740" t="s">
        <v>8309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10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2">
        <f t="shared" si="291"/>
        <v>100.63</v>
      </c>
      <c r="Q3741" s="14" t="s">
        <v>8308</v>
      </c>
      <c r="R3741" t="s">
        <v>8309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10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2">
        <f t="shared" si="291"/>
        <v>25.57</v>
      </c>
      <c r="Q3742" s="14" t="s">
        <v>8308</v>
      </c>
      <c r="R3742" t="s">
        <v>8309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10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2">
        <f t="shared" si="291"/>
        <v>0</v>
      </c>
      <c r="Q3743" s="14" t="s">
        <v>8308</v>
      </c>
      <c r="R3743" t="s">
        <v>8309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10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2">
        <f t="shared" si="291"/>
        <v>25</v>
      </c>
      <c r="Q3744" s="14" t="s">
        <v>8308</v>
      </c>
      <c r="R3744" t="s">
        <v>8309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10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2">
        <f t="shared" si="291"/>
        <v>0</v>
      </c>
      <c r="Q3745" s="14" t="s">
        <v>8308</v>
      </c>
      <c r="R3745" t="s">
        <v>8309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3.2" x14ac:dyDescent="0.3">
      <c r="A3746">
        <v>3744</v>
      </c>
      <c r="B3746" s="10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2">
        <f t="shared" si="291"/>
        <v>0</v>
      </c>
      <c r="Q3746" s="14" t="s">
        <v>8308</v>
      </c>
      <c r="R3746" t="s">
        <v>8309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28.8" x14ac:dyDescent="0.3">
      <c r="A3747">
        <v>3745</v>
      </c>
      <c r="B3747" s="10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2">
        <f t="shared" si="291"/>
        <v>10</v>
      </c>
      <c r="Q3747" s="14" t="s">
        <v>8308</v>
      </c>
      <c r="R3747" t="s">
        <v>8309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10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2">
        <f t="shared" si="291"/>
        <v>202</v>
      </c>
      <c r="Q3748" s="14" t="s">
        <v>8308</v>
      </c>
      <c r="R3748" t="s">
        <v>8309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10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2">
        <f t="shared" si="291"/>
        <v>25</v>
      </c>
      <c r="Q3749" s="14" t="s">
        <v>8308</v>
      </c>
      <c r="R3749" t="s">
        <v>8309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10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2">
        <f t="shared" si="291"/>
        <v>99.54</v>
      </c>
      <c r="Q3750" s="14" t="s">
        <v>8308</v>
      </c>
      <c r="R3750" t="s">
        <v>8310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10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2">
        <f t="shared" si="291"/>
        <v>75</v>
      </c>
      <c r="Q3751" s="14" t="s">
        <v>8308</v>
      </c>
      <c r="R3751" t="s">
        <v>8310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10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2">
        <f t="shared" si="291"/>
        <v>215.25</v>
      </c>
      <c r="Q3752" s="14" t="s">
        <v>8308</v>
      </c>
      <c r="R3752" t="s">
        <v>8310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10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2">
        <f t="shared" si="291"/>
        <v>120.55</v>
      </c>
      <c r="Q3753" s="14" t="s">
        <v>8308</v>
      </c>
      <c r="R3753" t="s">
        <v>8310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10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2">
        <f t="shared" si="291"/>
        <v>37.67</v>
      </c>
      <c r="Q3754" s="14" t="s">
        <v>8308</v>
      </c>
      <c r="R3754" t="s">
        <v>8310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10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2">
        <f t="shared" si="291"/>
        <v>172.23</v>
      </c>
      <c r="Q3755" s="14" t="s">
        <v>8308</v>
      </c>
      <c r="R3755" t="s">
        <v>8310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10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2">
        <f t="shared" si="291"/>
        <v>111.11</v>
      </c>
      <c r="Q3756" s="14" t="s">
        <v>8308</v>
      </c>
      <c r="R3756" t="s">
        <v>8310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10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2">
        <f t="shared" si="291"/>
        <v>25.46</v>
      </c>
      <c r="Q3757" s="14" t="s">
        <v>8308</v>
      </c>
      <c r="R3757" t="s">
        <v>8310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10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2">
        <f t="shared" si="291"/>
        <v>267.64999999999998</v>
      </c>
      <c r="Q3758" s="14" t="s">
        <v>8308</v>
      </c>
      <c r="R3758" t="s">
        <v>8310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10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2">
        <f t="shared" si="291"/>
        <v>75.959999999999994</v>
      </c>
      <c r="Q3759" s="14" t="s">
        <v>8308</v>
      </c>
      <c r="R3759" t="s">
        <v>8310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10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2">
        <f t="shared" si="291"/>
        <v>59.04</v>
      </c>
      <c r="Q3760" s="14" t="s">
        <v>8308</v>
      </c>
      <c r="R3760" t="s">
        <v>8310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10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2">
        <f t="shared" si="291"/>
        <v>50.11</v>
      </c>
      <c r="Q3761" s="14" t="s">
        <v>8308</v>
      </c>
      <c r="R3761" t="s">
        <v>8310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10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2">
        <f t="shared" si="291"/>
        <v>55.5</v>
      </c>
      <c r="Q3762" s="14" t="s">
        <v>8308</v>
      </c>
      <c r="R3762" t="s">
        <v>8310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3.2" x14ac:dyDescent="0.3">
      <c r="A3763">
        <v>3761</v>
      </c>
      <c r="B3763" s="10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2">
        <f t="shared" si="291"/>
        <v>166.67</v>
      </c>
      <c r="Q3763" s="14" t="s">
        <v>8308</v>
      </c>
      <c r="R3763" t="s">
        <v>8310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10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2">
        <f t="shared" si="291"/>
        <v>47.43</v>
      </c>
      <c r="Q3764" s="14" t="s">
        <v>8308</v>
      </c>
      <c r="R3764" t="s">
        <v>8310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10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2">
        <f t="shared" si="291"/>
        <v>64.94</v>
      </c>
      <c r="Q3765" s="14" t="s">
        <v>8308</v>
      </c>
      <c r="R3765" t="s">
        <v>8310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10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2">
        <f t="shared" si="291"/>
        <v>55.56</v>
      </c>
      <c r="Q3766" s="14" t="s">
        <v>8308</v>
      </c>
      <c r="R3766" t="s">
        <v>8310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10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2">
        <f t="shared" si="291"/>
        <v>74.22</v>
      </c>
      <c r="Q3767" s="14" t="s">
        <v>8308</v>
      </c>
      <c r="R3767" t="s">
        <v>8310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28.8" x14ac:dyDescent="0.3">
      <c r="A3768">
        <v>3766</v>
      </c>
      <c r="B3768" s="10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2">
        <f t="shared" si="291"/>
        <v>106.93</v>
      </c>
      <c r="Q3768" s="14" t="s">
        <v>8308</v>
      </c>
      <c r="R3768" t="s">
        <v>8310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10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2">
        <f t="shared" si="291"/>
        <v>41.7</v>
      </c>
      <c r="Q3769" s="14" t="s">
        <v>8308</v>
      </c>
      <c r="R3769" t="s">
        <v>8310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10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2">
        <f t="shared" si="291"/>
        <v>74.239999999999995</v>
      </c>
      <c r="Q3770" s="14" t="s">
        <v>8308</v>
      </c>
      <c r="R3770" t="s">
        <v>8310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10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2">
        <f t="shared" si="291"/>
        <v>73.33</v>
      </c>
      <c r="Q3771" s="14" t="s">
        <v>8308</v>
      </c>
      <c r="R3771" t="s">
        <v>8310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10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2">
        <f t="shared" si="291"/>
        <v>100</v>
      </c>
      <c r="Q3772" s="14" t="s">
        <v>8308</v>
      </c>
      <c r="R3772" t="s">
        <v>8310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10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2">
        <f t="shared" si="291"/>
        <v>38.42</v>
      </c>
      <c r="Q3773" s="14" t="s">
        <v>8308</v>
      </c>
      <c r="R3773" t="s">
        <v>8310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28.8" x14ac:dyDescent="0.3">
      <c r="A3774">
        <v>3772</v>
      </c>
      <c r="B3774" s="10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2">
        <f t="shared" si="291"/>
        <v>166.97</v>
      </c>
      <c r="Q3774" s="14" t="s">
        <v>8308</v>
      </c>
      <c r="R3774" t="s">
        <v>8310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10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2">
        <f t="shared" si="291"/>
        <v>94.91</v>
      </c>
      <c r="Q3775" s="14" t="s">
        <v>8308</v>
      </c>
      <c r="R3775" t="s">
        <v>8310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3.2" x14ac:dyDescent="0.3">
      <c r="A3776">
        <v>3774</v>
      </c>
      <c r="B3776" s="10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2">
        <f t="shared" si="291"/>
        <v>100</v>
      </c>
      <c r="Q3776" s="14" t="s">
        <v>8308</v>
      </c>
      <c r="R3776" t="s">
        <v>8310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10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2">
        <f t="shared" si="291"/>
        <v>143.21</v>
      </c>
      <c r="Q3777" s="14" t="s">
        <v>8308</v>
      </c>
      <c r="R3777" t="s">
        <v>8310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43.2" x14ac:dyDescent="0.3">
      <c r="A3778">
        <v>3776</v>
      </c>
      <c r="B3778" s="10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12">
        <f t="shared" ref="P3778:P3841" si="296">IFERROR(ROUND(E3778/L3778,2),0)</f>
        <v>90.82</v>
      </c>
      <c r="Q3778" s="14" t="s">
        <v>8308</v>
      </c>
      <c r="R3778" t="s">
        <v>8310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10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2">
        <f t="shared" si="296"/>
        <v>48.54</v>
      </c>
      <c r="Q3779" s="14" t="s">
        <v>8308</v>
      </c>
      <c r="R3779" t="s">
        <v>8310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10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2">
        <f t="shared" si="296"/>
        <v>70.03</v>
      </c>
      <c r="Q3780" s="14" t="s">
        <v>8308</v>
      </c>
      <c r="R3780" t="s">
        <v>8310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10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2">
        <f t="shared" si="296"/>
        <v>135.63</v>
      </c>
      <c r="Q3781" s="14" t="s">
        <v>8308</v>
      </c>
      <c r="R3781" t="s">
        <v>8310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10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2">
        <f t="shared" si="296"/>
        <v>100</v>
      </c>
      <c r="Q3782" s="14" t="s">
        <v>8308</v>
      </c>
      <c r="R3782" t="s">
        <v>8310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3.2" x14ac:dyDescent="0.3">
      <c r="A3783">
        <v>3781</v>
      </c>
      <c r="B3783" s="10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2">
        <f t="shared" si="296"/>
        <v>94.9</v>
      </c>
      <c r="Q3783" s="14" t="s">
        <v>8308</v>
      </c>
      <c r="R3783" t="s">
        <v>8310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10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2">
        <f t="shared" si="296"/>
        <v>75.37</v>
      </c>
      <c r="Q3784" s="14" t="s">
        <v>8308</v>
      </c>
      <c r="R3784" t="s">
        <v>8310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10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2">
        <f t="shared" si="296"/>
        <v>64.459999999999994</v>
      </c>
      <c r="Q3785" s="14" t="s">
        <v>8308</v>
      </c>
      <c r="R3785" t="s">
        <v>8310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10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2">
        <f t="shared" si="296"/>
        <v>115</v>
      </c>
      <c r="Q3786" s="14" t="s">
        <v>8308</v>
      </c>
      <c r="R3786" t="s">
        <v>8310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10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2">
        <f t="shared" si="296"/>
        <v>100.5</v>
      </c>
      <c r="Q3787" s="14" t="s">
        <v>8308</v>
      </c>
      <c r="R3787" t="s">
        <v>8310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10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2">
        <f t="shared" si="296"/>
        <v>93.77</v>
      </c>
      <c r="Q3788" s="14" t="s">
        <v>8308</v>
      </c>
      <c r="R3788" t="s">
        <v>8310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10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2">
        <f t="shared" si="296"/>
        <v>35.1</v>
      </c>
      <c r="Q3789" s="14" t="s">
        <v>8308</v>
      </c>
      <c r="R3789" t="s">
        <v>8310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10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2">
        <f t="shared" si="296"/>
        <v>500</v>
      </c>
      <c r="Q3790" s="14" t="s">
        <v>8308</v>
      </c>
      <c r="R3790" t="s">
        <v>8310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10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2">
        <f t="shared" si="296"/>
        <v>29</v>
      </c>
      <c r="Q3791" s="14" t="s">
        <v>8308</v>
      </c>
      <c r="R3791" t="s">
        <v>8310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10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2">
        <f t="shared" si="296"/>
        <v>0</v>
      </c>
      <c r="Q3792" s="14" t="s">
        <v>8308</v>
      </c>
      <c r="R3792" t="s">
        <v>8310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10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2">
        <f t="shared" si="296"/>
        <v>0</v>
      </c>
      <c r="Q3793" s="14" t="s">
        <v>8308</v>
      </c>
      <c r="R3793" t="s">
        <v>8310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10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2">
        <f t="shared" si="296"/>
        <v>17.5</v>
      </c>
      <c r="Q3794" s="14" t="s">
        <v>8308</v>
      </c>
      <c r="R3794" t="s">
        <v>8310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10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2">
        <f t="shared" si="296"/>
        <v>174</v>
      </c>
      <c r="Q3795" s="14" t="s">
        <v>8308</v>
      </c>
      <c r="R3795" t="s">
        <v>8310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10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2">
        <f t="shared" si="296"/>
        <v>50</v>
      </c>
      <c r="Q3796" s="14" t="s">
        <v>8308</v>
      </c>
      <c r="R3796" t="s">
        <v>8310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10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2">
        <f t="shared" si="296"/>
        <v>5</v>
      </c>
      <c r="Q3797" s="14" t="s">
        <v>8308</v>
      </c>
      <c r="R3797" t="s">
        <v>8310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10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2">
        <f t="shared" si="296"/>
        <v>1</v>
      </c>
      <c r="Q3798" s="14" t="s">
        <v>8308</v>
      </c>
      <c r="R3798" t="s">
        <v>8310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3.2" x14ac:dyDescent="0.3">
      <c r="A3799">
        <v>3797</v>
      </c>
      <c r="B3799" s="10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2">
        <f t="shared" si="296"/>
        <v>145.41</v>
      </c>
      <c r="Q3799" s="14" t="s">
        <v>8308</v>
      </c>
      <c r="R3799" t="s">
        <v>8310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10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2">
        <f t="shared" si="296"/>
        <v>205</v>
      </c>
      <c r="Q3800" s="14" t="s">
        <v>8308</v>
      </c>
      <c r="R3800" t="s">
        <v>8310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28.8" x14ac:dyDescent="0.3">
      <c r="A3801">
        <v>3799</v>
      </c>
      <c r="B3801" s="10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2">
        <f t="shared" si="296"/>
        <v>100.5</v>
      </c>
      <c r="Q3801" s="14" t="s">
        <v>8308</v>
      </c>
      <c r="R3801" t="s">
        <v>8310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10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2">
        <f t="shared" si="296"/>
        <v>55.06</v>
      </c>
      <c r="Q3802" s="14" t="s">
        <v>8308</v>
      </c>
      <c r="R3802" t="s">
        <v>8310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10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2">
        <f t="shared" si="296"/>
        <v>47.33</v>
      </c>
      <c r="Q3803" s="14" t="s">
        <v>8308</v>
      </c>
      <c r="R3803" t="s">
        <v>8310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10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2">
        <f t="shared" si="296"/>
        <v>0</v>
      </c>
      <c r="Q3804" s="14" t="s">
        <v>8308</v>
      </c>
      <c r="R3804" t="s">
        <v>8310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10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2">
        <f t="shared" si="296"/>
        <v>58.95</v>
      </c>
      <c r="Q3805" s="14" t="s">
        <v>8308</v>
      </c>
      <c r="R3805" t="s">
        <v>8310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10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2">
        <f t="shared" si="296"/>
        <v>0</v>
      </c>
      <c r="Q3806" s="14" t="s">
        <v>8308</v>
      </c>
      <c r="R3806" t="s">
        <v>8310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10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2">
        <f t="shared" si="296"/>
        <v>1.5</v>
      </c>
      <c r="Q3807" s="14" t="s">
        <v>8308</v>
      </c>
      <c r="R3807" t="s">
        <v>8310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3.2" x14ac:dyDescent="0.3">
      <c r="A3808">
        <v>3806</v>
      </c>
      <c r="B3808" s="10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2">
        <f t="shared" si="296"/>
        <v>5</v>
      </c>
      <c r="Q3808" s="14" t="s">
        <v>8308</v>
      </c>
      <c r="R3808" t="s">
        <v>8310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10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2">
        <f t="shared" si="296"/>
        <v>50.56</v>
      </c>
      <c r="Q3809" s="14" t="s">
        <v>8308</v>
      </c>
      <c r="R3809" t="s">
        <v>8310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10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2">
        <f t="shared" si="296"/>
        <v>41.67</v>
      </c>
      <c r="Q3810" s="14" t="s">
        <v>8308</v>
      </c>
      <c r="R3810" t="s">
        <v>8309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10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2">
        <f t="shared" si="296"/>
        <v>53.29</v>
      </c>
      <c r="Q3811" s="14" t="s">
        <v>8308</v>
      </c>
      <c r="R3811" t="s">
        <v>8309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10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2">
        <f t="shared" si="296"/>
        <v>70.23</v>
      </c>
      <c r="Q3812" s="14" t="s">
        <v>8308</v>
      </c>
      <c r="R3812" t="s">
        <v>8309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10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2">
        <f t="shared" si="296"/>
        <v>43.42</v>
      </c>
      <c r="Q3813" s="14" t="s">
        <v>8308</v>
      </c>
      <c r="R3813" t="s">
        <v>8309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10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2">
        <f t="shared" si="296"/>
        <v>199.18</v>
      </c>
      <c r="Q3814" s="14" t="s">
        <v>8308</v>
      </c>
      <c r="R3814" t="s">
        <v>8309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10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2">
        <f t="shared" si="296"/>
        <v>78.52</v>
      </c>
      <c r="Q3815" s="14" t="s">
        <v>8308</v>
      </c>
      <c r="R3815" t="s">
        <v>8309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10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2">
        <f t="shared" si="296"/>
        <v>61.82</v>
      </c>
      <c r="Q3816" s="14" t="s">
        <v>8308</v>
      </c>
      <c r="R3816" t="s">
        <v>8309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10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2">
        <f t="shared" si="296"/>
        <v>50</v>
      </c>
      <c r="Q3817" s="14" t="s">
        <v>8308</v>
      </c>
      <c r="R3817" t="s">
        <v>8309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10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2">
        <f t="shared" si="296"/>
        <v>48.34</v>
      </c>
      <c r="Q3818" s="14" t="s">
        <v>8308</v>
      </c>
      <c r="R3818" t="s">
        <v>8309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10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2">
        <f t="shared" si="296"/>
        <v>107.25</v>
      </c>
      <c r="Q3819" s="14" t="s">
        <v>8308</v>
      </c>
      <c r="R3819" t="s">
        <v>8309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10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2">
        <f t="shared" si="296"/>
        <v>57</v>
      </c>
      <c r="Q3820" s="14" t="s">
        <v>8308</v>
      </c>
      <c r="R3820" t="s">
        <v>8309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10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2">
        <f t="shared" si="296"/>
        <v>40.92</v>
      </c>
      <c r="Q3821" s="14" t="s">
        <v>8308</v>
      </c>
      <c r="R3821" t="s">
        <v>8309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10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2">
        <f t="shared" si="296"/>
        <v>21.5</v>
      </c>
      <c r="Q3822" s="14" t="s">
        <v>8308</v>
      </c>
      <c r="R3822" t="s">
        <v>8309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10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2">
        <f t="shared" si="296"/>
        <v>79.540000000000006</v>
      </c>
      <c r="Q3823" s="14" t="s">
        <v>8308</v>
      </c>
      <c r="R3823" t="s">
        <v>8309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3.2" x14ac:dyDescent="0.3">
      <c r="A3824">
        <v>3822</v>
      </c>
      <c r="B3824" s="10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2">
        <f t="shared" si="296"/>
        <v>72.38</v>
      </c>
      <c r="Q3824" s="14" t="s">
        <v>8308</v>
      </c>
      <c r="R3824" t="s">
        <v>8309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10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2">
        <f t="shared" si="296"/>
        <v>64.63</v>
      </c>
      <c r="Q3825" s="14" t="s">
        <v>8308</v>
      </c>
      <c r="R3825" t="s">
        <v>8309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10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2">
        <f t="shared" si="296"/>
        <v>38.57</v>
      </c>
      <c r="Q3826" s="14" t="s">
        <v>8308</v>
      </c>
      <c r="R3826" t="s">
        <v>8309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10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2">
        <f t="shared" si="296"/>
        <v>107.57</v>
      </c>
      <c r="Q3827" s="14" t="s">
        <v>8308</v>
      </c>
      <c r="R3827" t="s">
        <v>8309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10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2">
        <f t="shared" si="296"/>
        <v>27.5</v>
      </c>
      <c r="Q3828" s="14" t="s">
        <v>8308</v>
      </c>
      <c r="R3828" t="s">
        <v>8309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10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2">
        <f t="shared" si="296"/>
        <v>70.459999999999994</v>
      </c>
      <c r="Q3829" s="14" t="s">
        <v>8308</v>
      </c>
      <c r="R3829" t="s">
        <v>8309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10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2">
        <f t="shared" si="296"/>
        <v>178.57</v>
      </c>
      <c r="Q3830" s="14" t="s">
        <v>8308</v>
      </c>
      <c r="R3830" t="s">
        <v>8309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10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2">
        <f t="shared" si="296"/>
        <v>62.63</v>
      </c>
      <c r="Q3831" s="14" t="s">
        <v>8308</v>
      </c>
      <c r="R3831" t="s">
        <v>8309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10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2">
        <f t="shared" si="296"/>
        <v>75</v>
      </c>
      <c r="Q3832" s="14" t="s">
        <v>8308</v>
      </c>
      <c r="R3832" t="s">
        <v>8309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3.2" x14ac:dyDescent="0.3">
      <c r="A3833">
        <v>3831</v>
      </c>
      <c r="B3833" s="10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2">
        <f t="shared" si="296"/>
        <v>58.9</v>
      </c>
      <c r="Q3833" s="14" t="s">
        <v>8308</v>
      </c>
      <c r="R3833" t="s">
        <v>8309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10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2">
        <f t="shared" si="296"/>
        <v>139.56</v>
      </c>
      <c r="Q3834" s="14" t="s">
        <v>8308</v>
      </c>
      <c r="R3834" t="s">
        <v>8309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3.2" x14ac:dyDescent="0.3">
      <c r="A3835">
        <v>3833</v>
      </c>
      <c r="B3835" s="10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2">
        <f t="shared" si="296"/>
        <v>70</v>
      </c>
      <c r="Q3835" s="14" t="s">
        <v>8308</v>
      </c>
      <c r="R3835" t="s">
        <v>8309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10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2">
        <f t="shared" si="296"/>
        <v>57.39</v>
      </c>
      <c r="Q3836" s="14" t="s">
        <v>8308</v>
      </c>
      <c r="R3836" t="s">
        <v>8309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10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2">
        <f t="shared" si="296"/>
        <v>40</v>
      </c>
      <c r="Q3837" s="14" t="s">
        <v>8308</v>
      </c>
      <c r="R3837" t="s">
        <v>8309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28.8" x14ac:dyDescent="0.3">
      <c r="A3838">
        <v>3836</v>
      </c>
      <c r="B3838" s="10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2">
        <f t="shared" si="296"/>
        <v>64.290000000000006</v>
      </c>
      <c r="Q3838" s="14" t="s">
        <v>8308</v>
      </c>
      <c r="R3838" t="s">
        <v>8309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10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2">
        <f t="shared" si="296"/>
        <v>120.12</v>
      </c>
      <c r="Q3839" s="14" t="s">
        <v>8308</v>
      </c>
      <c r="R3839" t="s">
        <v>8309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3.2" x14ac:dyDescent="0.3">
      <c r="A3840">
        <v>3838</v>
      </c>
      <c r="B3840" s="10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2">
        <f t="shared" si="296"/>
        <v>1008.24</v>
      </c>
      <c r="Q3840" s="14" t="s">
        <v>8308</v>
      </c>
      <c r="R3840" t="s">
        <v>8309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10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2">
        <f t="shared" si="296"/>
        <v>63.28</v>
      </c>
      <c r="Q3841" s="14" t="s">
        <v>8308</v>
      </c>
      <c r="R3841" t="s">
        <v>8309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10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12">
        <f t="shared" ref="P3842:P3905" si="301">IFERROR(ROUND(E3842/L3842,2),0)</f>
        <v>21.67</v>
      </c>
      <c r="Q3842" s="14" t="s">
        <v>8308</v>
      </c>
      <c r="R3842" t="s">
        <v>8309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10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2">
        <f t="shared" si="301"/>
        <v>25.65</v>
      </c>
      <c r="Q3843" s="14" t="s">
        <v>8308</v>
      </c>
      <c r="R3843" t="s">
        <v>8309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10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2">
        <f t="shared" si="301"/>
        <v>47.7</v>
      </c>
      <c r="Q3844" s="14" t="s">
        <v>8308</v>
      </c>
      <c r="R3844" t="s">
        <v>8309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10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2">
        <f t="shared" si="301"/>
        <v>56.05</v>
      </c>
      <c r="Q3845" s="14" t="s">
        <v>8308</v>
      </c>
      <c r="R3845" t="s">
        <v>8309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10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2">
        <f t="shared" si="301"/>
        <v>81.319999999999993</v>
      </c>
      <c r="Q3846" s="14" t="s">
        <v>8308</v>
      </c>
      <c r="R3846" t="s">
        <v>8309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10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2">
        <f t="shared" si="301"/>
        <v>70.17</v>
      </c>
      <c r="Q3847" s="14" t="s">
        <v>8308</v>
      </c>
      <c r="R3847" t="s">
        <v>8309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10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2">
        <f t="shared" si="301"/>
        <v>23.63</v>
      </c>
      <c r="Q3848" s="14" t="s">
        <v>8308</v>
      </c>
      <c r="R3848" t="s">
        <v>8309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10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2">
        <f t="shared" si="301"/>
        <v>188.56</v>
      </c>
      <c r="Q3849" s="14" t="s">
        <v>8308</v>
      </c>
      <c r="R3849" t="s">
        <v>8309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10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2">
        <f t="shared" si="301"/>
        <v>49.51</v>
      </c>
      <c r="Q3850" s="14" t="s">
        <v>8308</v>
      </c>
      <c r="R3850" t="s">
        <v>8309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3.2" x14ac:dyDescent="0.3">
      <c r="A3851">
        <v>3849</v>
      </c>
      <c r="B3851" s="10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2">
        <f t="shared" si="301"/>
        <v>75.459999999999994</v>
      </c>
      <c r="Q3851" s="14" t="s">
        <v>8308</v>
      </c>
      <c r="R3851" t="s">
        <v>8309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10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2">
        <f t="shared" si="301"/>
        <v>9.5</v>
      </c>
      <c r="Q3852" s="14" t="s">
        <v>8308</v>
      </c>
      <c r="R3852" t="s">
        <v>8309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10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2">
        <f t="shared" si="301"/>
        <v>35.5</v>
      </c>
      <c r="Q3853" s="14" t="s">
        <v>8308</v>
      </c>
      <c r="R3853" t="s">
        <v>8309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10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2">
        <f t="shared" si="301"/>
        <v>10</v>
      </c>
      <c r="Q3854" s="14" t="s">
        <v>8308</v>
      </c>
      <c r="R3854" t="s">
        <v>8309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28.8" x14ac:dyDescent="0.3">
      <c r="A3855">
        <v>3853</v>
      </c>
      <c r="B3855" s="10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2">
        <f t="shared" si="301"/>
        <v>13</v>
      </c>
      <c r="Q3855" s="14" t="s">
        <v>8308</v>
      </c>
      <c r="R3855" t="s">
        <v>8309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10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2">
        <f t="shared" si="301"/>
        <v>89.4</v>
      </c>
      <c r="Q3856" s="14" t="s">
        <v>8308</v>
      </c>
      <c r="R3856" t="s">
        <v>8309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10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2">
        <f t="shared" si="301"/>
        <v>25</v>
      </c>
      <c r="Q3857" s="14" t="s">
        <v>8308</v>
      </c>
      <c r="R3857" t="s">
        <v>8309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3.2" x14ac:dyDescent="0.3">
      <c r="A3858">
        <v>3856</v>
      </c>
      <c r="B3858" s="10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2">
        <f t="shared" si="301"/>
        <v>1</v>
      </c>
      <c r="Q3858" s="14" t="s">
        <v>8308</v>
      </c>
      <c r="R3858" t="s">
        <v>8309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10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2">
        <f t="shared" si="301"/>
        <v>65</v>
      </c>
      <c r="Q3859" s="14" t="s">
        <v>8308</v>
      </c>
      <c r="R3859" t="s">
        <v>8309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3.2" x14ac:dyDescent="0.3">
      <c r="A3860">
        <v>3858</v>
      </c>
      <c r="B3860" s="10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2">
        <f t="shared" si="301"/>
        <v>10</v>
      </c>
      <c r="Q3860" s="14" t="s">
        <v>8308</v>
      </c>
      <c r="R3860" t="s">
        <v>8309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10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2">
        <f t="shared" si="301"/>
        <v>1</v>
      </c>
      <c r="Q3861" s="14" t="s">
        <v>8308</v>
      </c>
      <c r="R3861" t="s">
        <v>8309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10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2">
        <f t="shared" si="301"/>
        <v>81.540000000000006</v>
      </c>
      <c r="Q3862" s="14" t="s">
        <v>8308</v>
      </c>
      <c r="R3862" t="s">
        <v>8309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10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2">
        <f t="shared" si="301"/>
        <v>100</v>
      </c>
      <c r="Q3863" s="14" t="s">
        <v>8308</v>
      </c>
      <c r="R3863" t="s">
        <v>8309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10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2">
        <f t="shared" si="301"/>
        <v>1</v>
      </c>
      <c r="Q3864" s="14" t="s">
        <v>8308</v>
      </c>
      <c r="R3864" t="s">
        <v>8309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10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2">
        <f t="shared" si="301"/>
        <v>0</v>
      </c>
      <c r="Q3865" s="14" t="s">
        <v>8308</v>
      </c>
      <c r="R3865" t="s">
        <v>8309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10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2">
        <f t="shared" si="301"/>
        <v>20</v>
      </c>
      <c r="Q3866" s="14" t="s">
        <v>8308</v>
      </c>
      <c r="R3866" t="s">
        <v>8309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10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2">
        <f t="shared" si="301"/>
        <v>46.43</v>
      </c>
      <c r="Q3867" s="14" t="s">
        <v>8308</v>
      </c>
      <c r="R3867" t="s">
        <v>8309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10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2">
        <f t="shared" si="301"/>
        <v>5.5</v>
      </c>
      <c r="Q3868" s="14" t="s">
        <v>8308</v>
      </c>
      <c r="R3868" t="s">
        <v>8309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10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2">
        <f t="shared" si="301"/>
        <v>50.2</v>
      </c>
      <c r="Q3869" s="14" t="s">
        <v>8308</v>
      </c>
      <c r="R3869" t="s">
        <v>8309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10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2">
        <f t="shared" si="301"/>
        <v>10</v>
      </c>
      <c r="Q3870" s="14" t="s">
        <v>8308</v>
      </c>
      <c r="R3870" t="s">
        <v>8310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10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2">
        <f t="shared" si="301"/>
        <v>30.13</v>
      </c>
      <c r="Q3871" s="14" t="s">
        <v>8308</v>
      </c>
      <c r="R3871" t="s">
        <v>8310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3.2" x14ac:dyDescent="0.3">
      <c r="A3872">
        <v>3870</v>
      </c>
      <c r="B3872" s="10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2">
        <f t="shared" si="301"/>
        <v>150</v>
      </c>
      <c r="Q3872" s="14" t="s">
        <v>8308</v>
      </c>
      <c r="R3872" t="s">
        <v>8310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10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2">
        <f t="shared" si="301"/>
        <v>13.33</v>
      </c>
      <c r="Q3873" s="14" t="s">
        <v>8308</v>
      </c>
      <c r="R3873" t="s">
        <v>8310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10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2">
        <f t="shared" si="301"/>
        <v>0</v>
      </c>
      <c r="Q3874" s="14" t="s">
        <v>8308</v>
      </c>
      <c r="R3874" t="s">
        <v>8310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10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2">
        <f t="shared" si="301"/>
        <v>0</v>
      </c>
      <c r="Q3875" s="14" t="s">
        <v>8308</v>
      </c>
      <c r="R3875" t="s">
        <v>8310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3.2" x14ac:dyDescent="0.3">
      <c r="A3876">
        <v>3874</v>
      </c>
      <c r="B3876" s="10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2">
        <f t="shared" si="301"/>
        <v>0</v>
      </c>
      <c r="Q3876" s="14" t="s">
        <v>8308</v>
      </c>
      <c r="R3876" t="s">
        <v>8310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10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2">
        <f t="shared" si="301"/>
        <v>0</v>
      </c>
      <c r="Q3877" s="14" t="s">
        <v>8308</v>
      </c>
      <c r="R3877" t="s">
        <v>8310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3.2" x14ac:dyDescent="0.3">
      <c r="A3878">
        <v>3876</v>
      </c>
      <c r="B3878" s="10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2">
        <f t="shared" si="301"/>
        <v>44.76</v>
      </c>
      <c r="Q3878" s="14" t="s">
        <v>8308</v>
      </c>
      <c r="R3878" t="s">
        <v>8310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10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2">
        <f t="shared" si="301"/>
        <v>88.64</v>
      </c>
      <c r="Q3879" s="14" t="s">
        <v>8308</v>
      </c>
      <c r="R3879" t="s">
        <v>8310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10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2">
        <f t="shared" si="301"/>
        <v>10</v>
      </c>
      <c r="Q3880" s="14" t="s">
        <v>8308</v>
      </c>
      <c r="R3880" t="s">
        <v>8310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10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2">
        <f t="shared" si="301"/>
        <v>0</v>
      </c>
      <c r="Q3881" s="14" t="s">
        <v>8308</v>
      </c>
      <c r="R3881" t="s">
        <v>8310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10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2">
        <f t="shared" si="301"/>
        <v>57.65</v>
      </c>
      <c r="Q3882" s="14" t="s">
        <v>8308</v>
      </c>
      <c r="R3882" t="s">
        <v>8310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10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2">
        <f t="shared" si="301"/>
        <v>25</v>
      </c>
      <c r="Q3883" s="14" t="s">
        <v>8308</v>
      </c>
      <c r="R3883" t="s">
        <v>8310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10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2">
        <f t="shared" si="301"/>
        <v>0</v>
      </c>
      <c r="Q3884" s="14" t="s">
        <v>8308</v>
      </c>
      <c r="R3884" t="s">
        <v>8310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3.2" x14ac:dyDescent="0.3">
      <c r="A3885">
        <v>3883</v>
      </c>
      <c r="B3885" s="10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2">
        <f t="shared" si="301"/>
        <v>0</v>
      </c>
      <c r="Q3885" s="14" t="s">
        <v>8308</v>
      </c>
      <c r="R3885" t="s">
        <v>8310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28.8" x14ac:dyDescent="0.3">
      <c r="A3886">
        <v>3884</v>
      </c>
      <c r="B3886" s="10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2">
        <f t="shared" si="301"/>
        <v>0</v>
      </c>
      <c r="Q3886" s="14" t="s">
        <v>8308</v>
      </c>
      <c r="R3886" t="s">
        <v>8310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28.8" x14ac:dyDescent="0.3">
      <c r="A3887">
        <v>3885</v>
      </c>
      <c r="B3887" s="10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2">
        <f t="shared" si="301"/>
        <v>0</v>
      </c>
      <c r="Q3887" s="14" t="s">
        <v>8308</v>
      </c>
      <c r="R3887" t="s">
        <v>8310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10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2">
        <f t="shared" si="301"/>
        <v>0</v>
      </c>
      <c r="Q3888" s="14" t="s">
        <v>8308</v>
      </c>
      <c r="R3888" t="s">
        <v>8310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10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2">
        <f t="shared" si="301"/>
        <v>17.5</v>
      </c>
      <c r="Q3889" s="14" t="s">
        <v>8308</v>
      </c>
      <c r="R3889" t="s">
        <v>8310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10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2">
        <f t="shared" si="301"/>
        <v>38.71</v>
      </c>
      <c r="Q3890" s="14" t="s">
        <v>8308</v>
      </c>
      <c r="R3890" t="s">
        <v>8309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10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2">
        <f t="shared" si="301"/>
        <v>13.11</v>
      </c>
      <c r="Q3891" s="14" t="s">
        <v>8308</v>
      </c>
      <c r="R3891" t="s">
        <v>8309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10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2">
        <f t="shared" si="301"/>
        <v>315.5</v>
      </c>
      <c r="Q3892" s="14" t="s">
        <v>8308</v>
      </c>
      <c r="R3892" t="s">
        <v>8309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10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2">
        <f t="shared" si="301"/>
        <v>37.14</v>
      </c>
      <c r="Q3893" s="14" t="s">
        <v>8308</v>
      </c>
      <c r="R3893" t="s">
        <v>8309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3.2" x14ac:dyDescent="0.3">
      <c r="A3894">
        <v>3892</v>
      </c>
      <c r="B3894" s="10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2">
        <f t="shared" si="301"/>
        <v>0</v>
      </c>
      <c r="Q3894" s="14" t="s">
        <v>8308</v>
      </c>
      <c r="R3894" t="s">
        <v>8309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3.2" x14ac:dyDescent="0.3">
      <c r="A3895">
        <v>3893</v>
      </c>
      <c r="B3895" s="10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2">
        <f t="shared" si="301"/>
        <v>128.27000000000001</v>
      </c>
      <c r="Q3895" s="14" t="s">
        <v>8308</v>
      </c>
      <c r="R3895" t="s">
        <v>8309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10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2">
        <f t="shared" si="301"/>
        <v>47.27</v>
      </c>
      <c r="Q3896" s="14" t="s">
        <v>8308</v>
      </c>
      <c r="R3896" t="s">
        <v>8309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10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2">
        <f t="shared" si="301"/>
        <v>50</v>
      </c>
      <c r="Q3897" s="14" t="s">
        <v>8308</v>
      </c>
      <c r="R3897" t="s">
        <v>8309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10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2">
        <f t="shared" si="301"/>
        <v>42.5</v>
      </c>
      <c r="Q3898" s="14" t="s">
        <v>8308</v>
      </c>
      <c r="R3898" t="s">
        <v>8309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10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2">
        <f t="shared" si="301"/>
        <v>44</v>
      </c>
      <c r="Q3899" s="14" t="s">
        <v>8308</v>
      </c>
      <c r="R3899" t="s">
        <v>8309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10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2">
        <f t="shared" si="301"/>
        <v>50.88</v>
      </c>
      <c r="Q3900" s="14" t="s">
        <v>8308</v>
      </c>
      <c r="R3900" t="s">
        <v>8309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28.8" x14ac:dyDescent="0.3">
      <c r="A3901">
        <v>3899</v>
      </c>
      <c r="B3901" s="10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2">
        <f t="shared" si="301"/>
        <v>62.5</v>
      </c>
      <c r="Q3901" s="14" t="s">
        <v>8308</v>
      </c>
      <c r="R3901" t="s">
        <v>8309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10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2">
        <f t="shared" si="301"/>
        <v>27</v>
      </c>
      <c r="Q3902" s="14" t="s">
        <v>8308</v>
      </c>
      <c r="R3902" t="s">
        <v>8309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10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2">
        <f t="shared" si="301"/>
        <v>25</v>
      </c>
      <c r="Q3903" s="14" t="s">
        <v>8308</v>
      </c>
      <c r="R3903" t="s">
        <v>8309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10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2">
        <f t="shared" si="301"/>
        <v>47.26</v>
      </c>
      <c r="Q3904" s="14" t="s">
        <v>8308</v>
      </c>
      <c r="R3904" t="s">
        <v>8309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3.2" x14ac:dyDescent="0.3">
      <c r="A3905">
        <v>3903</v>
      </c>
      <c r="B3905" s="10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2">
        <f t="shared" si="301"/>
        <v>0</v>
      </c>
      <c r="Q3905" s="14" t="s">
        <v>8308</v>
      </c>
      <c r="R3905" t="s">
        <v>8309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10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12">
        <f t="shared" ref="P3906:P3969" si="306">IFERROR(ROUND(E3906/L3906,2),0)</f>
        <v>1.5</v>
      </c>
      <c r="Q3906" s="14" t="s">
        <v>8308</v>
      </c>
      <c r="R3906" t="s">
        <v>8309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10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2">
        <f t="shared" si="306"/>
        <v>24.71</v>
      </c>
      <c r="Q3907" s="14" t="s">
        <v>8308</v>
      </c>
      <c r="R3907" t="s">
        <v>8309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10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2">
        <f t="shared" si="306"/>
        <v>63.13</v>
      </c>
      <c r="Q3908" s="14" t="s">
        <v>8308</v>
      </c>
      <c r="R3908" t="s">
        <v>8309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10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2">
        <f t="shared" si="306"/>
        <v>38.25</v>
      </c>
      <c r="Q3909" s="14" t="s">
        <v>8308</v>
      </c>
      <c r="R3909" t="s">
        <v>8309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10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2">
        <f t="shared" si="306"/>
        <v>16.25</v>
      </c>
      <c r="Q3910" s="14" t="s">
        <v>8308</v>
      </c>
      <c r="R3910" t="s">
        <v>8309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10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2">
        <f t="shared" si="306"/>
        <v>33.75</v>
      </c>
      <c r="Q3911" s="14" t="s">
        <v>8308</v>
      </c>
      <c r="R3911" t="s">
        <v>8309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10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2">
        <f t="shared" si="306"/>
        <v>61.67</v>
      </c>
      <c r="Q3912" s="14" t="s">
        <v>8308</v>
      </c>
      <c r="R3912" t="s">
        <v>8309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10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2">
        <f t="shared" si="306"/>
        <v>83.14</v>
      </c>
      <c r="Q3913" s="14" t="s">
        <v>8308</v>
      </c>
      <c r="R3913" t="s">
        <v>8309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10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2">
        <f t="shared" si="306"/>
        <v>1</v>
      </c>
      <c r="Q3914" s="14" t="s">
        <v>8308</v>
      </c>
      <c r="R3914" t="s">
        <v>8309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10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2">
        <f t="shared" si="306"/>
        <v>142.86000000000001</v>
      </c>
      <c r="Q3915" s="14" t="s">
        <v>8308</v>
      </c>
      <c r="R3915" t="s">
        <v>8309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10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2">
        <f t="shared" si="306"/>
        <v>33.67</v>
      </c>
      <c r="Q3916" s="14" t="s">
        <v>8308</v>
      </c>
      <c r="R3916" t="s">
        <v>8309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10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2">
        <f t="shared" si="306"/>
        <v>5</v>
      </c>
      <c r="Q3917" s="14" t="s">
        <v>8308</v>
      </c>
      <c r="R3917" t="s">
        <v>8309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10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2">
        <f t="shared" si="306"/>
        <v>0</v>
      </c>
      <c r="Q3918" s="14" t="s">
        <v>8308</v>
      </c>
      <c r="R3918" t="s">
        <v>8309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10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2">
        <f t="shared" si="306"/>
        <v>10</v>
      </c>
      <c r="Q3919" s="14" t="s">
        <v>8308</v>
      </c>
      <c r="R3919" t="s">
        <v>8309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3.2" x14ac:dyDescent="0.3">
      <c r="A3920">
        <v>3918</v>
      </c>
      <c r="B3920" s="10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2">
        <f t="shared" si="306"/>
        <v>40</v>
      </c>
      <c r="Q3920" s="14" t="s">
        <v>8308</v>
      </c>
      <c r="R3920" t="s">
        <v>8309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10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2">
        <f t="shared" si="306"/>
        <v>30</v>
      </c>
      <c r="Q3921" s="14" t="s">
        <v>8308</v>
      </c>
      <c r="R3921" t="s">
        <v>8309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10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2">
        <f t="shared" si="306"/>
        <v>45</v>
      </c>
      <c r="Q3922" s="14" t="s">
        <v>8308</v>
      </c>
      <c r="R3922" t="s">
        <v>8309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10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2">
        <f t="shared" si="306"/>
        <v>0</v>
      </c>
      <c r="Q3923" s="14" t="s">
        <v>8308</v>
      </c>
      <c r="R3923" t="s">
        <v>8309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10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2">
        <f t="shared" si="306"/>
        <v>10.17</v>
      </c>
      <c r="Q3924" s="14" t="s">
        <v>8308</v>
      </c>
      <c r="R3924" t="s">
        <v>8309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10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2">
        <f t="shared" si="306"/>
        <v>81.41</v>
      </c>
      <c r="Q3925" s="14" t="s">
        <v>8308</v>
      </c>
      <c r="R3925" t="s">
        <v>8309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10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2">
        <f t="shared" si="306"/>
        <v>57.25</v>
      </c>
      <c r="Q3926" s="14" t="s">
        <v>8308</v>
      </c>
      <c r="R3926" t="s">
        <v>8309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10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2">
        <f t="shared" si="306"/>
        <v>5</v>
      </c>
      <c r="Q3927" s="14" t="s">
        <v>8308</v>
      </c>
      <c r="R3927" t="s">
        <v>8309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10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2">
        <f t="shared" si="306"/>
        <v>15</v>
      </c>
      <c r="Q3928" s="14" t="s">
        <v>8308</v>
      </c>
      <c r="R3928" t="s">
        <v>8309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10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2">
        <f t="shared" si="306"/>
        <v>12.5</v>
      </c>
      <c r="Q3929" s="14" t="s">
        <v>8308</v>
      </c>
      <c r="R3929" t="s">
        <v>8309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10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2">
        <f t="shared" si="306"/>
        <v>93</v>
      </c>
      <c r="Q3930" s="14" t="s">
        <v>8308</v>
      </c>
      <c r="R3930" t="s">
        <v>8309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10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2">
        <f t="shared" si="306"/>
        <v>32.36</v>
      </c>
      <c r="Q3931" s="14" t="s">
        <v>8308</v>
      </c>
      <c r="R3931" t="s">
        <v>8309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10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2">
        <f t="shared" si="306"/>
        <v>0</v>
      </c>
      <c r="Q3932" s="14" t="s">
        <v>8308</v>
      </c>
      <c r="R3932" t="s">
        <v>8309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10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2">
        <f t="shared" si="306"/>
        <v>0</v>
      </c>
      <c r="Q3933" s="14" t="s">
        <v>8308</v>
      </c>
      <c r="R3933" t="s">
        <v>8309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10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2">
        <f t="shared" si="306"/>
        <v>1</v>
      </c>
      <c r="Q3934" s="14" t="s">
        <v>8308</v>
      </c>
      <c r="R3934" t="s">
        <v>8309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10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2">
        <f t="shared" si="306"/>
        <v>91.83</v>
      </c>
      <c r="Q3935" s="14" t="s">
        <v>8308</v>
      </c>
      <c r="R3935" t="s">
        <v>8309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10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2">
        <f t="shared" si="306"/>
        <v>45.83</v>
      </c>
      <c r="Q3936" s="14" t="s">
        <v>8308</v>
      </c>
      <c r="R3936" t="s">
        <v>8309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10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2">
        <f t="shared" si="306"/>
        <v>57.17</v>
      </c>
      <c r="Q3937" s="14" t="s">
        <v>8308</v>
      </c>
      <c r="R3937" t="s">
        <v>8309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10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2">
        <f t="shared" si="306"/>
        <v>0</v>
      </c>
      <c r="Q3938" s="14" t="s">
        <v>8308</v>
      </c>
      <c r="R3938" t="s">
        <v>8309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10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2">
        <f t="shared" si="306"/>
        <v>248.5</v>
      </c>
      <c r="Q3939" s="14" t="s">
        <v>8308</v>
      </c>
      <c r="R3939" t="s">
        <v>8309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10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2">
        <f t="shared" si="306"/>
        <v>79.400000000000006</v>
      </c>
      <c r="Q3940" s="14" t="s">
        <v>8308</v>
      </c>
      <c r="R3940" t="s">
        <v>8309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10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2">
        <f t="shared" si="306"/>
        <v>5</v>
      </c>
      <c r="Q3941" s="14" t="s">
        <v>8308</v>
      </c>
      <c r="R3941" t="s">
        <v>8309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10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2">
        <f t="shared" si="306"/>
        <v>5.5</v>
      </c>
      <c r="Q3942" s="14" t="s">
        <v>8308</v>
      </c>
      <c r="R3942" t="s">
        <v>8309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3.2" x14ac:dyDescent="0.3">
      <c r="A3943">
        <v>3941</v>
      </c>
      <c r="B3943" s="10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2">
        <f t="shared" si="306"/>
        <v>25</v>
      </c>
      <c r="Q3943" s="14" t="s">
        <v>8308</v>
      </c>
      <c r="R3943" t="s">
        <v>8309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10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2">
        <f t="shared" si="306"/>
        <v>0</v>
      </c>
      <c r="Q3944" s="14" t="s">
        <v>8308</v>
      </c>
      <c r="R3944" t="s">
        <v>8309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28.8" x14ac:dyDescent="0.3">
      <c r="A3945">
        <v>3943</v>
      </c>
      <c r="B3945" s="10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2">
        <f t="shared" si="306"/>
        <v>137.08000000000001</v>
      </c>
      <c r="Q3945" s="14" t="s">
        <v>8308</v>
      </c>
      <c r="R3945" t="s">
        <v>8309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3.2" x14ac:dyDescent="0.3">
      <c r="A3946">
        <v>3944</v>
      </c>
      <c r="B3946" s="10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2">
        <f t="shared" si="306"/>
        <v>0</v>
      </c>
      <c r="Q3946" s="14" t="s">
        <v>8308</v>
      </c>
      <c r="R3946" t="s">
        <v>8309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10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2">
        <f t="shared" si="306"/>
        <v>5</v>
      </c>
      <c r="Q3947" s="14" t="s">
        <v>8308</v>
      </c>
      <c r="R3947" t="s">
        <v>8309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10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2">
        <f t="shared" si="306"/>
        <v>39</v>
      </c>
      <c r="Q3948" s="14" t="s">
        <v>8308</v>
      </c>
      <c r="R3948" t="s">
        <v>8309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10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2">
        <f t="shared" si="306"/>
        <v>50.5</v>
      </c>
      <c r="Q3949" s="14" t="s">
        <v>8308</v>
      </c>
      <c r="R3949" t="s">
        <v>8309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10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2">
        <f t="shared" si="306"/>
        <v>0</v>
      </c>
      <c r="Q3950" s="14" t="s">
        <v>8308</v>
      </c>
      <c r="R3950" t="s">
        <v>8309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10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2">
        <f t="shared" si="306"/>
        <v>49.28</v>
      </c>
      <c r="Q3951" s="14" t="s">
        <v>8308</v>
      </c>
      <c r="R3951" t="s">
        <v>8309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3.2" x14ac:dyDescent="0.3">
      <c r="A3952">
        <v>3950</v>
      </c>
      <c r="B3952" s="10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2">
        <f t="shared" si="306"/>
        <v>25</v>
      </c>
      <c r="Q3952" s="14" t="s">
        <v>8308</v>
      </c>
      <c r="R3952" t="s">
        <v>8309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10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2">
        <f t="shared" si="306"/>
        <v>1</v>
      </c>
      <c r="Q3953" s="14" t="s">
        <v>8308</v>
      </c>
      <c r="R3953" t="s">
        <v>8309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10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2">
        <f t="shared" si="306"/>
        <v>25</v>
      </c>
      <c r="Q3954" s="14" t="s">
        <v>8308</v>
      </c>
      <c r="R3954" t="s">
        <v>8309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10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2">
        <f t="shared" si="306"/>
        <v>0</v>
      </c>
      <c r="Q3955" s="14" t="s">
        <v>8308</v>
      </c>
      <c r="R3955" t="s">
        <v>8309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3.2" x14ac:dyDescent="0.3">
      <c r="A3956">
        <v>3954</v>
      </c>
      <c r="B3956" s="10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2">
        <f t="shared" si="306"/>
        <v>0</v>
      </c>
      <c r="Q3956" s="14" t="s">
        <v>8308</v>
      </c>
      <c r="R3956" t="s">
        <v>8309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10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2">
        <f t="shared" si="306"/>
        <v>53.13</v>
      </c>
      <c r="Q3957" s="14" t="s">
        <v>8308</v>
      </c>
      <c r="R3957" t="s">
        <v>8309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10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2">
        <f t="shared" si="306"/>
        <v>0</v>
      </c>
      <c r="Q3958" s="14" t="s">
        <v>8308</v>
      </c>
      <c r="R3958" t="s">
        <v>8309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28.8" x14ac:dyDescent="0.3">
      <c r="A3959">
        <v>3957</v>
      </c>
      <c r="B3959" s="10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2">
        <f t="shared" si="306"/>
        <v>7</v>
      </c>
      <c r="Q3959" s="14" t="s">
        <v>8308</v>
      </c>
      <c r="R3959" t="s">
        <v>8309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10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2">
        <f t="shared" si="306"/>
        <v>40.06</v>
      </c>
      <c r="Q3960" s="14" t="s">
        <v>8308</v>
      </c>
      <c r="R3960" t="s">
        <v>8309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10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2">
        <f t="shared" si="306"/>
        <v>24.33</v>
      </c>
      <c r="Q3961" s="14" t="s">
        <v>8308</v>
      </c>
      <c r="R3961" t="s">
        <v>8309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10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2">
        <f t="shared" si="306"/>
        <v>11.25</v>
      </c>
      <c r="Q3962" s="14" t="s">
        <v>8308</v>
      </c>
      <c r="R3962" t="s">
        <v>8309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3.2" x14ac:dyDescent="0.3">
      <c r="A3963">
        <v>3961</v>
      </c>
      <c r="B3963" s="10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2">
        <f t="shared" si="306"/>
        <v>10.5</v>
      </c>
      <c r="Q3963" s="14" t="s">
        <v>8308</v>
      </c>
      <c r="R3963" t="s">
        <v>8309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3.2" x14ac:dyDescent="0.3">
      <c r="A3964">
        <v>3962</v>
      </c>
      <c r="B3964" s="10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2">
        <f t="shared" si="306"/>
        <v>15</v>
      </c>
      <c r="Q3964" s="14" t="s">
        <v>8308</v>
      </c>
      <c r="R3964" t="s">
        <v>8309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10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2">
        <f t="shared" si="306"/>
        <v>0</v>
      </c>
      <c r="Q3965" s="14" t="s">
        <v>8308</v>
      </c>
      <c r="R3965" t="s">
        <v>8309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10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2">
        <f t="shared" si="306"/>
        <v>42</v>
      </c>
      <c r="Q3966" s="14" t="s">
        <v>8308</v>
      </c>
      <c r="R3966" t="s">
        <v>8309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10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2">
        <f t="shared" si="306"/>
        <v>71.25</v>
      </c>
      <c r="Q3967" s="14" t="s">
        <v>8308</v>
      </c>
      <c r="R3967" t="s">
        <v>8309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3.2" x14ac:dyDescent="0.3">
      <c r="A3968">
        <v>3966</v>
      </c>
      <c r="B3968" s="10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2">
        <f t="shared" si="306"/>
        <v>22.5</v>
      </c>
      <c r="Q3968" s="14" t="s">
        <v>8308</v>
      </c>
      <c r="R3968" t="s">
        <v>8309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10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2">
        <f t="shared" si="306"/>
        <v>41</v>
      </c>
      <c r="Q3969" s="14" t="s">
        <v>8308</v>
      </c>
      <c r="R3969" t="s">
        <v>8309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28.8" x14ac:dyDescent="0.3">
      <c r="A3970">
        <v>3968</v>
      </c>
      <c r="B3970" s="10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12">
        <f t="shared" ref="P3970:P4033" si="311">IFERROR(ROUND(E3970/L3970,2),0)</f>
        <v>47.91</v>
      </c>
      <c r="Q3970" s="14" t="s">
        <v>8308</v>
      </c>
      <c r="R3970" t="s">
        <v>8309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3.2" x14ac:dyDescent="0.3">
      <c r="A3971">
        <v>3969</v>
      </c>
      <c r="B3971" s="10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2">
        <f t="shared" si="311"/>
        <v>35.17</v>
      </c>
      <c r="Q3971" s="14" t="s">
        <v>8308</v>
      </c>
      <c r="R3971" t="s">
        <v>8309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3.2" x14ac:dyDescent="0.3">
      <c r="A3972">
        <v>3970</v>
      </c>
      <c r="B3972" s="10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2">
        <f t="shared" si="311"/>
        <v>5.5</v>
      </c>
      <c r="Q3972" s="14" t="s">
        <v>8308</v>
      </c>
      <c r="R3972" t="s">
        <v>8309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10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2">
        <f t="shared" si="311"/>
        <v>22.67</v>
      </c>
      <c r="Q3973" s="14" t="s">
        <v>8308</v>
      </c>
      <c r="R3973" t="s">
        <v>8309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28.8" x14ac:dyDescent="0.3">
      <c r="A3974">
        <v>3972</v>
      </c>
      <c r="B3974" s="10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2">
        <f t="shared" si="311"/>
        <v>26.38</v>
      </c>
      <c r="Q3974" s="14" t="s">
        <v>8308</v>
      </c>
      <c r="R3974" t="s">
        <v>8309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10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2">
        <f t="shared" si="311"/>
        <v>105.54</v>
      </c>
      <c r="Q3975" s="14" t="s">
        <v>8308</v>
      </c>
      <c r="R3975" t="s">
        <v>8309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10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2">
        <f t="shared" si="311"/>
        <v>29.09</v>
      </c>
      <c r="Q3976" s="14" t="s">
        <v>8308</v>
      </c>
      <c r="R3976" t="s">
        <v>8309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10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2">
        <f t="shared" si="311"/>
        <v>0</v>
      </c>
      <c r="Q3977" s="14" t="s">
        <v>8308</v>
      </c>
      <c r="R3977" t="s">
        <v>8309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10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2">
        <f t="shared" si="311"/>
        <v>62</v>
      </c>
      <c r="Q3978" s="14" t="s">
        <v>8308</v>
      </c>
      <c r="R3978" t="s">
        <v>8309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10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2">
        <f t="shared" si="311"/>
        <v>217.5</v>
      </c>
      <c r="Q3979" s="14" t="s">
        <v>8308</v>
      </c>
      <c r="R3979" t="s">
        <v>8309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10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2">
        <f t="shared" si="311"/>
        <v>26.75</v>
      </c>
      <c r="Q3980" s="14" t="s">
        <v>8308</v>
      </c>
      <c r="R3980" t="s">
        <v>8309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10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2">
        <f t="shared" si="311"/>
        <v>18.329999999999998</v>
      </c>
      <c r="Q3981" s="14" t="s">
        <v>8308</v>
      </c>
      <c r="R3981" t="s">
        <v>8309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3.2" x14ac:dyDescent="0.3">
      <c r="A3982">
        <v>3980</v>
      </c>
      <c r="B3982" s="10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2">
        <f t="shared" si="311"/>
        <v>64.290000000000006</v>
      </c>
      <c r="Q3982" s="14" t="s">
        <v>8308</v>
      </c>
      <c r="R3982" t="s">
        <v>8309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10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2">
        <f t="shared" si="311"/>
        <v>175</v>
      </c>
      <c r="Q3983" s="14" t="s">
        <v>8308</v>
      </c>
      <c r="R3983" t="s">
        <v>8309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43.2" x14ac:dyDescent="0.3">
      <c r="A3984">
        <v>3982</v>
      </c>
      <c r="B3984" s="10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2">
        <f t="shared" si="311"/>
        <v>34</v>
      </c>
      <c r="Q3984" s="14" t="s">
        <v>8308</v>
      </c>
      <c r="R3984" t="s">
        <v>8309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10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2">
        <f t="shared" si="311"/>
        <v>84.28</v>
      </c>
      <c r="Q3985" s="14" t="s">
        <v>8308</v>
      </c>
      <c r="R3985" t="s">
        <v>8309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10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2">
        <f t="shared" si="311"/>
        <v>9.5</v>
      </c>
      <c r="Q3986" s="14" t="s">
        <v>8308</v>
      </c>
      <c r="R3986" t="s">
        <v>8309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3.2" x14ac:dyDescent="0.3">
      <c r="A3987">
        <v>3985</v>
      </c>
      <c r="B3987" s="10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2">
        <f t="shared" si="311"/>
        <v>33.74</v>
      </c>
      <c r="Q3987" s="14" t="s">
        <v>8308</v>
      </c>
      <c r="R3987" t="s">
        <v>8309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3.2" x14ac:dyDescent="0.3">
      <c r="A3988">
        <v>3986</v>
      </c>
      <c r="B3988" s="10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2">
        <f t="shared" si="311"/>
        <v>37.54</v>
      </c>
      <c r="Q3988" s="14" t="s">
        <v>8308</v>
      </c>
      <c r="R3988" t="s">
        <v>8309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10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2">
        <f t="shared" si="311"/>
        <v>11.62</v>
      </c>
      <c r="Q3989" s="14" t="s">
        <v>8308</v>
      </c>
      <c r="R3989" t="s">
        <v>8309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x14ac:dyDescent="0.3">
      <c r="A3990">
        <v>3988</v>
      </c>
      <c r="B3990" s="10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2">
        <f t="shared" si="311"/>
        <v>8</v>
      </c>
      <c r="Q3990" s="14" t="s">
        <v>8308</v>
      </c>
      <c r="R3990" t="s">
        <v>8309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10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2">
        <f t="shared" si="311"/>
        <v>0</v>
      </c>
      <c r="Q3991" s="14" t="s">
        <v>8308</v>
      </c>
      <c r="R3991" t="s">
        <v>8309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10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2">
        <f t="shared" si="311"/>
        <v>23</v>
      </c>
      <c r="Q3992" s="14" t="s">
        <v>8308</v>
      </c>
      <c r="R3992" t="s">
        <v>8309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10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2">
        <f t="shared" si="311"/>
        <v>100</v>
      </c>
      <c r="Q3993" s="14" t="s">
        <v>8308</v>
      </c>
      <c r="R3993" t="s">
        <v>8309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28.8" x14ac:dyDescent="0.3">
      <c r="A3994">
        <v>3992</v>
      </c>
      <c r="B3994" s="10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2">
        <f t="shared" si="311"/>
        <v>60.11</v>
      </c>
      <c r="Q3994" s="14" t="s">
        <v>8308</v>
      </c>
      <c r="R3994" t="s">
        <v>8309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28.8" x14ac:dyDescent="0.3">
      <c r="A3995">
        <v>3993</v>
      </c>
      <c r="B3995" s="10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2">
        <f t="shared" si="311"/>
        <v>3</v>
      </c>
      <c r="Q3995" s="14" t="s">
        <v>8308</v>
      </c>
      <c r="R3995" t="s">
        <v>8309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28.8" x14ac:dyDescent="0.3">
      <c r="A3996">
        <v>3994</v>
      </c>
      <c r="B3996" s="10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2">
        <f t="shared" si="311"/>
        <v>5</v>
      </c>
      <c r="Q3996" s="14" t="s">
        <v>8308</v>
      </c>
      <c r="R3996" t="s">
        <v>8309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10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2">
        <f t="shared" si="311"/>
        <v>17.5</v>
      </c>
      <c r="Q3997" s="14" t="s">
        <v>8308</v>
      </c>
      <c r="R3997" t="s">
        <v>8309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10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2">
        <f t="shared" si="311"/>
        <v>29.24</v>
      </c>
      <c r="Q3998" s="14" t="s">
        <v>8308</v>
      </c>
      <c r="R3998" t="s">
        <v>8309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10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2">
        <f t="shared" si="311"/>
        <v>0</v>
      </c>
      <c r="Q3999" s="14" t="s">
        <v>8308</v>
      </c>
      <c r="R3999" t="s">
        <v>8309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28.8" x14ac:dyDescent="0.3">
      <c r="A4000">
        <v>3998</v>
      </c>
      <c r="B4000" s="10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2">
        <f t="shared" si="311"/>
        <v>59.58</v>
      </c>
      <c r="Q4000" s="14" t="s">
        <v>8308</v>
      </c>
      <c r="R4000" t="s">
        <v>8309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10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2">
        <f t="shared" si="311"/>
        <v>82.57</v>
      </c>
      <c r="Q4001" s="14" t="s">
        <v>8308</v>
      </c>
      <c r="R4001" t="s">
        <v>8309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10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2">
        <f t="shared" si="311"/>
        <v>10</v>
      </c>
      <c r="Q4002" s="14" t="s">
        <v>8308</v>
      </c>
      <c r="R4002" t="s">
        <v>8309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3.2" x14ac:dyDescent="0.3">
      <c r="A4003">
        <v>4001</v>
      </c>
      <c r="B4003" s="10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2">
        <f t="shared" si="311"/>
        <v>32.36</v>
      </c>
      <c r="Q4003" s="14" t="s">
        <v>8308</v>
      </c>
      <c r="R4003" t="s">
        <v>8309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10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2">
        <f t="shared" si="311"/>
        <v>5.75</v>
      </c>
      <c r="Q4004" s="14" t="s">
        <v>8308</v>
      </c>
      <c r="R4004" t="s">
        <v>8309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10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2">
        <f t="shared" si="311"/>
        <v>100.5</v>
      </c>
      <c r="Q4005" s="14" t="s">
        <v>8308</v>
      </c>
      <c r="R4005" t="s">
        <v>8309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10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2">
        <f t="shared" si="311"/>
        <v>1</v>
      </c>
      <c r="Q4006" s="14" t="s">
        <v>8308</v>
      </c>
      <c r="R4006" t="s">
        <v>8309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10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2">
        <f t="shared" si="311"/>
        <v>20</v>
      </c>
      <c r="Q4007" s="14" t="s">
        <v>8308</v>
      </c>
      <c r="R4007" t="s">
        <v>8309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10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2">
        <f t="shared" si="311"/>
        <v>2</v>
      </c>
      <c r="Q4008" s="14" t="s">
        <v>8308</v>
      </c>
      <c r="R4008" t="s">
        <v>8309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10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2">
        <f t="shared" si="311"/>
        <v>5</v>
      </c>
      <c r="Q4009" s="14" t="s">
        <v>8308</v>
      </c>
      <c r="R4009" t="s">
        <v>8309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10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2">
        <f t="shared" si="311"/>
        <v>15</v>
      </c>
      <c r="Q4010" s="14" t="s">
        <v>8308</v>
      </c>
      <c r="R4010" t="s">
        <v>8309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10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2">
        <f t="shared" si="311"/>
        <v>25</v>
      </c>
      <c r="Q4011" s="14" t="s">
        <v>8308</v>
      </c>
      <c r="R4011" t="s">
        <v>8309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10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2">
        <f t="shared" si="311"/>
        <v>45.84</v>
      </c>
      <c r="Q4012" s="14" t="s">
        <v>8308</v>
      </c>
      <c r="R4012" t="s">
        <v>8309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10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2">
        <f t="shared" si="311"/>
        <v>4.75</v>
      </c>
      <c r="Q4013" s="14" t="s">
        <v>8308</v>
      </c>
      <c r="R4013" t="s">
        <v>8309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3.2" x14ac:dyDescent="0.3">
      <c r="A4014">
        <v>4012</v>
      </c>
      <c r="B4014" s="10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2">
        <f t="shared" si="311"/>
        <v>0</v>
      </c>
      <c r="Q4014" s="14" t="s">
        <v>8308</v>
      </c>
      <c r="R4014" t="s">
        <v>8309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3.2" x14ac:dyDescent="0.3">
      <c r="A4015">
        <v>4013</v>
      </c>
      <c r="B4015" s="10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2">
        <f t="shared" si="311"/>
        <v>13</v>
      </c>
      <c r="Q4015" s="14" t="s">
        <v>8308</v>
      </c>
      <c r="R4015" t="s">
        <v>8309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10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2">
        <f t="shared" si="311"/>
        <v>0</v>
      </c>
      <c r="Q4016" s="14" t="s">
        <v>8308</v>
      </c>
      <c r="R4016" t="s">
        <v>8309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10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2">
        <f t="shared" si="311"/>
        <v>1</v>
      </c>
      <c r="Q4017" s="14" t="s">
        <v>8308</v>
      </c>
      <c r="R4017" t="s">
        <v>8309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10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2">
        <f t="shared" si="311"/>
        <v>10</v>
      </c>
      <c r="Q4018" s="14" t="s">
        <v>8308</v>
      </c>
      <c r="R4018" t="s">
        <v>8309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10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2">
        <f t="shared" si="311"/>
        <v>52.5</v>
      </c>
      <c r="Q4019" s="14" t="s">
        <v>8308</v>
      </c>
      <c r="R4019" t="s">
        <v>8309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10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2">
        <f t="shared" si="311"/>
        <v>32.5</v>
      </c>
      <c r="Q4020" s="14" t="s">
        <v>8308</v>
      </c>
      <c r="R4020" t="s">
        <v>8309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10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2">
        <f t="shared" si="311"/>
        <v>7.25</v>
      </c>
      <c r="Q4021" s="14" t="s">
        <v>8308</v>
      </c>
      <c r="R4021" t="s">
        <v>8309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10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2">
        <f t="shared" si="311"/>
        <v>33.33</v>
      </c>
      <c r="Q4022" s="14" t="s">
        <v>8308</v>
      </c>
      <c r="R4022" t="s">
        <v>8309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28.8" x14ac:dyDescent="0.3">
      <c r="A4023">
        <v>4021</v>
      </c>
      <c r="B4023" s="10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2">
        <f t="shared" si="311"/>
        <v>62.5</v>
      </c>
      <c r="Q4023" s="14" t="s">
        <v>8308</v>
      </c>
      <c r="R4023" t="s">
        <v>8309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10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2">
        <f t="shared" si="311"/>
        <v>63.56</v>
      </c>
      <c r="Q4024" s="14" t="s">
        <v>8308</v>
      </c>
      <c r="R4024" t="s">
        <v>8309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28.8" x14ac:dyDescent="0.3">
      <c r="A4025">
        <v>4023</v>
      </c>
      <c r="B4025" s="10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2">
        <f t="shared" si="311"/>
        <v>0</v>
      </c>
      <c r="Q4025" s="14" t="s">
        <v>8308</v>
      </c>
      <c r="R4025" t="s">
        <v>8309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10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2">
        <f t="shared" si="311"/>
        <v>10</v>
      </c>
      <c r="Q4026" s="14" t="s">
        <v>8308</v>
      </c>
      <c r="R4026" t="s">
        <v>8309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3.2" x14ac:dyDescent="0.3">
      <c r="A4027">
        <v>4025</v>
      </c>
      <c r="B4027" s="10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2">
        <f t="shared" si="311"/>
        <v>62.5</v>
      </c>
      <c r="Q4027" s="14" t="s">
        <v>8308</v>
      </c>
      <c r="R4027" t="s">
        <v>8309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10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2">
        <f t="shared" si="311"/>
        <v>0</v>
      </c>
      <c r="Q4028" s="14" t="s">
        <v>8308</v>
      </c>
      <c r="R4028" t="s">
        <v>8309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10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2">
        <f t="shared" si="311"/>
        <v>30.71</v>
      </c>
      <c r="Q4029" s="14" t="s">
        <v>8308</v>
      </c>
      <c r="R4029" t="s">
        <v>8309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10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2">
        <f t="shared" si="311"/>
        <v>51</v>
      </c>
      <c r="Q4030" s="14" t="s">
        <v>8308</v>
      </c>
      <c r="R4030" t="s">
        <v>8309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10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2">
        <f t="shared" si="311"/>
        <v>0</v>
      </c>
      <c r="Q4031" s="14" t="s">
        <v>8308</v>
      </c>
      <c r="R4031" t="s">
        <v>8309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3.2" x14ac:dyDescent="0.3">
      <c r="A4032">
        <v>4030</v>
      </c>
      <c r="B4032" s="10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2">
        <f t="shared" si="311"/>
        <v>66.67</v>
      </c>
      <c r="Q4032" s="14" t="s">
        <v>8308</v>
      </c>
      <c r="R4032" t="s">
        <v>8309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10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2">
        <f t="shared" si="311"/>
        <v>0</v>
      </c>
      <c r="Q4033" s="14" t="s">
        <v>8308</v>
      </c>
      <c r="R4033" t="s">
        <v>8309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10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12">
        <f t="shared" ref="P4034:P4097" si="316">IFERROR(ROUND(E4034/L4034,2),0)</f>
        <v>59</v>
      </c>
      <c r="Q4034" s="14" t="s">
        <v>8308</v>
      </c>
      <c r="R4034" t="s">
        <v>8309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10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2">
        <f t="shared" si="316"/>
        <v>65.34</v>
      </c>
      <c r="Q4035" s="14" t="s">
        <v>8308</v>
      </c>
      <c r="R4035" t="s">
        <v>8309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10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2">
        <f t="shared" si="316"/>
        <v>100</v>
      </c>
      <c r="Q4036" s="14" t="s">
        <v>8308</v>
      </c>
      <c r="R4036" t="s">
        <v>8309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10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2">
        <f t="shared" si="316"/>
        <v>147.4</v>
      </c>
      <c r="Q4037" s="14" t="s">
        <v>8308</v>
      </c>
      <c r="R4037" t="s">
        <v>8309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10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2">
        <f t="shared" si="316"/>
        <v>166.06</v>
      </c>
      <c r="Q4038" s="14" t="s">
        <v>8308</v>
      </c>
      <c r="R4038" t="s">
        <v>8309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3.2" x14ac:dyDescent="0.3">
      <c r="A4039">
        <v>4037</v>
      </c>
      <c r="B4039" s="10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2">
        <f t="shared" si="316"/>
        <v>40</v>
      </c>
      <c r="Q4039" s="14" t="s">
        <v>8308</v>
      </c>
      <c r="R4039" t="s">
        <v>8309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10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2">
        <f t="shared" si="316"/>
        <v>75.25</v>
      </c>
      <c r="Q4040" s="14" t="s">
        <v>8308</v>
      </c>
      <c r="R4040" t="s">
        <v>8309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28.8" x14ac:dyDescent="0.3">
      <c r="A4041">
        <v>4039</v>
      </c>
      <c r="B4041" s="10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2">
        <f t="shared" si="316"/>
        <v>60</v>
      </c>
      <c r="Q4041" s="14" t="s">
        <v>8308</v>
      </c>
      <c r="R4041" t="s">
        <v>8309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10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2">
        <f t="shared" si="316"/>
        <v>1250</v>
      </c>
      <c r="Q4042" s="14" t="s">
        <v>8308</v>
      </c>
      <c r="R4042" t="s">
        <v>8309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10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2">
        <f t="shared" si="316"/>
        <v>10.5</v>
      </c>
      <c r="Q4043" s="14" t="s">
        <v>8308</v>
      </c>
      <c r="R4043" t="s">
        <v>8309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10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2">
        <f t="shared" si="316"/>
        <v>7</v>
      </c>
      <c r="Q4044" s="14" t="s">
        <v>8308</v>
      </c>
      <c r="R4044" t="s">
        <v>8309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28.8" x14ac:dyDescent="0.3">
      <c r="A4045">
        <v>4043</v>
      </c>
      <c r="B4045" s="10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2">
        <f t="shared" si="316"/>
        <v>0</v>
      </c>
      <c r="Q4045" s="14" t="s">
        <v>8308</v>
      </c>
      <c r="R4045" t="s">
        <v>8309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10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2">
        <f t="shared" si="316"/>
        <v>56.25</v>
      </c>
      <c r="Q4046" s="14" t="s">
        <v>8308</v>
      </c>
      <c r="R4046" t="s">
        <v>8309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3.2" x14ac:dyDescent="0.3">
      <c r="A4047">
        <v>4045</v>
      </c>
      <c r="B4047" s="10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2">
        <f t="shared" si="316"/>
        <v>1</v>
      </c>
      <c r="Q4047" s="14" t="s">
        <v>8308</v>
      </c>
      <c r="R4047" t="s">
        <v>8309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3.2" x14ac:dyDescent="0.3">
      <c r="A4048">
        <v>4046</v>
      </c>
      <c r="B4048" s="10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2">
        <f t="shared" si="316"/>
        <v>38.33</v>
      </c>
      <c r="Q4048" s="14" t="s">
        <v>8308</v>
      </c>
      <c r="R4048" t="s">
        <v>8309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10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2">
        <f t="shared" si="316"/>
        <v>27.5</v>
      </c>
      <c r="Q4049" s="14" t="s">
        <v>8308</v>
      </c>
      <c r="R4049" t="s">
        <v>8309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10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2">
        <f t="shared" si="316"/>
        <v>32.979999999999997</v>
      </c>
      <c r="Q4050" s="14" t="s">
        <v>8308</v>
      </c>
      <c r="R4050" t="s">
        <v>8309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10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2">
        <f t="shared" si="316"/>
        <v>16</v>
      </c>
      <c r="Q4051" s="14" t="s">
        <v>8308</v>
      </c>
      <c r="R4051" t="s">
        <v>8309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10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2">
        <f t="shared" si="316"/>
        <v>1</v>
      </c>
      <c r="Q4052" s="14" t="s">
        <v>8308</v>
      </c>
      <c r="R4052" t="s">
        <v>8309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10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2">
        <f t="shared" si="316"/>
        <v>0</v>
      </c>
      <c r="Q4053" s="14" t="s">
        <v>8308</v>
      </c>
      <c r="R4053" t="s">
        <v>8309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10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2">
        <f t="shared" si="316"/>
        <v>86.62</v>
      </c>
      <c r="Q4054" s="14" t="s">
        <v>8308</v>
      </c>
      <c r="R4054" t="s">
        <v>8309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10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2">
        <f t="shared" si="316"/>
        <v>55</v>
      </c>
      <c r="Q4055" s="14" t="s">
        <v>8308</v>
      </c>
      <c r="R4055" t="s">
        <v>8309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10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2">
        <f t="shared" si="316"/>
        <v>0</v>
      </c>
      <c r="Q4056" s="14" t="s">
        <v>8308</v>
      </c>
      <c r="R4056" t="s">
        <v>8309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10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2">
        <f t="shared" si="316"/>
        <v>41.95</v>
      </c>
      <c r="Q4057" s="14" t="s">
        <v>8308</v>
      </c>
      <c r="R4057" t="s">
        <v>8309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10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2">
        <f t="shared" si="316"/>
        <v>88.33</v>
      </c>
      <c r="Q4058" s="14" t="s">
        <v>8308</v>
      </c>
      <c r="R4058" t="s">
        <v>8309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3.2" x14ac:dyDescent="0.3">
      <c r="A4059">
        <v>4057</v>
      </c>
      <c r="B4059" s="10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2">
        <f t="shared" si="316"/>
        <v>129.16999999999999</v>
      </c>
      <c r="Q4059" s="14" t="s">
        <v>8308</v>
      </c>
      <c r="R4059" t="s">
        <v>8309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10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2">
        <f t="shared" si="316"/>
        <v>23.75</v>
      </c>
      <c r="Q4060" s="14" t="s">
        <v>8308</v>
      </c>
      <c r="R4060" t="s">
        <v>8309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28.8" x14ac:dyDescent="0.3">
      <c r="A4061">
        <v>4059</v>
      </c>
      <c r="B4061" s="10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2">
        <f t="shared" si="316"/>
        <v>35.71</v>
      </c>
      <c r="Q4061" s="14" t="s">
        <v>8308</v>
      </c>
      <c r="R4061" t="s">
        <v>8309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3.2" x14ac:dyDescent="0.3">
      <c r="A4062">
        <v>4060</v>
      </c>
      <c r="B4062" s="10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2">
        <f t="shared" si="316"/>
        <v>57</v>
      </c>
      <c r="Q4062" s="14" t="s">
        <v>8308</v>
      </c>
      <c r="R4062" t="s">
        <v>8309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10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2">
        <f t="shared" si="316"/>
        <v>0</v>
      </c>
      <c r="Q4063" s="14" t="s">
        <v>8308</v>
      </c>
      <c r="R4063" t="s">
        <v>8309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10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2">
        <f t="shared" si="316"/>
        <v>163.33000000000001</v>
      </c>
      <c r="Q4064" s="14" t="s">
        <v>8308</v>
      </c>
      <c r="R4064" t="s">
        <v>8309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10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2">
        <f t="shared" si="316"/>
        <v>15</v>
      </c>
      <c r="Q4065" s="14" t="s">
        <v>8308</v>
      </c>
      <c r="R4065" t="s">
        <v>8309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10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2">
        <f t="shared" si="316"/>
        <v>64.17</v>
      </c>
      <c r="Q4066" s="14" t="s">
        <v>8308</v>
      </c>
      <c r="R4066" t="s">
        <v>8309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10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2">
        <f t="shared" si="316"/>
        <v>6.75</v>
      </c>
      <c r="Q4067" s="14" t="s">
        <v>8308</v>
      </c>
      <c r="R4067" t="s">
        <v>8309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3.2" x14ac:dyDescent="0.3">
      <c r="A4068">
        <v>4066</v>
      </c>
      <c r="B4068" s="10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2">
        <f t="shared" si="316"/>
        <v>25</v>
      </c>
      <c r="Q4068" s="14" t="s">
        <v>8308</v>
      </c>
      <c r="R4068" t="s">
        <v>8309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10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2">
        <f t="shared" si="316"/>
        <v>179.12</v>
      </c>
      <c r="Q4069" s="14" t="s">
        <v>8308</v>
      </c>
      <c r="R4069" t="s">
        <v>8309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10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2">
        <f t="shared" si="316"/>
        <v>34.950000000000003</v>
      </c>
      <c r="Q4070" s="14" t="s">
        <v>8308</v>
      </c>
      <c r="R4070" t="s">
        <v>8309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10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2">
        <f t="shared" si="316"/>
        <v>33.08</v>
      </c>
      <c r="Q4071" s="14" t="s">
        <v>8308</v>
      </c>
      <c r="R4071" t="s">
        <v>8309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10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2">
        <f t="shared" si="316"/>
        <v>27.5</v>
      </c>
      <c r="Q4072" s="14" t="s">
        <v>8308</v>
      </c>
      <c r="R4072" t="s">
        <v>8309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3.2" x14ac:dyDescent="0.3">
      <c r="A4073">
        <v>4071</v>
      </c>
      <c r="B4073" s="10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2">
        <f t="shared" si="316"/>
        <v>0</v>
      </c>
      <c r="Q4073" s="14" t="s">
        <v>8308</v>
      </c>
      <c r="R4073" t="s">
        <v>8309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3.2" x14ac:dyDescent="0.3">
      <c r="A4074">
        <v>4072</v>
      </c>
      <c r="B4074" s="10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2">
        <f t="shared" si="316"/>
        <v>2</v>
      </c>
      <c r="Q4074" s="14" t="s">
        <v>8308</v>
      </c>
      <c r="R4074" t="s">
        <v>8309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10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2">
        <f t="shared" si="316"/>
        <v>18.5</v>
      </c>
      <c r="Q4075" s="14" t="s">
        <v>8308</v>
      </c>
      <c r="R4075" t="s">
        <v>8309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10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2">
        <f t="shared" si="316"/>
        <v>35</v>
      </c>
      <c r="Q4076" s="14" t="s">
        <v>8308</v>
      </c>
      <c r="R4076" t="s">
        <v>8309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10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2">
        <f t="shared" si="316"/>
        <v>44.31</v>
      </c>
      <c r="Q4077" s="14" t="s">
        <v>8308</v>
      </c>
      <c r="R4077" t="s">
        <v>8309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28.8" x14ac:dyDescent="0.3">
      <c r="A4078">
        <v>4076</v>
      </c>
      <c r="B4078" s="10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2">
        <f t="shared" si="316"/>
        <v>0</v>
      </c>
      <c r="Q4078" s="14" t="s">
        <v>8308</v>
      </c>
      <c r="R4078" t="s">
        <v>8309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10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2">
        <f t="shared" si="316"/>
        <v>222.5</v>
      </c>
      <c r="Q4079" s="14" t="s">
        <v>8308</v>
      </c>
      <c r="R4079" t="s">
        <v>8309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10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2">
        <f t="shared" si="316"/>
        <v>0</v>
      </c>
      <c r="Q4080" s="14" t="s">
        <v>8308</v>
      </c>
      <c r="R4080" t="s">
        <v>8309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10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2">
        <f t="shared" si="316"/>
        <v>5</v>
      </c>
      <c r="Q4081" s="14" t="s">
        <v>8308</v>
      </c>
      <c r="R4081" t="s">
        <v>8309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10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2">
        <f t="shared" si="316"/>
        <v>0</v>
      </c>
      <c r="Q4082" s="14" t="s">
        <v>8308</v>
      </c>
      <c r="R4082" t="s">
        <v>8309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10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2">
        <f t="shared" si="316"/>
        <v>29.17</v>
      </c>
      <c r="Q4083" s="14" t="s">
        <v>8308</v>
      </c>
      <c r="R4083" t="s">
        <v>8309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10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2">
        <f t="shared" si="316"/>
        <v>1.5</v>
      </c>
      <c r="Q4084" s="14" t="s">
        <v>8308</v>
      </c>
      <c r="R4084" t="s">
        <v>8309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10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2">
        <f t="shared" si="316"/>
        <v>126.5</v>
      </c>
      <c r="Q4085" s="14" t="s">
        <v>8308</v>
      </c>
      <c r="R4085" t="s">
        <v>8309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3.2" x14ac:dyDescent="0.3">
      <c r="A4086">
        <v>4084</v>
      </c>
      <c r="B4086" s="10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2">
        <f t="shared" si="316"/>
        <v>10</v>
      </c>
      <c r="Q4086" s="14" t="s">
        <v>8308</v>
      </c>
      <c r="R4086" t="s">
        <v>8309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10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2">
        <f t="shared" si="316"/>
        <v>10</v>
      </c>
      <c r="Q4087" s="14" t="s">
        <v>8308</v>
      </c>
      <c r="R4087" t="s">
        <v>8309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10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2">
        <f t="shared" si="316"/>
        <v>9.4</v>
      </c>
      <c r="Q4088" s="14" t="s">
        <v>8308</v>
      </c>
      <c r="R4088" t="s">
        <v>8309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10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2">
        <f t="shared" si="316"/>
        <v>0</v>
      </c>
      <c r="Q4089" s="14" t="s">
        <v>8308</v>
      </c>
      <c r="R4089" t="s">
        <v>8309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10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2">
        <f t="shared" si="316"/>
        <v>72</v>
      </c>
      <c r="Q4090" s="14" t="s">
        <v>8308</v>
      </c>
      <c r="R4090" t="s">
        <v>8309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3.2" x14ac:dyDescent="0.3">
      <c r="A4091">
        <v>4089</v>
      </c>
      <c r="B4091" s="10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2">
        <f t="shared" si="316"/>
        <v>30</v>
      </c>
      <c r="Q4091" s="14" t="s">
        <v>8308</v>
      </c>
      <c r="R4091" t="s">
        <v>8309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28.8" x14ac:dyDescent="0.3">
      <c r="A4092">
        <v>4090</v>
      </c>
      <c r="B4092" s="10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2">
        <f t="shared" si="316"/>
        <v>10.67</v>
      </c>
      <c r="Q4092" s="14" t="s">
        <v>8308</v>
      </c>
      <c r="R4092" t="s">
        <v>8309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10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2">
        <f t="shared" si="316"/>
        <v>25.5</v>
      </c>
      <c r="Q4093" s="14" t="s">
        <v>8308</v>
      </c>
      <c r="R4093" t="s">
        <v>8309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10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2">
        <f t="shared" si="316"/>
        <v>20</v>
      </c>
      <c r="Q4094" s="14" t="s">
        <v>8308</v>
      </c>
      <c r="R4094" t="s">
        <v>8309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10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2">
        <f t="shared" si="316"/>
        <v>15</v>
      </c>
      <c r="Q4095" s="14" t="s">
        <v>8308</v>
      </c>
      <c r="R4095" t="s">
        <v>8309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10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2">
        <f t="shared" si="316"/>
        <v>91.25</v>
      </c>
      <c r="Q4096" s="14" t="s">
        <v>8308</v>
      </c>
      <c r="R4096" t="s">
        <v>8309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10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2">
        <f t="shared" si="316"/>
        <v>800</v>
      </c>
      <c r="Q4097" s="14" t="s">
        <v>8308</v>
      </c>
      <c r="R4097" t="s">
        <v>8309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10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12">
        <f t="shared" ref="P4098:P4120" si="321">IFERROR(ROUND(E4098/L4098,2),0)</f>
        <v>80</v>
      </c>
      <c r="Q4098" s="14" t="s">
        <v>8308</v>
      </c>
      <c r="R4098" t="s">
        <v>8309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10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2">
        <f t="shared" si="321"/>
        <v>0</v>
      </c>
      <c r="Q4099" s="14" t="s">
        <v>8308</v>
      </c>
      <c r="R4099" t="s">
        <v>8309</v>
      </c>
      <c r="S4099" s="17">
        <f t="shared" ref="S4099:S4122" si="322">(((J4099/60)/60)/24)+DATE(1970,1,1)</f>
        <v>42344.824502314819</v>
      </c>
      <c r="T4099" s="17">
        <f t="shared" ref="T4099:T4122" si="323">(((I4099/60)/60)/24)+DATE(1970,1,1)</f>
        <v>42400.996527777781</v>
      </c>
      <c r="U4099">
        <f t="shared" ref="U4099:U4122" si="324">YEAR(S4099)</f>
        <v>2015</v>
      </c>
    </row>
    <row r="4100" spans="1:21" ht="28.8" x14ac:dyDescent="0.3">
      <c r="A4100">
        <v>4098</v>
      </c>
      <c r="B4100" s="10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2">
        <f t="shared" si="321"/>
        <v>0</v>
      </c>
      <c r="Q4100" s="14" t="s">
        <v>8308</v>
      </c>
      <c r="R4100" t="s">
        <v>8309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3.2" x14ac:dyDescent="0.3">
      <c r="A4101">
        <v>4099</v>
      </c>
      <c r="B4101" s="10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2">
        <f t="shared" si="321"/>
        <v>50</v>
      </c>
      <c r="Q4101" s="14" t="s">
        <v>8308</v>
      </c>
      <c r="R4101" t="s">
        <v>8309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28.8" x14ac:dyDescent="0.3">
      <c r="A4102">
        <v>4100</v>
      </c>
      <c r="B4102" s="10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2">
        <f t="shared" si="321"/>
        <v>0</v>
      </c>
      <c r="Q4102" s="14" t="s">
        <v>8308</v>
      </c>
      <c r="R4102" t="s">
        <v>8309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10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2">
        <f t="shared" si="321"/>
        <v>0</v>
      </c>
      <c r="Q4103" s="14" t="s">
        <v>8308</v>
      </c>
      <c r="R4103" t="s">
        <v>8309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28.8" x14ac:dyDescent="0.3">
      <c r="A4104">
        <v>4102</v>
      </c>
      <c r="B4104" s="10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2">
        <f t="shared" si="321"/>
        <v>22.83</v>
      </c>
      <c r="Q4104" s="14" t="s">
        <v>8308</v>
      </c>
      <c r="R4104" t="s">
        <v>8309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10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2">
        <f t="shared" si="321"/>
        <v>16.670000000000002</v>
      </c>
      <c r="Q4105" s="14" t="s">
        <v>8308</v>
      </c>
      <c r="R4105" t="s">
        <v>8309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10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2">
        <f t="shared" si="321"/>
        <v>45.79</v>
      </c>
      <c r="Q4106" s="14" t="s">
        <v>8308</v>
      </c>
      <c r="R4106" t="s">
        <v>8309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3.2" x14ac:dyDescent="0.3">
      <c r="A4107">
        <v>4105</v>
      </c>
      <c r="B4107" s="10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2">
        <f t="shared" si="321"/>
        <v>383.33</v>
      </c>
      <c r="Q4107" s="14" t="s">
        <v>8308</v>
      </c>
      <c r="R4107" t="s">
        <v>8309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10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2">
        <f t="shared" si="321"/>
        <v>106.97</v>
      </c>
      <c r="Q4108" s="14" t="s">
        <v>8308</v>
      </c>
      <c r="R4108" t="s">
        <v>8309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10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2">
        <f t="shared" si="321"/>
        <v>10.25</v>
      </c>
      <c r="Q4109" s="14" t="s">
        <v>8308</v>
      </c>
      <c r="R4109" t="s">
        <v>8309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10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2">
        <f t="shared" si="321"/>
        <v>59</v>
      </c>
      <c r="Q4110" s="14" t="s">
        <v>8308</v>
      </c>
      <c r="R4110" t="s">
        <v>8309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10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2">
        <f t="shared" si="321"/>
        <v>0</v>
      </c>
      <c r="Q4111" s="14" t="s">
        <v>8308</v>
      </c>
      <c r="R4111" t="s">
        <v>8309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10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2">
        <f t="shared" si="321"/>
        <v>14.33</v>
      </c>
      <c r="Q4112" s="14" t="s">
        <v>8308</v>
      </c>
      <c r="R4112" t="s">
        <v>8309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10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2">
        <f t="shared" si="321"/>
        <v>15.67</v>
      </c>
      <c r="Q4113" s="14" t="s">
        <v>8308</v>
      </c>
      <c r="R4113" t="s">
        <v>8309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10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2">
        <f t="shared" si="321"/>
        <v>1</v>
      </c>
      <c r="Q4114" s="14" t="s">
        <v>8308</v>
      </c>
      <c r="R4114" t="s">
        <v>8309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10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2">
        <f t="shared" si="321"/>
        <v>1</v>
      </c>
      <c r="Q4115" s="14" t="s">
        <v>8308</v>
      </c>
      <c r="R4115" t="s">
        <v>8309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  <row r="4116" spans="1:21" x14ac:dyDescent="0.3">
      <c r="P4116">
        <f t="shared" si="321"/>
        <v>0</v>
      </c>
      <c r="S4116" s="17">
        <f t="shared" si="322"/>
        <v>25569</v>
      </c>
      <c r="T4116" s="17">
        <f t="shared" si="323"/>
        <v>25569</v>
      </c>
      <c r="U4116">
        <f t="shared" si="324"/>
        <v>1970</v>
      </c>
    </row>
    <row r="4117" spans="1:21" x14ac:dyDescent="0.3">
      <c r="P4117">
        <f t="shared" si="321"/>
        <v>0</v>
      </c>
      <c r="S4117" s="17">
        <f t="shared" si="322"/>
        <v>25569</v>
      </c>
      <c r="T4117" s="17">
        <f t="shared" si="323"/>
        <v>25569</v>
      </c>
      <c r="U4117">
        <f t="shared" si="324"/>
        <v>1970</v>
      </c>
    </row>
    <row r="4118" spans="1:21" x14ac:dyDescent="0.3">
      <c r="P4118">
        <f t="shared" si="321"/>
        <v>0</v>
      </c>
      <c r="S4118" s="17">
        <f t="shared" si="322"/>
        <v>25569</v>
      </c>
      <c r="T4118" s="17">
        <f t="shared" si="323"/>
        <v>25569</v>
      </c>
      <c r="U4118">
        <f t="shared" si="324"/>
        <v>1970</v>
      </c>
    </row>
    <row r="4119" spans="1:21" x14ac:dyDescent="0.3">
      <c r="P4119">
        <f t="shared" si="321"/>
        <v>0</v>
      </c>
      <c r="S4119" s="17">
        <f t="shared" si="322"/>
        <v>25569</v>
      </c>
      <c r="T4119" s="17">
        <f t="shared" si="323"/>
        <v>25569</v>
      </c>
      <c r="U4119">
        <f t="shared" si="324"/>
        <v>1970</v>
      </c>
    </row>
    <row r="4120" spans="1:21" x14ac:dyDescent="0.3">
      <c r="P4120">
        <f t="shared" si="321"/>
        <v>0</v>
      </c>
      <c r="S4120" s="17">
        <f t="shared" si="322"/>
        <v>25569</v>
      </c>
      <c r="T4120" s="17">
        <f t="shared" si="323"/>
        <v>25569</v>
      </c>
      <c r="U4120">
        <f t="shared" si="324"/>
        <v>1970</v>
      </c>
    </row>
    <row r="4121" spans="1:21" x14ac:dyDescent="0.3">
      <c r="P4121"/>
      <c r="S4121" s="17">
        <f t="shared" si="322"/>
        <v>25569</v>
      </c>
      <c r="T4121" s="17">
        <f t="shared" si="323"/>
        <v>25569</v>
      </c>
      <c r="U4121">
        <f t="shared" si="324"/>
        <v>1970</v>
      </c>
    </row>
    <row r="4122" spans="1:21" x14ac:dyDescent="0.3">
      <c r="P4122"/>
      <c r="S4122" s="17">
        <f t="shared" si="322"/>
        <v>25569</v>
      </c>
      <c r="T4122" s="17">
        <f t="shared" si="323"/>
        <v>25569</v>
      </c>
      <c r="U4122">
        <f t="shared" si="324"/>
        <v>1970</v>
      </c>
    </row>
  </sheetData>
  <autoFilter ref="A1:A4122" xr:uid="{00000000-0001-0000-0000-000000000000}">
    <sortState xmlns:xlrd2="http://schemas.microsoft.com/office/spreadsheetml/2017/richdata2" ref="A2:R4122">
      <sortCondition ref="A1:A4122"/>
    </sortState>
  </autoFilter>
  <sortState xmlns:xlrd2="http://schemas.microsoft.com/office/spreadsheetml/2017/richdata2" ref="A2:O4121">
    <sortCondition descending="1" ref="A2:A4121"/>
  </sortState>
  <conditionalFormatting sqref="O1:O1048576 P1 R1:U1">
    <cfRule type="colorScale" priority="2">
      <colorScale>
        <cfvo type="min"/>
        <cfvo type="percentile" val="90"/>
        <color rgb="FFFF7128"/>
        <color rgb="FFFFEF9C"/>
      </colorScale>
    </cfRule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C0706-449E-4244-863C-620B11E36A17}">
  <dimension ref="A1:F43"/>
  <sheetViews>
    <sheetView workbookViewId="0">
      <selection activeCell="G57" sqref="G5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5" t="s">
        <v>8222</v>
      </c>
      <c r="B1" t="s">
        <v>8224</v>
      </c>
    </row>
    <row r="2" spans="1:6" x14ac:dyDescent="0.3">
      <c r="A2" s="15" t="s">
        <v>8358</v>
      </c>
      <c r="B2" t="s">
        <v>8365</v>
      </c>
    </row>
    <row r="4" spans="1:6" x14ac:dyDescent="0.3">
      <c r="A4" s="15" t="s">
        <v>8364</v>
      </c>
      <c r="B4" s="15" t="s">
        <v>8363</v>
      </c>
    </row>
    <row r="5" spans="1:6" x14ac:dyDescent="0.3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6" t="s">
        <v>8352</v>
      </c>
      <c r="B6" s="8"/>
      <c r="C6" s="8">
        <v>14</v>
      </c>
      <c r="D6" s="8"/>
      <c r="E6" s="8"/>
      <c r="F6" s="8">
        <v>14</v>
      </c>
    </row>
    <row r="7" spans="1:6" x14ac:dyDescent="0.3">
      <c r="A7" s="16" t="s">
        <v>8339</v>
      </c>
      <c r="B7" s="8">
        <v>3</v>
      </c>
      <c r="C7" s="8"/>
      <c r="D7" s="8"/>
      <c r="E7" s="8"/>
      <c r="F7" s="8">
        <v>3</v>
      </c>
    </row>
    <row r="8" spans="1:6" x14ac:dyDescent="0.3">
      <c r="A8" s="16" t="s">
        <v>8313</v>
      </c>
      <c r="B8" s="8"/>
      <c r="C8" s="8">
        <v>2</v>
      </c>
      <c r="D8" s="8"/>
      <c r="E8" s="8"/>
      <c r="F8" s="8">
        <v>2</v>
      </c>
    </row>
    <row r="9" spans="1:6" x14ac:dyDescent="0.3">
      <c r="A9" s="16" t="s">
        <v>8321</v>
      </c>
      <c r="B9" s="8"/>
      <c r="C9" s="8"/>
      <c r="D9" s="8"/>
      <c r="E9" s="8">
        <v>5</v>
      </c>
      <c r="F9" s="8">
        <v>5</v>
      </c>
    </row>
    <row r="10" spans="1:6" x14ac:dyDescent="0.3">
      <c r="A10" s="16" t="s">
        <v>8353</v>
      </c>
      <c r="B10" s="8"/>
      <c r="C10" s="8"/>
      <c r="D10" s="8"/>
      <c r="E10" s="8">
        <v>8</v>
      </c>
      <c r="F10" s="8">
        <v>8</v>
      </c>
    </row>
    <row r="11" spans="1:6" x14ac:dyDescent="0.3">
      <c r="A11" s="16" t="s">
        <v>8354</v>
      </c>
      <c r="B11" s="8"/>
      <c r="C11" s="8">
        <v>16</v>
      </c>
      <c r="D11" s="8"/>
      <c r="E11" s="8"/>
      <c r="F11" s="8">
        <v>16</v>
      </c>
    </row>
    <row r="12" spans="1:6" x14ac:dyDescent="0.3">
      <c r="A12" s="16" t="s">
        <v>8329</v>
      </c>
      <c r="B12" s="8"/>
      <c r="C12" s="8"/>
      <c r="D12" s="8"/>
      <c r="E12" s="8">
        <v>6</v>
      </c>
      <c r="F12" s="8">
        <v>6</v>
      </c>
    </row>
    <row r="13" spans="1:6" x14ac:dyDescent="0.3">
      <c r="A13" s="16" t="s">
        <v>8336</v>
      </c>
      <c r="B13" s="8"/>
      <c r="C13" s="8">
        <v>1</v>
      </c>
      <c r="D13" s="8">
        <v>1</v>
      </c>
      <c r="E13" s="8"/>
      <c r="F13" s="8">
        <v>2</v>
      </c>
    </row>
    <row r="14" spans="1:6" x14ac:dyDescent="0.3">
      <c r="A14" s="16" t="s">
        <v>8341</v>
      </c>
      <c r="B14" s="8"/>
      <c r="C14" s="8">
        <v>2</v>
      </c>
      <c r="D14" s="8"/>
      <c r="E14" s="8"/>
      <c r="F14" s="8">
        <v>2</v>
      </c>
    </row>
    <row r="15" spans="1:6" x14ac:dyDescent="0.3">
      <c r="A15" s="16" t="s">
        <v>8317</v>
      </c>
      <c r="B15" s="8">
        <v>1</v>
      </c>
      <c r="C15" s="8">
        <v>5</v>
      </c>
      <c r="D15" s="8"/>
      <c r="E15" s="8"/>
      <c r="F15" s="8">
        <v>6</v>
      </c>
    </row>
    <row r="16" spans="1:6" x14ac:dyDescent="0.3">
      <c r="A16" s="16" t="s">
        <v>8333</v>
      </c>
      <c r="B16" s="8"/>
      <c r="C16" s="8">
        <v>3</v>
      </c>
      <c r="D16" s="8"/>
      <c r="E16" s="8"/>
      <c r="F16" s="8">
        <v>3</v>
      </c>
    </row>
    <row r="17" spans="1:6" x14ac:dyDescent="0.3">
      <c r="A17" s="16" t="s">
        <v>8315</v>
      </c>
      <c r="B17" s="8"/>
      <c r="C17" s="8"/>
      <c r="D17" s="8"/>
      <c r="E17" s="8">
        <v>19</v>
      </c>
      <c r="F17" s="8">
        <v>19</v>
      </c>
    </row>
    <row r="18" spans="1:6" x14ac:dyDescent="0.3">
      <c r="A18" s="16" t="s">
        <v>8349</v>
      </c>
      <c r="B18" s="8"/>
      <c r="C18" s="8">
        <v>6</v>
      </c>
      <c r="D18" s="8"/>
      <c r="E18" s="8"/>
      <c r="F18" s="8">
        <v>6</v>
      </c>
    </row>
    <row r="19" spans="1:6" x14ac:dyDescent="0.3">
      <c r="A19" s="16" t="s">
        <v>8350</v>
      </c>
      <c r="B19" s="8"/>
      <c r="C19" s="8"/>
      <c r="D19" s="8"/>
      <c r="E19" s="8">
        <v>2</v>
      </c>
      <c r="F19" s="8">
        <v>2</v>
      </c>
    </row>
    <row r="20" spans="1:6" x14ac:dyDescent="0.3">
      <c r="A20" s="16" t="s">
        <v>8334</v>
      </c>
      <c r="B20" s="8"/>
      <c r="C20" s="8">
        <v>7</v>
      </c>
      <c r="D20" s="8"/>
      <c r="E20" s="8"/>
      <c r="F20" s="8">
        <v>7</v>
      </c>
    </row>
    <row r="21" spans="1:6" x14ac:dyDescent="0.3">
      <c r="A21" s="16" t="s">
        <v>8310</v>
      </c>
      <c r="B21" s="8">
        <v>5</v>
      </c>
      <c r="C21" s="8">
        <v>11</v>
      </c>
      <c r="D21" s="8"/>
      <c r="E21" s="8">
        <v>10</v>
      </c>
      <c r="F21" s="8">
        <v>26</v>
      </c>
    </row>
    <row r="22" spans="1:6" x14ac:dyDescent="0.3">
      <c r="A22" s="16" t="s">
        <v>8340</v>
      </c>
      <c r="B22" s="8"/>
      <c r="C22" s="8">
        <v>3</v>
      </c>
      <c r="D22" s="8"/>
      <c r="E22" s="8"/>
      <c r="F22" s="8">
        <v>3</v>
      </c>
    </row>
    <row r="23" spans="1:6" x14ac:dyDescent="0.3">
      <c r="A23" s="16" t="s">
        <v>8344</v>
      </c>
      <c r="B23" s="8"/>
      <c r="C23" s="8"/>
      <c r="D23" s="8"/>
      <c r="E23" s="8">
        <v>6</v>
      </c>
      <c r="F23" s="8">
        <v>6</v>
      </c>
    </row>
    <row r="24" spans="1:6" x14ac:dyDescent="0.3">
      <c r="A24" s="16" t="s">
        <v>8332</v>
      </c>
      <c r="B24" s="8"/>
      <c r="C24" s="8">
        <v>5</v>
      </c>
      <c r="D24" s="8"/>
      <c r="E24" s="8"/>
      <c r="F24" s="8">
        <v>5</v>
      </c>
    </row>
    <row r="25" spans="1:6" x14ac:dyDescent="0.3">
      <c r="A25" s="16" t="s">
        <v>8335</v>
      </c>
      <c r="B25" s="8"/>
      <c r="C25" s="8">
        <v>14</v>
      </c>
      <c r="D25" s="8"/>
      <c r="E25" s="8">
        <v>18</v>
      </c>
      <c r="F25" s="8">
        <v>32</v>
      </c>
    </row>
    <row r="26" spans="1:6" x14ac:dyDescent="0.3">
      <c r="A26" s="16" t="s">
        <v>8338</v>
      </c>
      <c r="B26" s="8"/>
      <c r="C26" s="8">
        <v>5</v>
      </c>
      <c r="D26" s="8"/>
      <c r="E26" s="8"/>
      <c r="F26" s="8">
        <v>5</v>
      </c>
    </row>
    <row r="27" spans="1:6" x14ac:dyDescent="0.3">
      <c r="A27" s="16" t="s">
        <v>8309</v>
      </c>
      <c r="B27" s="8"/>
      <c r="C27" s="8">
        <v>70</v>
      </c>
      <c r="D27" s="8">
        <v>6</v>
      </c>
      <c r="E27" s="8">
        <v>238</v>
      </c>
      <c r="F27" s="8">
        <v>314</v>
      </c>
    </row>
    <row r="28" spans="1:6" x14ac:dyDescent="0.3">
      <c r="A28" s="16" t="s">
        <v>8337</v>
      </c>
      <c r="B28" s="8"/>
      <c r="C28" s="8"/>
      <c r="D28" s="8"/>
      <c r="E28" s="8">
        <v>2</v>
      </c>
      <c r="F28" s="8">
        <v>2</v>
      </c>
    </row>
    <row r="29" spans="1:6" x14ac:dyDescent="0.3">
      <c r="A29" s="16" t="s">
        <v>8322</v>
      </c>
      <c r="B29" s="8"/>
      <c r="C29" s="8">
        <v>3</v>
      </c>
      <c r="D29" s="8"/>
      <c r="E29" s="8"/>
      <c r="F29" s="8">
        <v>3</v>
      </c>
    </row>
    <row r="30" spans="1:6" x14ac:dyDescent="0.3">
      <c r="A30" s="16" t="s">
        <v>8326</v>
      </c>
      <c r="B30" s="8"/>
      <c r="C30" s="8"/>
      <c r="D30" s="8"/>
      <c r="E30" s="8">
        <v>10</v>
      </c>
      <c r="F30" s="8">
        <v>10</v>
      </c>
    </row>
    <row r="31" spans="1:6" x14ac:dyDescent="0.3">
      <c r="A31" s="16" t="s">
        <v>8355</v>
      </c>
      <c r="B31" s="8">
        <v>2</v>
      </c>
      <c r="C31" s="8"/>
      <c r="D31" s="8"/>
      <c r="E31" s="8"/>
      <c r="F31" s="8">
        <v>2</v>
      </c>
    </row>
    <row r="32" spans="1:6" x14ac:dyDescent="0.3">
      <c r="A32" s="16" t="s">
        <v>8356</v>
      </c>
      <c r="B32" s="8"/>
      <c r="C32" s="8"/>
      <c r="D32" s="8"/>
      <c r="E32" s="8">
        <v>6</v>
      </c>
      <c r="F32" s="8">
        <v>6</v>
      </c>
    </row>
    <row r="33" spans="1:6" x14ac:dyDescent="0.3">
      <c r="A33" s="16" t="s">
        <v>8324</v>
      </c>
      <c r="B33" s="8"/>
      <c r="C33" s="8"/>
      <c r="D33" s="8">
        <v>1</v>
      </c>
      <c r="E33" s="8"/>
      <c r="F33" s="8">
        <v>1</v>
      </c>
    </row>
    <row r="34" spans="1:6" x14ac:dyDescent="0.3">
      <c r="A34" s="16" t="s">
        <v>8319</v>
      </c>
      <c r="B34" s="8"/>
      <c r="C34" s="8"/>
      <c r="D34" s="8"/>
      <c r="E34" s="8">
        <v>3</v>
      </c>
      <c r="F34" s="8">
        <v>3</v>
      </c>
    </row>
    <row r="35" spans="1:6" x14ac:dyDescent="0.3">
      <c r="A35" s="16" t="s">
        <v>8311</v>
      </c>
      <c r="B35" s="8">
        <v>1</v>
      </c>
      <c r="C35" s="8">
        <v>8</v>
      </c>
      <c r="D35" s="8"/>
      <c r="E35" s="8">
        <v>10</v>
      </c>
      <c r="F35" s="8">
        <v>19</v>
      </c>
    </row>
    <row r="36" spans="1:6" x14ac:dyDescent="0.3">
      <c r="A36" s="16" t="s">
        <v>8328</v>
      </c>
      <c r="B36" s="8"/>
      <c r="C36" s="8"/>
      <c r="D36" s="8"/>
      <c r="E36" s="8">
        <v>16</v>
      </c>
      <c r="F36" s="8">
        <v>16</v>
      </c>
    </row>
    <row r="37" spans="1:6" x14ac:dyDescent="0.3">
      <c r="A37" s="16" t="s">
        <v>8357</v>
      </c>
      <c r="B37" s="8"/>
      <c r="C37" s="8"/>
      <c r="D37" s="8"/>
      <c r="E37" s="8">
        <v>7</v>
      </c>
      <c r="F37" s="8">
        <v>7</v>
      </c>
    </row>
    <row r="38" spans="1:6" x14ac:dyDescent="0.3">
      <c r="A38" s="16" t="s">
        <v>8343</v>
      </c>
      <c r="B38" s="8"/>
      <c r="C38" s="8">
        <v>4</v>
      </c>
      <c r="D38" s="8"/>
      <c r="E38" s="8"/>
      <c r="F38" s="8">
        <v>4</v>
      </c>
    </row>
    <row r="39" spans="1:6" x14ac:dyDescent="0.3">
      <c r="A39" s="16" t="s">
        <v>8330</v>
      </c>
      <c r="B39" s="8"/>
      <c r="C39" s="8">
        <v>10</v>
      </c>
      <c r="D39" s="8"/>
      <c r="E39" s="8"/>
      <c r="F39" s="8">
        <v>10</v>
      </c>
    </row>
    <row r="40" spans="1:6" x14ac:dyDescent="0.3">
      <c r="A40" s="16" t="s">
        <v>8345</v>
      </c>
      <c r="B40" s="8">
        <v>5</v>
      </c>
      <c r="C40" s="8">
        <v>6</v>
      </c>
      <c r="D40" s="8"/>
      <c r="E40" s="8"/>
      <c r="F40" s="8">
        <v>11</v>
      </c>
    </row>
    <row r="41" spans="1:6" x14ac:dyDescent="0.3">
      <c r="A41" s="16" t="s">
        <v>8325</v>
      </c>
      <c r="B41" s="8">
        <v>7</v>
      </c>
      <c r="C41" s="8">
        <v>10</v>
      </c>
      <c r="D41" s="8"/>
      <c r="E41" s="8"/>
      <c r="F41" s="8">
        <v>17</v>
      </c>
    </row>
    <row r="42" spans="1:6" x14ac:dyDescent="0.3">
      <c r="A42" s="16" t="s">
        <v>8346</v>
      </c>
      <c r="B42" s="8">
        <v>1</v>
      </c>
      <c r="C42" s="8"/>
      <c r="D42" s="8"/>
      <c r="E42" s="8"/>
      <c r="F42" s="8">
        <v>1</v>
      </c>
    </row>
    <row r="43" spans="1:6" x14ac:dyDescent="0.3">
      <c r="A43" s="16" t="s">
        <v>8362</v>
      </c>
      <c r="B43" s="8">
        <v>25</v>
      </c>
      <c r="C43" s="8">
        <v>205</v>
      </c>
      <c r="D43" s="8">
        <v>8</v>
      </c>
      <c r="E43" s="8">
        <v>366</v>
      </c>
      <c r="F43" s="8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Outcomes based on Launch Date</vt:lpstr>
      <vt:lpstr>Theater Outcomes by Launch Date</vt:lpstr>
      <vt:lpstr>Outcome_vs_goal_chart</vt:lpstr>
      <vt:lpstr>Outcomes Based on Goals</vt:lpstr>
      <vt:lpstr>kickstarter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Navpreet Kaur</cp:lastModifiedBy>
  <dcterms:created xsi:type="dcterms:W3CDTF">2017-04-20T15:17:24Z</dcterms:created>
  <dcterms:modified xsi:type="dcterms:W3CDTF">2022-09-01T02:49:24Z</dcterms:modified>
</cp:coreProperties>
</file>