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<sst xmlns="http://schemas.openxmlformats.org/spreadsheetml/2006/main" count="134" uniqueCount="134">
  <si>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</si>
  <si>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</si>
  <si>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</si>
  <si>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</si>
  <si>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</si>
  <si>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</si>
  <si>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</si>
  <si>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</si>
  <si>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diff.</t>
  </si>
  <si>
    <t>OC diff</t>
  </si>
  <si>
    <t>Max</t>
  </si>
  <si>
    <t>Min</t>
  </si>
  <si>
    <t>Avg Max.</t>
  </si>
  <si>
    <t>Nov 01, 2014 00:00</t>
  </si>
  <si>
    <t>+2.17%</t>
  </si>
  <si>
    <t>Avg. Min.</t>
  </si>
  <si>
    <t>Oct 01, 2014 00:00</t>
  </si>
  <si>
    <t>-2.96%</t>
  </si>
  <si>
    <t>Sep 01, 2014 00:00</t>
  </si>
  <si>
    <t>-6.60%</t>
  </si>
  <si>
    <t>Aug 01, 2014 00:00</t>
  </si>
  <si>
    <t>+0.30%</t>
  </si>
  <si>
    <t>MAX</t>
  </si>
  <si>
    <t>MIN</t>
  </si>
  <si>
    <t>Jul 01, 2014 00:00</t>
  </si>
  <si>
    <t>-3.48%</t>
  </si>
  <si>
    <t>Jun 01, 2014 00:00</t>
  </si>
  <si>
    <t>+5.81%</t>
  </si>
  <si>
    <t>May 01, 2014 00:00</t>
  </si>
  <si>
    <t>-3.34%</t>
  </si>
  <si>
    <t>Apr 01, 2014 00:00</t>
  </si>
  <si>
    <t>+0.58%</t>
  </si>
  <si>
    <t>Mar 01, 2014 00:00</t>
  </si>
  <si>
    <t>-3.78%</t>
  </si>
  <si>
    <t>Feb 01, 2014 00:00</t>
  </si>
  <si>
    <t>+6.30%</t>
  </si>
  <si>
    <t>Jan 01, 2014 00:00</t>
  </si>
  <si>
    <t>+3.21%</t>
  </si>
  <si>
    <t>Dec 01, 2013 00:00</t>
  </si>
  <si>
    <t>-3.74%</t>
  </si>
  <si>
    <t>Nov 01, 2013 00:00</t>
  </si>
  <si>
    <t>-5.60%</t>
  </si>
  <si>
    <t>Oct 01, 2013 00:00</t>
  </si>
  <si>
    <t>-0.36%</t>
  </si>
  <si>
    <t>Sep 01, 2013 00:00</t>
  </si>
  <si>
    <t>-4.92%</t>
  </si>
  <si>
    <t>Aug 01, 2013 00:00</t>
  </si>
  <si>
    <t>+5.12%</t>
  </si>
  <si>
    <t>Jul 01, 2013 00:00</t>
  </si>
  <si>
    <t>+6.86%</t>
  </si>
  <si>
    <t>Jun 01, 2013 00:00</t>
  </si>
  <si>
    <t>-12.42%</t>
  </si>
  <si>
    <t>May 01, 2013 00:00</t>
  </si>
  <si>
    <t>-6.40%</t>
  </si>
  <si>
    <t>Apr 01, 2013 00:00</t>
  </si>
  <si>
    <t>-8.26%</t>
  </si>
  <si>
    <t>Mar 01, 2013 00:00</t>
  </si>
  <si>
    <t>+0.97%</t>
  </si>
  <si>
    <t>Feb 01, 2013 00:00</t>
  </si>
  <si>
    <t>-5.40%</t>
  </si>
  <si>
    <t>Jan 01, 2013 00:00</t>
  </si>
  <si>
    <t>-0.70%</t>
  </si>
  <si>
    <t>Dec 01, 2012 00:00</t>
  </si>
  <si>
    <t>-3.08%</t>
  </si>
  <si>
    <t>Nov 01, 2012 00:00</t>
  </si>
  <si>
    <t>-0.32%</t>
  </si>
  <si>
    <t>Oct 01, 2012 00:00</t>
  </si>
  <si>
    <t>-2.93%</t>
  </si>
  <si>
    <t>Sep 01, 2012 00:00</t>
  </si>
  <si>
    <t>+4.58%</t>
  </si>
  <si>
    <t>Aug 01, 2012 00:00</t>
  </si>
  <si>
    <t>+4.59%</t>
  </si>
  <si>
    <t>Jul 01, 2012 00:00</t>
  </si>
  <si>
    <t>+0.95%</t>
  </si>
  <si>
    <t>Jun 01, 2012 00:00</t>
  </si>
  <si>
    <t>+2.32%</t>
  </si>
  <si>
    <t>May 01, 2012 00:00</t>
  </si>
  <si>
    <t>-6.63%</t>
  </si>
  <si>
    <t>Apr 01, 2012 00:00</t>
  </si>
  <si>
    <t>-0.29%</t>
  </si>
  <si>
    <t>Mar 01, 2012 00:00</t>
  </si>
  <si>
    <t>-1.68%</t>
  </si>
  <si>
    <t>Feb 01, 2012 00:00</t>
  </si>
  <si>
    <t>-2.33%</t>
  </si>
  <si>
    <t>Jan 01, 2012 00:00</t>
  </si>
  <si>
    <t>+9.72%</t>
  </si>
  <si>
    <t>Dec 01, 2011 00:00</t>
  </si>
  <si>
    <t>-11.62%</t>
  </si>
  <si>
    <t>Nov 01, 2011 00:00</t>
  </si>
  <si>
    <t>+1.82%</t>
  </si>
  <si>
    <t>Oct 01, 2011 00:00</t>
  </si>
  <si>
    <t>+5.16%</t>
  </si>
  <si>
    <t>Sep 01, 2011 00:00</t>
  </si>
  <si>
    <t>-12.51%</t>
  </si>
  <si>
    <t>Aug 01, 2011 00:00</t>
  </si>
  <si>
    <t>+11.80%</t>
  </si>
  <si>
    <t>Jul 01, 2011 00:00</t>
  </si>
  <si>
    <t>+7.58%</t>
  </si>
  <si>
    <t>Jun 01, 2011 00:00</t>
  </si>
  <si>
    <t>-2.36%</t>
  </si>
  <si>
    <t>May 01, 2011 00:00</t>
  </si>
  <si>
    <t>-2.32%</t>
  </si>
  <si>
    <t>Apr 01, 2011 00:00</t>
  </si>
  <si>
    <t>+8.35%</t>
  </si>
  <si>
    <t>Mar 01, 2011 00:00</t>
  </si>
  <si>
    <t>+1.44%</t>
  </si>
  <si>
    <t>Feb 01, 2011 00:00</t>
  </si>
  <si>
    <t>+5.57%</t>
  </si>
  <si>
    <t>Jan 01, 2011 00:00</t>
  </si>
  <si>
    <t>-6.64%</t>
  </si>
  <si>
    <t>Dec 01, 2010 00:00</t>
  </si>
  <si>
    <t>+2.30%</t>
  </si>
  <si>
    <t>Nov 01, 2010 00:00</t>
  </si>
  <si>
    <t>+2.00%</t>
  </si>
  <si>
    <t>Oct 01, 2010 00:00</t>
  </si>
  <si>
    <t>+3.64%</t>
  </si>
  <si>
    <t>Sep 01, 2010 00:00</t>
  </si>
  <si>
    <t>+4.66%</t>
  </si>
  <si>
    <t>Aug 01, 2010 00:00</t>
  </si>
  <si>
    <t>+5.37%</t>
  </si>
  <si>
    <t>Jul 01, 2010 00:00</t>
  </si>
  <si>
    <t>-5.20%</t>
  </si>
  <si>
    <t>Jun 01, 2010 00:00</t>
  </si>
  <si>
    <t>+2.10%</t>
  </si>
  <si>
    <t>May 01, 2010 00:00</t>
  </si>
  <si>
    <t>+3.22%</t>
  </si>
  <si>
    <t>Apr 01, 2010 00:00</t>
  </si>
  <si>
    <t>+5.54%</t>
  </si>
  <si>
    <t>Mar 01, 2010 00:00</t>
  </si>
  <si>
    <t>-0.40%</t>
  </si>
  <si>
    <t>Feb 01, 2010 00:00</t>
  </si>
  <si>
    <t>+3.06%</t>
  </si>
  <si>
    <t>Jan 01, 2010 00:00</t>
  </si>
  <si>
    <t>-1.42%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</si>
</sst>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%" numFmtId="166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5"/>
  <sheetViews>
    <sheetView colorId="64" defaultGridColor="true" rightToLeft="false" showFormulas="false" showGridLines="true" showOutlineSymbols="true" showRowColHeaders="true" showZeros="true" tabSelected="true" topLeftCell="A19" view="normal" windowProtection="false" workbookViewId="0" zoomScale="75" zoomScaleNormal="75" zoomScalePageLayoutView="100">
      <selection activeCell="M41" activeCellId="0" pane="topLeft" sqref="M41"/>
    </sheetView>
  </sheetViews>
  <sheetFormatPr defaultRowHeight="12.8"/>
  <cols>
    <col collapsed="false" hidden="false" max="1" min="1" style="0" width="17.8265306122449"/>
    <col collapsed="false" hidden="false" max="5" min="2" style="0" width="7.95408163265306"/>
    <col collapsed="false" hidden="false" max="6" min="6" style="0" width="13.515306122449"/>
    <col collapsed="false" hidden="false" max="7" min="7" style="0" width="8.6734693877551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12</v>
      </c>
      <c r="N1" s="0" t="n">
        <f aca="false">AVERAGE(K2:K59)</f>
        <v>93.4253448275862</v>
      </c>
    </row>
    <row collapsed="false" customFormat="false" customHeight="false" hidden="false" ht="12.1" outlineLevel="0" r="2">
      <c r="A2" s="0" t="s">
        <v>13</v>
      </c>
      <c r="B2" s="0" t="n">
        <v>1167.22</v>
      </c>
      <c r="C2" s="0" t="n">
        <v>1195.98</v>
      </c>
      <c r="D2" s="0" t="n">
        <v>1131.78</v>
      </c>
      <c r="E2" s="0" t="n">
        <v>1193.12</v>
      </c>
      <c r="F2" s="0" t="n">
        <v>2590</v>
      </c>
      <c r="G2" s="3" t="s">
        <v>14</v>
      </c>
      <c r="H2" s="1" t="n">
        <f aca="false">C2 - B2</f>
        <v>28.76</v>
      </c>
      <c r="I2" s="1" t="n">
        <f aca="false">B2 - D2</f>
        <v>35.4400000000001</v>
      </c>
      <c r="J2" s="1" t="n">
        <f aca="false">E2 - B2</f>
        <v>25.8999999999999</v>
      </c>
      <c r="K2" s="2" t="n">
        <f aca="false">IF(H2&gt;I2, H2, I2)</f>
        <v>35.4400000000001</v>
      </c>
      <c r="L2" s="2" t="n">
        <f aca="false">IF(H2&lt;I2,H2, I2)</f>
        <v>28.76</v>
      </c>
      <c r="M2" s="0" t="s">
        <v>15</v>
      </c>
      <c r="N2" s="0" t="n">
        <f aca="false">AVERAGE(L2:L59)</f>
        <v>20.9925862068965</v>
      </c>
    </row>
    <row collapsed="false" customFormat="false" customHeight="false" hidden="false" ht="12.1" outlineLevel="0" r="3">
      <c r="A3" s="0" t="s">
        <v>16</v>
      </c>
      <c r="B3" s="0" t="n">
        <v>1207.27</v>
      </c>
      <c r="C3" s="0" t="n">
        <v>1255.25</v>
      </c>
      <c r="D3" s="0" t="n">
        <v>1161.24</v>
      </c>
      <c r="E3" s="0" t="n">
        <v>1172.59</v>
      </c>
      <c r="F3" s="0" t="n">
        <v>-3468</v>
      </c>
      <c r="G3" s="3" t="s">
        <v>17</v>
      </c>
      <c r="H3" s="1" t="n">
        <f aca="false">C3 - B3</f>
        <v>47.98</v>
      </c>
      <c r="I3" s="1" t="n">
        <f aca="false">B3 - D3</f>
        <v>46.03</v>
      </c>
      <c r="J3" s="1" t="n">
        <f aca="false">E3 - B3</f>
        <v>-34.6800000000001</v>
      </c>
      <c r="K3" s="2" t="n">
        <f aca="false">IF(H3&gt;I3, H3, I3)</f>
        <v>47.98</v>
      </c>
      <c r="L3" s="2" t="n">
        <f aca="false">IF(H3&lt;I3,H3, I3)</f>
        <v>46.03</v>
      </c>
      <c r="O3" s="0" t="n">
        <v>59</v>
      </c>
    </row>
    <row collapsed="false" customFormat="false" customHeight="false" hidden="false" ht="12.1" outlineLevel="0" r="4">
      <c r="A4" s="0" t="s">
        <v>18</v>
      </c>
      <c r="B4" s="0" t="n">
        <v>1287.54</v>
      </c>
      <c r="C4" s="0" t="n">
        <v>1289.87</v>
      </c>
      <c r="D4" s="0" t="n">
        <v>1204.54</v>
      </c>
      <c r="E4" s="0" t="n">
        <v>1207.84</v>
      </c>
      <c r="F4" s="0" t="n">
        <v>-7970</v>
      </c>
      <c r="G4" s="3" t="s">
        <v>19</v>
      </c>
      <c r="H4" s="1" t="n">
        <f aca="false">C4 - B4</f>
        <v>2.32999999999993</v>
      </c>
      <c r="I4" s="1" t="n">
        <f aca="false">B4 - D4</f>
        <v>83</v>
      </c>
      <c r="J4" s="1" t="n">
        <f aca="false">E4 - B4</f>
        <v>-79.7</v>
      </c>
      <c r="K4" s="2" t="n">
        <f aca="false">IF(H4&gt;I4, H4, I4)</f>
        <v>83</v>
      </c>
      <c r="L4" s="2" t="n">
        <f aca="false">IF(H4&lt;I4,H4, I4)</f>
        <v>2.32999999999993</v>
      </c>
    </row>
    <row collapsed="false" customFormat="false" customHeight="false" hidden="false" ht="12.1" outlineLevel="0" r="5">
      <c r="A5" s="0" t="s">
        <v>20</v>
      </c>
      <c r="B5" s="0" t="n">
        <v>1282.85</v>
      </c>
      <c r="C5" s="0" t="n">
        <v>1322.63</v>
      </c>
      <c r="D5" s="0" t="n">
        <v>1272.53</v>
      </c>
      <c r="E5" s="0" t="n">
        <v>1286.75</v>
      </c>
      <c r="F5" s="0" t="n">
        <v>390</v>
      </c>
      <c r="G5" s="3" t="s">
        <v>21</v>
      </c>
      <c r="H5" s="1" t="n">
        <f aca="false">C5 - B5</f>
        <v>39.7800000000002</v>
      </c>
      <c r="I5" s="1" t="n">
        <f aca="false">B5 - D5</f>
        <v>10.3199999999999</v>
      </c>
      <c r="J5" s="1" t="n">
        <f aca="false">E5 - B5</f>
        <v>3.90000000000009</v>
      </c>
      <c r="K5" s="2" t="n">
        <f aca="false">IF(H5&gt;I5, H5, I5)</f>
        <v>39.7800000000002</v>
      </c>
      <c r="L5" s="2" t="n">
        <f aca="false">IF(H5&lt;I5,H5, I5)</f>
        <v>10.3199999999999</v>
      </c>
      <c r="N5" s="0" t="s">
        <v>22</v>
      </c>
      <c r="O5" s="0" t="s">
        <v>23</v>
      </c>
    </row>
    <row collapsed="false" customFormat="false" customHeight="false" hidden="false" ht="12.1" outlineLevel="0" r="6">
      <c r="A6" s="0" t="s">
        <v>24</v>
      </c>
      <c r="B6" s="0" t="n">
        <v>1327.09</v>
      </c>
      <c r="C6" s="0" t="n">
        <v>1345.03</v>
      </c>
      <c r="D6" s="0" t="n">
        <v>1280.94</v>
      </c>
      <c r="E6" s="0" t="n">
        <v>1282.45</v>
      </c>
      <c r="F6" s="0" t="n">
        <v>-4464</v>
      </c>
      <c r="G6" s="3" t="s">
        <v>25</v>
      </c>
      <c r="H6" s="1" t="n">
        <f aca="false">C6 - B6</f>
        <v>17.9400000000001</v>
      </c>
      <c r="I6" s="1" t="n">
        <f aca="false">B6 - D6</f>
        <v>46.1499999999999</v>
      </c>
      <c r="J6" s="1" t="n">
        <f aca="false">E6 - B6</f>
        <v>-44.6399999999999</v>
      </c>
      <c r="K6" s="2" t="n">
        <f aca="false">IF(H6&gt;I6, H6, I6)</f>
        <v>46.1499999999999</v>
      </c>
      <c r="L6" s="2" t="n">
        <f aca="false">IF(H6&lt;I6,H6, I6)</f>
        <v>17.9400000000001</v>
      </c>
      <c r="M6" s="0" t="n">
        <v>1</v>
      </c>
      <c r="N6" s="0" t="n">
        <f aca="false">COUNTIF($K$2:$K$60,"&gt;"&amp;M6)</f>
        <v>59</v>
      </c>
      <c r="O6" s="0" t="n">
        <f aca="false">COUNTIF($L$2:$L$60,"&gt;"&amp;M6)</f>
        <v>58</v>
      </c>
      <c r="P6" s="4" t="n">
        <f aca="false">N6 / $O$3</f>
        <v>1</v>
      </c>
      <c r="Q6" s="4" t="n">
        <f aca="false">O6 / $O$3</f>
        <v>0.983050847457627</v>
      </c>
    </row>
    <row collapsed="false" customFormat="false" customHeight="false" hidden="false" ht="12.1" outlineLevel="0" r="7">
      <c r="A7" s="0" t="s">
        <v>26</v>
      </c>
      <c r="B7" s="0" t="n">
        <v>1249.88</v>
      </c>
      <c r="C7" s="0" t="n">
        <v>1329.46</v>
      </c>
      <c r="D7" s="0" t="n">
        <v>1240.58</v>
      </c>
      <c r="E7" s="0" t="n">
        <v>1327.03</v>
      </c>
      <c r="F7" s="0" t="n">
        <v>7715</v>
      </c>
      <c r="G7" s="3" t="s">
        <v>27</v>
      </c>
      <c r="H7" s="1" t="n">
        <f aca="false">C7 - B7</f>
        <v>79.5799999999999</v>
      </c>
      <c r="I7" s="1" t="n">
        <f aca="false">B7 - D7</f>
        <v>9.30000000000018</v>
      </c>
      <c r="J7" s="1" t="n">
        <f aca="false">E7 - B7</f>
        <v>77.1499999999999</v>
      </c>
      <c r="K7" s="2" t="n">
        <f aca="false">IF(H7&gt;I7, H7, I7)</f>
        <v>79.5799999999999</v>
      </c>
      <c r="L7" s="2" t="n">
        <f aca="false">IF(H7&lt;I7,H7, I7)</f>
        <v>9.30000000000018</v>
      </c>
      <c r="M7" s="0" t="n">
        <v>2</v>
      </c>
      <c r="N7" s="0" t="n">
        <f aca="false">COUNTIF($K$2:$K$60,"&gt;"&amp;M7)</f>
        <v>59</v>
      </c>
      <c r="O7" s="0" t="n">
        <f aca="false">COUNTIF($L$2:$L$60,"&gt;"&amp;M7)</f>
        <v>55</v>
      </c>
      <c r="P7" s="4" t="n">
        <f aca="false">N7 / $O$3</f>
        <v>1</v>
      </c>
      <c r="Q7" s="4" t="n">
        <f aca="false">O7 / $O$3</f>
        <v>0.932203389830508</v>
      </c>
    </row>
    <row collapsed="false" customFormat="false" customHeight="false" hidden="false" ht="12.1" outlineLevel="0" r="8">
      <c r="A8" s="0" t="s">
        <v>28</v>
      </c>
      <c r="B8" s="0" t="n">
        <v>1291.1</v>
      </c>
      <c r="C8" s="0" t="n">
        <v>1315.56</v>
      </c>
      <c r="D8" s="0" t="n">
        <v>1242.2</v>
      </c>
      <c r="E8" s="0" t="n">
        <v>1249.34</v>
      </c>
      <c r="F8" s="0" t="n">
        <v>-4176</v>
      </c>
      <c r="G8" s="3" t="s">
        <v>29</v>
      </c>
      <c r="H8" s="1" t="n">
        <f aca="false">C8 - B8</f>
        <v>24.46</v>
      </c>
      <c r="I8" s="1" t="n">
        <f aca="false">B8 - D8</f>
        <v>48.8999999999999</v>
      </c>
      <c r="J8" s="1" t="n">
        <f aca="false">E8 - B8</f>
        <v>-41.76</v>
      </c>
      <c r="K8" s="2" t="n">
        <f aca="false">IF(H8&gt;I8, H8, I8)</f>
        <v>48.8999999999999</v>
      </c>
      <c r="L8" s="2" t="n">
        <f aca="false">IF(H8&lt;I8,H8, I8)</f>
        <v>24.46</v>
      </c>
      <c r="M8" s="0" t="n">
        <v>3</v>
      </c>
      <c r="N8" s="0" t="n">
        <f aca="false">COUNTIF($K$2:$K$60,"&gt;"&amp;M8)</f>
        <v>59</v>
      </c>
      <c r="O8" s="0" t="n">
        <f aca="false">COUNTIF($L$2:$L$60,"&gt;"&amp;M8)</f>
        <v>51</v>
      </c>
      <c r="P8" s="4" t="n">
        <f aca="false">N8 / $O$3</f>
        <v>1</v>
      </c>
      <c r="Q8" s="4" t="n">
        <f aca="false">O8 / $O$3</f>
        <v>0.864406779661017</v>
      </c>
    </row>
    <row collapsed="false" customFormat="false" customHeight="false" hidden="false" ht="12.1" outlineLevel="0" r="9">
      <c r="A9" s="0" t="s">
        <v>30</v>
      </c>
      <c r="B9" s="0" t="n">
        <v>1283.73</v>
      </c>
      <c r="C9" s="0" t="n">
        <v>1331.08</v>
      </c>
      <c r="D9" s="0" t="n">
        <v>1268.48</v>
      </c>
      <c r="E9" s="0" t="n">
        <v>1291.2</v>
      </c>
      <c r="F9" s="0" t="n">
        <v>747</v>
      </c>
      <c r="G9" s="3" t="s">
        <v>31</v>
      </c>
      <c r="H9" s="1" t="n">
        <f aca="false">C9 - B9</f>
        <v>47.3499999999999</v>
      </c>
      <c r="I9" s="1" t="n">
        <f aca="false">B9 - D9</f>
        <v>15.25</v>
      </c>
      <c r="J9" s="1" t="n">
        <f aca="false">E9 - B9</f>
        <v>7.47000000000003</v>
      </c>
      <c r="K9" s="2" t="n">
        <f aca="false">IF(H9&gt;I9, H9, I9)</f>
        <v>47.3499999999999</v>
      </c>
      <c r="L9" s="2" t="n">
        <f aca="false">IF(H9&lt;I9,H9, I9)</f>
        <v>15.25</v>
      </c>
      <c r="M9" s="0" t="n">
        <v>4</v>
      </c>
      <c r="N9" s="0" t="n">
        <f aca="false">COUNTIF($K$2:$K$60,"&gt;"&amp;M9)</f>
        <v>59</v>
      </c>
      <c r="O9" s="0" t="n">
        <f aca="false">COUNTIF($L$2:$L$60,"&gt;"&amp;M9)</f>
        <v>50</v>
      </c>
      <c r="P9" s="4" t="n">
        <f aca="false">N9 / $O$3</f>
        <v>1</v>
      </c>
      <c r="Q9" s="4" t="n">
        <f aca="false">O9 / $O$3</f>
        <v>0.847457627118644</v>
      </c>
    </row>
    <row collapsed="false" customFormat="false" customHeight="false" hidden="false" ht="12.1" outlineLevel="0" r="10">
      <c r="A10" s="0" t="s">
        <v>32</v>
      </c>
      <c r="B10" s="0" t="n">
        <v>1332.27</v>
      </c>
      <c r="C10" s="0" t="n">
        <v>1391.99</v>
      </c>
      <c r="D10" s="0" t="n">
        <v>1282.42</v>
      </c>
      <c r="E10" s="0" t="n">
        <v>1283.78</v>
      </c>
      <c r="F10" s="0" t="n">
        <v>-4849</v>
      </c>
      <c r="G10" s="3" t="s">
        <v>33</v>
      </c>
      <c r="H10" s="1" t="n">
        <f aca="false">C10 - B10</f>
        <v>59.72</v>
      </c>
      <c r="I10" s="1" t="n">
        <f aca="false">B10 - D10</f>
        <v>49.8499999999999</v>
      </c>
      <c r="J10" s="1" t="n">
        <f aca="false">E10 - B10</f>
        <v>-48.49</v>
      </c>
      <c r="K10" s="2" t="n">
        <f aca="false">IF(H10&gt;I10, H10, I10)</f>
        <v>59.72</v>
      </c>
      <c r="L10" s="2" t="n">
        <f aca="false">IF(H10&lt;I10,H10, I10)</f>
        <v>49.8499999999999</v>
      </c>
      <c r="M10" s="0" t="n">
        <v>5</v>
      </c>
      <c r="N10" s="0" t="n">
        <f aca="false">COUNTIF($K$2:$K$60,"&gt;"&amp;M10)</f>
        <v>59</v>
      </c>
      <c r="O10" s="0" t="n">
        <f aca="false">COUNTIF($L$2:$L$60,"&gt;"&amp;M10)</f>
        <v>50</v>
      </c>
      <c r="P10" s="4" t="n">
        <f aca="false">N10 / $O$3</f>
        <v>1</v>
      </c>
      <c r="Q10" s="4" t="n">
        <f aca="false">O10 / $O$3</f>
        <v>0.847457627118644</v>
      </c>
    </row>
    <row collapsed="false" customFormat="false" customHeight="false" hidden="false" ht="12.1" outlineLevel="0" r="11">
      <c r="A11" s="0" t="s">
        <v>34</v>
      </c>
      <c r="B11" s="0" t="n">
        <v>1242.68</v>
      </c>
      <c r="C11" s="0" t="n">
        <v>1345.34</v>
      </c>
      <c r="D11" s="0" t="n">
        <v>1240.89</v>
      </c>
      <c r="E11" s="0" t="n">
        <v>1326.27</v>
      </c>
      <c r="F11" s="0" t="n">
        <v>8359</v>
      </c>
      <c r="G11" s="3" t="s">
        <v>35</v>
      </c>
      <c r="H11" s="1" t="n">
        <f aca="false">C11 - B11</f>
        <v>102.66</v>
      </c>
      <c r="I11" s="1" t="n">
        <f aca="false">B11 - D11</f>
        <v>1.78999999999996</v>
      </c>
      <c r="J11" s="1" t="n">
        <f aca="false">E11 - B11</f>
        <v>83.5899999999999</v>
      </c>
      <c r="K11" s="2" t="n">
        <f aca="false">IF(H11&gt;I11, H11, I11)</f>
        <v>102.66</v>
      </c>
      <c r="L11" s="2" t="n">
        <f aca="false">IF(H11&lt;I11,H11, I11)</f>
        <v>1.78999999999996</v>
      </c>
      <c r="M11" s="0" t="n">
        <v>6</v>
      </c>
      <c r="N11" s="0" t="n">
        <f aca="false">COUNTIF($K$2:$K$60,"&gt;"&amp;M11)</f>
        <v>59</v>
      </c>
      <c r="O11" s="0" t="n">
        <f aca="false">COUNTIF($L$2:$L$60,"&gt;"&amp;M11)</f>
        <v>47</v>
      </c>
      <c r="P11" s="4" t="n">
        <f aca="false">N11 / $O$3</f>
        <v>1</v>
      </c>
      <c r="Q11" s="4" t="n">
        <f aca="false">O11 / $O$3</f>
        <v>0.796610169491525</v>
      </c>
    </row>
    <row collapsed="false" customFormat="false" customHeight="false" hidden="false" ht="12.1" outlineLevel="0" r="12">
      <c r="A12" s="0" t="s">
        <v>36</v>
      </c>
      <c r="B12" s="0" t="n">
        <v>1204.01</v>
      </c>
      <c r="C12" s="0" t="n">
        <v>1279.03</v>
      </c>
      <c r="D12" s="0" t="n">
        <v>1203.64</v>
      </c>
      <c r="E12" s="0" t="n">
        <v>1243.92</v>
      </c>
      <c r="F12" s="0" t="n">
        <v>3991</v>
      </c>
      <c r="G12" s="3" t="s">
        <v>37</v>
      </c>
      <c r="H12" s="1" t="n">
        <f aca="false">C12 - B12</f>
        <v>75.02</v>
      </c>
      <c r="I12" s="1" t="n">
        <f aca="false">B12 - D12</f>
        <v>0.369999999999891</v>
      </c>
      <c r="J12" s="1" t="n">
        <f aca="false">E12 - B12</f>
        <v>39.9100000000001</v>
      </c>
      <c r="K12" s="2" t="n">
        <f aca="false">IF(H12&gt;I12, H12, I12)</f>
        <v>75.02</v>
      </c>
      <c r="L12" s="2" t="n">
        <f aca="false">IF(H12&lt;I12,H12, I12)</f>
        <v>0.369999999999891</v>
      </c>
      <c r="M12" s="0" t="n">
        <v>7</v>
      </c>
      <c r="N12" s="0" t="n">
        <f aca="false">COUNTIF($K$2:$K$60,"&gt;"&amp;M12)</f>
        <v>59</v>
      </c>
      <c r="O12" s="0" t="n">
        <f aca="false">COUNTIF($L$2:$L$60,"&gt;"&amp;M12)</f>
        <v>45</v>
      </c>
      <c r="P12" s="4" t="n">
        <f aca="false">N12 / $O$3</f>
        <v>1</v>
      </c>
      <c r="Q12" s="4" t="n">
        <f aca="false">O12 / $O$3</f>
        <v>0.76271186440678</v>
      </c>
    </row>
    <row collapsed="false" customFormat="false" customHeight="false" hidden="false" ht="12.1" outlineLevel="0" r="13">
      <c r="A13" s="0" t="s">
        <v>38</v>
      </c>
      <c r="B13" s="0" t="n">
        <v>1250.87</v>
      </c>
      <c r="C13" s="0" t="n">
        <v>1267.84</v>
      </c>
      <c r="D13" s="0" t="n">
        <v>1182.35</v>
      </c>
      <c r="E13" s="0" t="n">
        <v>1205.74</v>
      </c>
      <c r="F13" s="0" t="n">
        <v>-4513</v>
      </c>
      <c r="G13" s="3" t="s">
        <v>39</v>
      </c>
      <c r="H13" s="1" t="n">
        <f aca="false">C13 - B13</f>
        <v>16.97</v>
      </c>
      <c r="I13" s="1" t="n">
        <f aca="false">B13 - D13</f>
        <v>68.52</v>
      </c>
      <c r="J13" s="1" t="n">
        <f aca="false">E13 - B13</f>
        <v>-45.1299999999999</v>
      </c>
      <c r="K13" s="2" t="n">
        <f aca="false">IF(H13&gt;I13, H13, I13)</f>
        <v>68.52</v>
      </c>
      <c r="L13" s="2" t="n">
        <f aca="false">IF(H13&lt;I13,H13, I13)</f>
        <v>16.97</v>
      </c>
      <c r="M13" s="0" t="n">
        <v>8</v>
      </c>
      <c r="N13" s="0" t="n">
        <f aca="false">COUNTIF($K$2:$K$60,"&gt;"&amp;M13)</f>
        <v>59</v>
      </c>
      <c r="O13" s="0" t="n">
        <f aca="false">COUNTIF($L$2:$L$60,"&gt;"&amp;M13)</f>
        <v>43</v>
      </c>
      <c r="P13" s="4" t="n">
        <f aca="false">N13 / $O$3</f>
        <v>1</v>
      </c>
      <c r="Q13" s="4" t="n">
        <f aca="false">O13 / $O$3</f>
        <v>0.728813559322034</v>
      </c>
    </row>
    <row collapsed="false" customFormat="false" customHeight="false" hidden="false" ht="12.1" outlineLevel="0" r="14">
      <c r="A14" s="0" t="s">
        <v>40</v>
      </c>
      <c r="B14" s="0" t="n">
        <v>1322.17</v>
      </c>
      <c r="C14" s="0" t="n">
        <v>1327.44</v>
      </c>
      <c r="D14" s="0" t="n">
        <v>1226.49</v>
      </c>
      <c r="E14" s="0" t="n">
        <v>1252.09</v>
      </c>
      <c r="F14" s="0" t="n">
        <v>-7008</v>
      </c>
      <c r="G14" s="3" t="s">
        <v>41</v>
      </c>
      <c r="H14" s="1" t="n">
        <f aca="false">C14 - B14</f>
        <v>5.26999999999998</v>
      </c>
      <c r="I14" s="1" t="n">
        <f aca="false">B14 - D14</f>
        <v>95.6800000000001</v>
      </c>
      <c r="J14" s="1" t="n">
        <f aca="false">E14 - B14</f>
        <v>-70.0800000000002</v>
      </c>
      <c r="K14" s="2" t="n">
        <f aca="false">IF(H14&gt;I14, H14, I14)</f>
        <v>95.6800000000001</v>
      </c>
      <c r="L14" s="2" t="n">
        <f aca="false">IF(H14&lt;I14,H14, I14)</f>
        <v>5.26999999999998</v>
      </c>
      <c r="M14" s="0" t="n">
        <v>9</v>
      </c>
      <c r="N14" s="0" t="n">
        <f aca="false">COUNTIF($K$2:$K$60,"&gt;"&amp;M14)</f>
        <v>59</v>
      </c>
      <c r="O14" s="0" t="n">
        <f aca="false">COUNTIF($L$2:$L$60,"&gt;"&amp;M14)</f>
        <v>43</v>
      </c>
      <c r="P14" s="4" t="n">
        <f aca="false">N14 / $O$3</f>
        <v>1</v>
      </c>
      <c r="Q14" s="4" t="n">
        <f aca="false">O14 / $O$3</f>
        <v>0.728813559322034</v>
      </c>
    </row>
    <row collapsed="false" customFormat="false" customHeight="false" hidden="false" ht="12.1" outlineLevel="0" r="15">
      <c r="A15" s="0" t="s">
        <v>42</v>
      </c>
      <c r="B15" s="0" t="n">
        <v>1327.58</v>
      </c>
      <c r="C15" s="0" t="n">
        <v>1361.73</v>
      </c>
      <c r="D15" s="0" t="n">
        <v>1251.49</v>
      </c>
      <c r="E15" s="0" t="n">
        <v>1322.8</v>
      </c>
      <c r="F15" s="0" t="n">
        <v>-478</v>
      </c>
      <c r="G15" s="3" t="s">
        <v>43</v>
      </c>
      <c r="H15" s="1" t="n">
        <f aca="false">C15 - B15</f>
        <v>34.1500000000001</v>
      </c>
      <c r="I15" s="1" t="n">
        <f aca="false">B15 - D15</f>
        <v>76.0899999999999</v>
      </c>
      <c r="J15" s="1" t="n">
        <f aca="false">E15 - B15</f>
        <v>-4.77999999999997</v>
      </c>
      <c r="K15" s="2" t="n">
        <f aca="false">IF(H15&gt;I15, H15, I15)</f>
        <v>76.0899999999999</v>
      </c>
      <c r="L15" s="2" t="n">
        <f aca="false">IF(H15&lt;I15,H15, I15)</f>
        <v>34.1500000000001</v>
      </c>
      <c r="M15" s="0" t="n">
        <v>10</v>
      </c>
      <c r="N15" s="0" t="n">
        <f aca="false">COUNTIF($K$2:$K$60,"&gt;"&amp;M15)</f>
        <v>59</v>
      </c>
      <c r="O15" s="0" t="n">
        <f aca="false">COUNTIF($L$2:$L$60,"&gt;"&amp;M15)</f>
        <v>41</v>
      </c>
      <c r="P15" s="4" t="n">
        <f aca="false">N15 / $O$3</f>
        <v>1</v>
      </c>
      <c r="Q15" s="4" t="n">
        <f aca="false">O15 / $O$3</f>
        <v>0.694915254237288</v>
      </c>
      <c r="R15" s="4" t="n">
        <f aca="false">N15/O3</f>
        <v>1</v>
      </c>
      <c r="S15" s="4" t="n">
        <f aca="false">O15/O3</f>
        <v>0.694915254237288</v>
      </c>
    </row>
    <row collapsed="false" customFormat="false" customHeight="false" hidden="false" ht="12.1" outlineLevel="0" r="16">
      <c r="A16" s="0" t="s">
        <v>44</v>
      </c>
      <c r="B16" s="0" t="n">
        <v>1393.47</v>
      </c>
      <c r="C16" s="0" t="n">
        <v>1416.3</v>
      </c>
      <c r="D16" s="0" t="n">
        <v>1291.76</v>
      </c>
      <c r="E16" s="0" t="n">
        <v>1328.07</v>
      </c>
      <c r="F16" s="0" t="n">
        <v>-6540</v>
      </c>
      <c r="G16" s="3" t="s">
        <v>45</v>
      </c>
      <c r="H16" s="1" t="n">
        <f aca="false">C16 - B16</f>
        <v>22.8299999999999</v>
      </c>
      <c r="I16" s="1" t="n">
        <f aca="false">B16 - D16</f>
        <v>101.71</v>
      </c>
      <c r="J16" s="1" t="n">
        <f aca="false">E16 - B16</f>
        <v>-65.4000000000001</v>
      </c>
      <c r="K16" s="2" t="n">
        <f aca="false">IF(H16&gt;I16, H16, I16)</f>
        <v>101.71</v>
      </c>
      <c r="L16" s="2" t="n">
        <f aca="false">IF(H16&lt;I16,H16, I16)</f>
        <v>22.8299999999999</v>
      </c>
      <c r="M16" s="0" t="n">
        <v>11</v>
      </c>
      <c r="N16" s="0" t="n">
        <f aca="false">COUNTIF($K$2:$K$60,"&gt;"&amp;M16)</f>
        <v>59</v>
      </c>
      <c r="O16" s="0" t="n">
        <f aca="false">COUNTIF($L$2:$L$60,"&gt;"&amp;M16)</f>
        <v>39</v>
      </c>
      <c r="P16" s="4" t="n">
        <f aca="false">N16 / $O$3</f>
        <v>1</v>
      </c>
      <c r="Q16" s="4" t="n">
        <f aca="false">O16 / $O$3</f>
        <v>0.661016949152542</v>
      </c>
      <c r="R16" s="4" t="n">
        <f aca="false">N16/N6</f>
        <v>1</v>
      </c>
      <c r="S16" s="4" t="n">
        <f aca="false">O16/O6</f>
        <v>0.672413793103448</v>
      </c>
    </row>
    <row collapsed="false" customFormat="false" customHeight="false" hidden="false" ht="12.1" outlineLevel="0" r="17">
      <c r="A17" s="0" t="s">
        <v>46</v>
      </c>
      <c r="B17" s="0" t="n">
        <v>1323.47</v>
      </c>
      <c r="C17" s="0" t="n">
        <v>1433.7</v>
      </c>
      <c r="D17" s="0" t="n">
        <v>1272.82</v>
      </c>
      <c r="E17" s="0" t="n">
        <v>1394.83</v>
      </c>
      <c r="F17" s="0" t="n">
        <v>7136</v>
      </c>
      <c r="G17" s="3" t="s">
        <v>47</v>
      </c>
      <c r="H17" s="1" t="n">
        <f aca="false">C17 - B17</f>
        <v>110.23</v>
      </c>
      <c r="I17" s="1" t="n">
        <f aca="false">B17 - D17</f>
        <v>50.6500000000001</v>
      </c>
      <c r="J17" s="1" t="n">
        <f aca="false">E17 - B17</f>
        <v>71.3599999999999</v>
      </c>
      <c r="K17" s="2" t="n">
        <f aca="false">IF(H17&gt;I17, H17, I17)</f>
        <v>110.23</v>
      </c>
      <c r="L17" s="2" t="n">
        <f aca="false">IF(H17&lt;I17,H17, I17)</f>
        <v>50.6500000000001</v>
      </c>
      <c r="M17" s="0" t="n">
        <v>12</v>
      </c>
      <c r="N17" s="0" t="n">
        <f aca="false">COUNTIF($K$2:$K$60,"&gt;"&amp;M17)</f>
        <v>59</v>
      </c>
      <c r="O17" s="0" t="n">
        <f aca="false">COUNTIF($L$2:$L$60,"&gt;"&amp;M17)</f>
        <v>38</v>
      </c>
      <c r="P17" s="4" t="n">
        <f aca="false">N17 / $O$3</f>
        <v>1</v>
      </c>
      <c r="Q17" s="4" t="n">
        <f aca="false">O17 / $O$3</f>
        <v>0.644067796610169</v>
      </c>
      <c r="R17" s="4" t="n">
        <f aca="false">N17/N7</f>
        <v>1</v>
      </c>
      <c r="S17" s="4" t="n">
        <f aca="false">O17/O7</f>
        <v>0.690909090909091</v>
      </c>
    </row>
    <row collapsed="false" customFormat="false" customHeight="false" hidden="false" ht="12.1" outlineLevel="0" r="18">
      <c r="A18" s="0" t="s">
        <v>48</v>
      </c>
      <c r="B18" s="0" t="n">
        <v>1233.64</v>
      </c>
      <c r="C18" s="0" t="n">
        <v>1347.52</v>
      </c>
      <c r="D18" s="0" t="n">
        <v>1208.13</v>
      </c>
      <c r="E18" s="0" t="n">
        <v>1324.53</v>
      </c>
      <c r="F18" s="0" t="n">
        <v>9089</v>
      </c>
      <c r="G18" s="3" t="s">
        <v>49</v>
      </c>
      <c r="H18" s="1" t="n">
        <f aca="false">C18 - B18</f>
        <v>113.88</v>
      </c>
      <c r="I18" s="1" t="n">
        <f aca="false">B18 - D18</f>
        <v>25.51</v>
      </c>
      <c r="J18" s="1" t="n">
        <f aca="false">E18 - B18</f>
        <v>90.8899999999999</v>
      </c>
      <c r="K18" s="2" t="n">
        <f aca="false">IF(H18&gt;I18, H18, I18)</f>
        <v>113.88</v>
      </c>
      <c r="L18" s="2" t="n">
        <f aca="false">IF(H18&lt;I18,H18, I18)</f>
        <v>25.51</v>
      </c>
      <c r="M18" s="0" t="n">
        <v>13</v>
      </c>
      <c r="N18" s="0" t="n">
        <f aca="false">COUNTIF($K$2:$K$60,"&gt;"&amp;M18)</f>
        <v>59</v>
      </c>
      <c r="O18" s="0" t="n">
        <f aca="false">COUNTIF($L$2:$L$60,"&gt;"&amp;M18)</f>
        <v>38</v>
      </c>
      <c r="P18" s="4" t="n">
        <f aca="false">N18 / $O$3</f>
        <v>1</v>
      </c>
      <c r="Q18" s="4" t="n">
        <f aca="false">O18 / $O$3</f>
        <v>0.644067796610169</v>
      </c>
      <c r="R18" s="5" t="n">
        <f aca="false">N18/N8</f>
        <v>1</v>
      </c>
      <c r="S18" s="5" t="n">
        <f aca="false">O18/O8</f>
        <v>0.745098039215686</v>
      </c>
    </row>
    <row collapsed="false" customFormat="false" customHeight="false" hidden="false" ht="12.1" outlineLevel="0" r="19">
      <c r="A19" s="0" t="s">
        <v>50</v>
      </c>
      <c r="B19" s="0" t="n">
        <v>1388.35</v>
      </c>
      <c r="C19" s="0" t="n">
        <v>1423.73</v>
      </c>
      <c r="D19" s="0" t="n">
        <v>1180.18</v>
      </c>
      <c r="E19" s="0" t="n">
        <v>1234.95</v>
      </c>
      <c r="F19" s="0" t="n">
        <v>-15340</v>
      </c>
      <c r="G19" s="3" t="s">
        <v>51</v>
      </c>
      <c r="H19" s="1" t="n">
        <f aca="false">C19 - B19</f>
        <v>35.3800000000001</v>
      </c>
      <c r="I19" s="1" t="n">
        <f aca="false">B19 - D19</f>
        <v>208.17</v>
      </c>
      <c r="J19" s="1" t="n">
        <f aca="false">E19 - B19</f>
        <v>-153.4</v>
      </c>
      <c r="K19" s="2" t="n">
        <f aca="false">IF(H19&gt;I19, H19, I19)</f>
        <v>208.17</v>
      </c>
      <c r="L19" s="2" t="n">
        <f aca="false">IF(H19&lt;I19,H19, I19)</f>
        <v>35.3800000000001</v>
      </c>
      <c r="M19" s="0" t="n">
        <v>14</v>
      </c>
      <c r="N19" s="0" t="n">
        <f aca="false">COUNTIF($K$2:$K$60,"&gt;"&amp;M19)</f>
        <v>59</v>
      </c>
      <c r="O19" s="0" t="n">
        <f aca="false">COUNTIF($L$2:$L$60,"&gt;"&amp;M19)</f>
        <v>37</v>
      </c>
      <c r="P19" s="4" t="n">
        <f aca="false">N19 / $O$3</f>
        <v>1</v>
      </c>
      <c r="Q19" s="4" t="n">
        <f aca="false">O19 / $O$3</f>
        <v>0.627118644067797</v>
      </c>
      <c r="R19" s="5" t="n">
        <f aca="false">N19/N9</f>
        <v>1</v>
      </c>
      <c r="S19" s="5" t="n">
        <f aca="false">O19/O9</f>
        <v>0.74</v>
      </c>
    </row>
    <row collapsed="false" customFormat="false" customHeight="false" hidden="false" ht="12.1" outlineLevel="0" r="20">
      <c r="A20" s="0" t="s">
        <v>52</v>
      </c>
      <c r="B20" s="0" t="n">
        <v>1476.4</v>
      </c>
      <c r="C20" s="0" t="n">
        <v>1487.96</v>
      </c>
      <c r="D20" s="0" t="n">
        <v>1337.99</v>
      </c>
      <c r="E20" s="0" t="n">
        <v>1387.56</v>
      </c>
      <c r="F20" s="0" t="n">
        <v>-8884</v>
      </c>
      <c r="G20" s="3" t="s">
        <v>53</v>
      </c>
      <c r="H20" s="1" t="n">
        <f aca="false">C20 - B20</f>
        <v>11.5599999999999</v>
      </c>
      <c r="I20" s="1" t="n">
        <f aca="false">B20 - D20</f>
        <v>138.41</v>
      </c>
      <c r="J20" s="1" t="n">
        <f aca="false">E20 - B20</f>
        <v>-88.8400000000001</v>
      </c>
      <c r="K20" s="2" t="n">
        <f aca="false">IF(H20&gt;I20, H20, I20)</f>
        <v>138.41</v>
      </c>
      <c r="L20" s="2" t="n">
        <f aca="false">IF(H20&lt;I20,H20, I20)</f>
        <v>11.5599999999999</v>
      </c>
      <c r="M20" s="0" t="n">
        <v>15</v>
      </c>
      <c r="N20" s="0" t="n">
        <f aca="false">COUNTIF($K$2:$K$60,"&gt;"&amp;M20)</f>
        <v>59</v>
      </c>
      <c r="O20" s="0" t="n">
        <f aca="false">COUNTIF($L$2:$L$60,"&gt;"&amp;M20)</f>
        <v>36</v>
      </c>
      <c r="P20" s="4" t="n">
        <f aca="false">N20 / $O$3</f>
        <v>1</v>
      </c>
      <c r="Q20" s="4" t="n">
        <f aca="false">O20 / $O$3</f>
        <v>0.610169491525424</v>
      </c>
      <c r="R20" s="5" t="n">
        <f aca="false">N20/N10</f>
        <v>1</v>
      </c>
      <c r="S20" s="5" t="n">
        <f aca="false">O20/O10</f>
        <v>0.72</v>
      </c>
    </row>
    <row collapsed="false" customFormat="false" customHeight="false" hidden="false" ht="12.1" outlineLevel="0" r="21">
      <c r="A21" s="0" t="s">
        <v>54</v>
      </c>
      <c r="B21" s="0" t="n">
        <v>1597.45</v>
      </c>
      <c r="C21" s="0" t="n">
        <v>1603.85</v>
      </c>
      <c r="D21" s="0" t="n">
        <v>1321.55</v>
      </c>
      <c r="E21" s="0" t="n">
        <v>1475.63</v>
      </c>
      <c r="F21" s="0" t="n">
        <v>-12182</v>
      </c>
      <c r="G21" s="3" t="s">
        <v>55</v>
      </c>
      <c r="H21" s="1" t="n">
        <f aca="false">C21 - B21</f>
        <v>6.39999999999986</v>
      </c>
      <c r="I21" s="1" t="n">
        <f aca="false">B21 - D21</f>
        <v>275.9</v>
      </c>
      <c r="J21" s="1" t="n">
        <f aca="false">E21 - B21</f>
        <v>-121.82</v>
      </c>
      <c r="K21" s="2" t="n">
        <f aca="false">IF(H21&gt;I21, H21, I21)</f>
        <v>275.9</v>
      </c>
      <c r="L21" s="2" t="n">
        <f aca="false">IF(H21&lt;I21,H21, I21)</f>
        <v>6.39999999999986</v>
      </c>
      <c r="M21" s="0" t="n">
        <v>16</v>
      </c>
      <c r="N21" s="0" t="n">
        <f aca="false">COUNTIF($K$2:$K$60,"&gt;"&amp;M21)</f>
        <v>59</v>
      </c>
      <c r="O21" s="0" t="n">
        <f aca="false">COUNTIF($L$2:$L$60,"&gt;"&amp;M21)</f>
        <v>35</v>
      </c>
      <c r="P21" s="4" t="n">
        <f aca="false">N21 / $O$3</f>
        <v>1</v>
      </c>
      <c r="Q21" s="4" t="n">
        <f aca="false">O21 / $O$3</f>
        <v>0.593220338983051</v>
      </c>
      <c r="R21" s="5" t="n">
        <f aca="false">N21/N11</f>
        <v>1</v>
      </c>
      <c r="S21" s="5" t="n">
        <f aca="false">O21/O11</f>
        <v>0.74468085106383</v>
      </c>
    </row>
    <row collapsed="false" customFormat="false" customHeight="false" hidden="false" ht="12.1" outlineLevel="0" r="22">
      <c r="A22" s="0" t="s">
        <v>56</v>
      </c>
      <c r="B22" s="0" t="n">
        <v>1579.4</v>
      </c>
      <c r="C22" s="0" t="n">
        <v>1616.57</v>
      </c>
      <c r="D22" s="0" t="n">
        <v>1561.51</v>
      </c>
      <c r="E22" s="0" t="n">
        <v>1594.87</v>
      </c>
      <c r="F22" s="0" t="n">
        <v>1547</v>
      </c>
      <c r="G22" s="3" t="s">
        <v>57</v>
      </c>
      <c r="H22" s="1" t="n">
        <f aca="false">C22 - B22</f>
        <v>37.1699999999998</v>
      </c>
      <c r="I22" s="1" t="n">
        <f aca="false">B22 - D22</f>
        <v>17.8900000000001</v>
      </c>
      <c r="J22" s="1" t="n">
        <f aca="false">E22 - B22</f>
        <v>15.4699999999998</v>
      </c>
      <c r="K22" s="2" t="n">
        <f aca="false">IF(H22&gt;I22, H22, I22)</f>
        <v>37.1699999999998</v>
      </c>
      <c r="L22" s="2" t="n">
        <f aca="false">IF(H22&lt;I22,H22, I22)</f>
        <v>17.8900000000001</v>
      </c>
      <c r="M22" s="0" t="n">
        <v>17</v>
      </c>
      <c r="N22" s="0" t="n">
        <f aca="false">COUNTIF($K$2:$K$60,"&gt;"&amp;M22)</f>
        <v>59</v>
      </c>
      <c r="O22" s="0" t="n">
        <f aca="false">COUNTIF($L$2:$L$60,"&gt;"&amp;M22)</f>
        <v>33</v>
      </c>
      <c r="P22" s="4" t="n">
        <f aca="false">N22 / $O$3</f>
        <v>1</v>
      </c>
      <c r="Q22" s="4" t="n">
        <f aca="false">O22 / $O$3</f>
        <v>0.559322033898305</v>
      </c>
      <c r="R22" s="5" t="n">
        <f aca="false">N22/N12</f>
        <v>1</v>
      </c>
      <c r="S22" s="5" t="n">
        <f aca="false">O22/O12</f>
        <v>0.733333333333333</v>
      </c>
    </row>
    <row collapsed="false" customFormat="false" customHeight="false" hidden="false" ht="12.1" outlineLevel="0" r="23">
      <c r="A23" s="0" t="s">
        <v>58</v>
      </c>
      <c r="B23" s="0" t="n">
        <v>1664</v>
      </c>
      <c r="C23" s="0" t="n">
        <v>1685.38</v>
      </c>
      <c r="D23" s="0" t="n">
        <v>1555.06</v>
      </c>
      <c r="E23" s="0" t="n">
        <v>1578.81</v>
      </c>
      <c r="F23" s="0" t="n">
        <v>-8519</v>
      </c>
      <c r="G23" s="3" t="s">
        <v>59</v>
      </c>
      <c r="H23" s="1" t="n">
        <f aca="false">C23 - B23</f>
        <v>21.3800000000001</v>
      </c>
      <c r="I23" s="1" t="n">
        <f aca="false">B23 - D23</f>
        <v>108.94</v>
      </c>
      <c r="J23" s="1" t="n">
        <f aca="false">E23 - B23</f>
        <v>-85.1900000000001</v>
      </c>
      <c r="K23" s="2" t="n">
        <f aca="false">IF(H23&gt;I23, H23, I23)</f>
        <v>108.94</v>
      </c>
      <c r="L23" s="2" t="n">
        <f aca="false">IF(H23&lt;I23,H23, I23)</f>
        <v>21.3800000000001</v>
      </c>
      <c r="M23" s="0" t="n">
        <v>18</v>
      </c>
      <c r="N23" s="0" t="n">
        <f aca="false">COUNTIF($K$2:$K$60,"&gt;"&amp;M23)</f>
        <v>59</v>
      </c>
      <c r="O23" s="0" t="n">
        <f aca="false">COUNTIF($L$2:$L$60,"&gt;"&amp;M23)</f>
        <v>31</v>
      </c>
      <c r="P23" s="4" t="n">
        <f aca="false">N23 / $O$3</f>
        <v>1</v>
      </c>
      <c r="Q23" s="4" t="n">
        <f aca="false">O23 / $O$3</f>
        <v>0.525423728813559</v>
      </c>
      <c r="R23" s="5" t="n">
        <f aca="false">N23/N13</f>
        <v>1</v>
      </c>
      <c r="S23" s="5" t="n">
        <f aca="false">O23/O13</f>
        <v>0.72093023255814</v>
      </c>
    </row>
    <row collapsed="false" customFormat="false" customHeight="false" hidden="false" ht="12.1" outlineLevel="0" r="24">
      <c r="A24" s="0" t="s">
        <v>60</v>
      </c>
      <c r="B24" s="0" t="n">
        <v>1674.4</v>
      </c>
      <c r="C24" s="0" t="n">
        <v>1696.98</v>
      </c>
      <c r="D24" s="0" t="n">
        <v>1625.69</v>
      </c>
      <c r="E24" s="0" t="n">
        <v>1662.82</v>
      </c>
      <c r="F24" s="0" t="n">
        <v>-1158</v>
      </c>
      <c r="G24" s="3" t="s">
        <v>61</v>
      </c>
      <c r="H24" s="1" t="n">
        <f aca="false">C24 - B24</f>
        <v>22.5799999999999</v>
      </c>
      <c r="I24" s="1" t="n">
        <f aca="false">B24 - D24</f>
        <v>48.71</v>
      </c>
      <c r="J24" s="1" t="n">
        <f aca="false">E24 - B24</f>
        <v>-11.5800000000002</v>
      </c>
      <c r="K24" s="2" t="n">
        <f aca="false">IF(H24&gt;I24, H24, I24)</f>
        <v>48.71</v>
      </c>
      <c r="L24" s="2" t="n">
        <f aca="false">IF(H24&lt;I24,H24, I24)</f>
        <v>22.5799999999999</v>
      </c>
      <c r="M24" s="0" t="n">
        <v>19</v>
      </c>
      <c r="N24" s="0" t="n">
        <f aca="false">COUNTIF($K$2:$K$60,"&gt;"&amp;M24)</f>
        <v>59</v>
      </c>
      <c r="O24" s="0" t="n">
        <f aca="false">COUNTIF($L$2:$L$60,"&gt;"&amp;M24)</f>
        <v>31</v>
      </c>
      <c r="P24" s="4" t="n">
        <f aca="false">N24 / $O$3</f>
        <v>1</v>
      </c>
      <c r="Q24" s="4" t="n">
        <f aca="false">O24 / $O$3</f>
        <v>0.525423728813559</v>
      </c>
      <c r="R24" s="5" t="n">
        <f aca="false">N24/N14</f>
        <v>1</v>
      </c>
      <c r="S24" s="5" t="n">
        <f aca="false">O24/O14</f>
        <v>0.72093023255814</v>
      </c>
    </row>
    <row collapsed="false" customFormat="false" customHeight="false" hidden="false" ht="12.1" outlineLevel="0" r="25">
      <c r="A25" s="0" t="s">
        <v>62</v>
      </c>
      <c r="B25" s="0" t="n">
        <v>1713.82</v>
      </c>
      <c r="C25" s="0" t="n">
        <v>1723.16</v>
      </c>
      <c r="D25" s="0" t="n">
        <v>1635.61</v>
      </c>
      <c r="E25" s="0" t="n">
        <v>1662.61</v>
      </c>
      <c r="F25" s="0" t="n">
        <v>-5121</v>
      </c>
      <c r="G25" s="3" t="s">
        <v>63</v>
      </c>
      <c r="H25" s="1" t="n">
        <f aca="false">C25 - B25</f>
        <v>9.34000000000015</v>
      </c>
      <c r="I25" s="1" t="n">
        <f aca="false">B25 - D25</f>
        <v>78.21</v>
      </c>
      <c r="J25" s="1" t="n">
        <f aca="false">E25 - B25</f>
        <v>-51.21</v>
      </c>
      <c r="K25" s="2" t="n">
        <f aca="false">IF(H25&gt;I25, H25, I25)</f>
        <v>78.21</v>
      </c>
      <c r="L25" s="2" t="n">
        <f aca="false">IF(H25&lt;I25,H25, I25)</f>
        <v>9.34000000000015</v>
      </c>
      <c r="M25" s="0" t="n">
        <v>20</v>
      </c>
      <c r="N25" s="0" t="n">
        <f aca="false">COUNTIF($K$2:$K$60,"&gt;"&amp;M25)</f>
        <v>59</v>
      </c>
      <c r="O25" s="0" t="n">
        <f aca="false">COUNTIF($L$2:$L$60,"&gt;"&amp;M25)</f>
        <v>29</v>
      </c>
      <c r="P25" s="4" t="n">
        <f aca="false">N25 / $O$3</f>
        <v>1</v>
      </c>
      <c r="Q25" s="4" t="n">
        <f aca="false">O25 / $O$3</f>
        <v>0.491525423728814</v>
      </c>
      <c r="R25" s="5" t="n">
        <f aca="false">N25/N15</f>
        <v>1</v>
      </c>
      <c r="S25" s="5" t="n">
        <f aca="false">O25/O15</f>
        <v>0.707317073170732</v>
      </c>
    </row>
    <row collapsed="false" customFormat="false" customHeight="false" hidden="false" ht="12.1" outlineLevel="0" r="26">
      <c r="A26" s="0" t="s">
        <v>64</v>
      </c>
      <c r="B26" s="0" t="n">
        <v>1720.18</v>
      </c>
      <c r="C26" s="0" t="n">
        <v>1754.34</v>
      </c>
      <c r="D26" s="0" t="n">
        <v>1672.42</v>
      </c>
      <c r="E26" s="0" t="n">
        <v>1714.63</v>
      </c>
      <c r="F26" s="0" t="n">
        <v>-555</v>
      </c>
      <c r="G26" s="3" t="s">
        <v>65</v>
      </c>
      <c r="H26" s="1" t="n">
        <f aca="false">C26 - B26</f>
        <v>34.1599999999999</v>
      </c>
      <c r="I26" s="1" t="n">
        <f aca="false">B26 - D26</f>
        <v>47.76</v>
      </c>
      <c r="J26" s="1" t="n">
        <f aca="false">E26 - B26</f>
        <v>-5.54999999999995</v>
      </c>
      <c r="K26" s="2" t="n">
        <f aca="false">IF(H26&gt;I26, H26, I26)</f>
        <v>47.76</v>
      </c>
      <c r="L26" s="2" t="n">
        <f aca="false">IF(H26&lt;I26,H26, I26)</f>
        <v>34.1599999999999</v>
      </c>
      <c r="M26" s="0" t="n">
        <v>21</v>
      </c>
      <c r="N26" s="0" t="n">
        <f aca="false">COUNTIF($K$2:$K$60,"&gt;"&amp;M26)</f>
        <v>59</v>
      </c>
      <c r="O26" s="0" t="n">
        <f aca="false">COUNTIF($L$2:$L$60,"&gt;"&amp;M26)</f>
        <v>28</v>
      </c>
      <c r="P26" s="4" t="n">
        <f aca="false">N26 / $O$3</f>
        <v>1</v>
      </c>
      <c r="Q26" s="4" t="n">
        <f aca="false">O26 / $O$3</f>
        <v>0.474576271186441</v>
      </c>
      <c r="R26" s="5" t="n">
        <f aca="false">N26/N16</f>
        <v>1</v>
      </c>
      <c r="S26" s="5" t="n">
        <f aca="false">O26/O16</f>
        <v>0.717948717948718</v>
      </c>
    </row>
    <row collapsed="false" customFormat="false" customHeight="false" hidden="false" ht="12.1" outlineLevel="0" r="27">
      <c r="A27" s="0" t="s">
        <v>66</v>
      </c>
      <c r="B27" s="0" t="n">
        <v>1770.99</v>
      </c>
      <c r="C27" s="0" t="n">
        <v>1795.9</v>
      </c>
      <c r="D27" s="0" t="n">
        <v>1698.59</v>
      </c>
      <c r="E27" s="0" t="n">
        <v>1720.52</v>
      </c>
      <c r="F27" s="0" t="n">
        <v>-5047</v>
      </c>
      <c r="G27" s="3" t="s">
        <v>67</v>
      </c>
      <c r="H27" s="1" t="n">
        <f aca="false">C27 - B27</f>
        <v>24.9100000000001</v>
      </c>
      <c r="I27" s="1" t="n">
        <f aca="false">B27 - D27</f>
        <v>72.4000000000001</v>
      </c>
      <c r="J27" s="1" t="n">
        <f aca="false">E27 - B27</f>
        <v>-50.47</v>
      </c>
      <c r="K27" s="2" t="n">
        <f aca="false">IF(H27&gt;I27, H27, I27)</f>
        <v>72.4000000000001</v>
      </c>
      <c r="L27" s="2" t="n">
        <f aca="false">IF(H27&lt;I27,H27, I27)</f>
        <v>24.9100000000001</v>
      </c>
      <c r="M27" s="0" t="n">
        <v>22</v>
      </c>
      <c r="N27" s="0" t="n">
        <f aca="false">COUNTIF($K$2:$K$60,"&gt;"&amp;M27)</f>
        <v>59</v>
      </c>
      <c r="O27" s="0" t="n">
        <f aca="false">COUNTIF($L$2:$L$60,"&gt;"&amp;M27)</f>
        <v>27</v>
      </c>
      <c r="P27" s="4" t="n">
        <f aca="false">N27 / $O$3</f>
        <v>1</v>
      </c>
      <c r="Q27" s="4" t="n">
        <f aca="false">O27 / $O$3</f>
        <v>0.457627118644068</v>
      </c>
      <c r="R27" s="5" t="n">
        <f aca="false">N27/N17</f>
        <v>1</v>
      </c>
      <c r="S27" s="5" t="n">
        <f aca="false">O27/O17</f>
        <v>0.710526315789474</v>
      </c>
    </row>
    <row collapsed="false" customFormat="false" customHeight="false" hidden="false" ht="12.1" outlineLevel="0" r="28">
      <c r="A28" s="0" t="s">
        <v>68</v>
      </c>
      <c r="B28" s="0" t="n">
        <v>1690.67</v>
      </c>
      <c r="C28" s="0" t="n">
        <v>1787.42</v>
      </c>
      <c r="D28" s="0" t="n">
        <v>1685.46</v>
      </c>
      <c r="E28" s="0" t="n">
        <v>1771.77</v>
      </c>
      <c r="F28" s="0" t="n">
        <v>8110</v>
      </c>
      <c r="G28" s="3" t="s">
        <v>69</v>
      </c>
      <c r="H28" s="1" t="n">
        <f aca="false">C28 - B28</f>
        <v>96.75</v>
      </c>
      <c r="I28" s="1" t="n">
        <f aca="false">B28 - D28</f>
        <v>5.21000000000004</v>
      </c>
      <c r="J28" s="1" t="n">
        <f aca="false">E28 - B28</f>
        <v>81.0999999999999</v>
      </c>
      <c r="K28" s="2" t="n">
        <f aca="false">IF(H28&gt;I28, H28, I28)</f>
        <v>96.75</v>
      </c>
      <c r="L28" s="2" t="n">
        <f aca="false">IF(H28&lt;I28,H28, I28)</f>
        <v>5.21000000000004</v>
      </c>
      <c r="M28" s="0" t="n">
        <v>23</v>
      </c>
      <c r="N28" s="0" t="n">
        <f aca="false">COUNTIF($K$2:$K$60,"&gt;"&amp;M28)</f>
        <v>59</v>
      </c>
      <c r="O28" s="0" t="n">
        <f aca="false">COUNTIF($L$2:$L$60,"&gt;"&amp;M28)</f>
        <v>23</v>
      </c>
      <c r="P28" s="4" t="n">
        <f aca="false">N28 / $O$3</f>
        <v>1</v>
      </c>
      <c r="Q28" s="4" t="n">
        <f aca="false">O28 / $O$3</f>
        <v>0.389830508474576</v>
      </c>
      <c r="R28" s="4" t="n">
        <f aca="false">N28/N18</f>
        <v>1</v>
      </c>
      <c r="S28" s="4" t="n">
        <f aca="false">O28/O18</f>
        <v>0.605263157894737</v>
      </c>
    </row>
    <row collapsed="false" customFormat="false" customHeight="false" hidden="false" ht="12.1" outlineLevel="0" r="29">
      <c r="A29" s="0" t="s">
        <v>70</v>
      </c>
      <c r="B29" s="0" t="n">
        <v>1614.25</v>
      </c>
      <c r="C29" s="0" t="n">
        <v>1692.97</v>
      </c>
      <c r="D29" s="0" t="n">
        <v>1584.94</v>
      </c>
      <c r="E29" s="0" t="n">
        <v>1691.82</v>
      </c>
      <c r="F29" s="0" t="n">
        <v>7757</v>
      </c>
      <c r="G29" s="3" t="s">
        <v>71</v>
      </c>
      <c r="H29" s="1" t="n">
        <f aca="false">C29 - B29</f>
        <v>78.72</v>
      </c>
      <c r="I29" s="1" t="n">
        <f aca="false">B29 - D29</f>
        <v>29.3099999999999</v>
      </c>
      <c r="J29" s="1" t="n">
        <f aca="false">E29 - B29</f>
        <v>77.5699999999999</v>
      </c>
      <c r="K29" s="2" t="n">
        <f aca="false">IF(H29&gt;I29, H29, I29)</f>
        <v>78.72</v>
      </c>
      <c r="L29" s="2" t="n">
        <f aca="false">IF(H29&lt;I29,H29, I29)</f>
        <v>29.3099999999999</v>
      </c>
      <c r="M29" s="0" t="n">
        <v>24</v>
      </c>
      <c r="N29" s="0" t="n">
        <f aca="false">COUNTIF($K$2:$K$60,"&gt;"&amp;M29)</f>
        <v>59</v>
      </c>
      <c r="O29" s="0" t="n">
        <f aca="false">COUNTIF($L$2:$L$60,"&gt;"&amp;M29)</f>
        <v>22</v>
      </c>
      <c r="P29" s="4" t="n">
        <f aca="false">N29 / $O$3</f>
        <v>1</v>
      </c>
      <c r="Q29" s="4" t="n">
        <f aca="false">O29 / $O$3</f>
        <v>0.372881355932203</v>
      </c>
      <c r="R29" s="4" t="n">
        <f aca="false">N29/N19</f>
        <v>1</v>
      </c>
      <c r="S29" s="4" t="n">
        <f aca="false">O29/O19</f>
        <v>0.594594594594595</v>
      </c>
    </row>
    <row collapsed="false" customFormat="false" customHeight="false" hidden="false" ht="12.1" outlineLevel="0" r="30">
      <c r="A30" s="0" t="s">
        <v>72</v>
      </c>
      <c r="B30" s="0" t="n">
        <v>1599</v>
      </c>
      <c r="C30" s="0" t="n">
        <v>1629.53</v>
      </c>
      <c r="D30" s="0" t="n">
        <v>1554.8</v>
      </c>
      <c r="E30" s="0" t="n">
        <v>1614.28</v>
      </c>
      <c r="F30" s="0" t="n">
        <v>1528</v>
      </c>
      <c r="G30" s="3" t="s">
        <v>73</v>
      </c>
      <c r="H30" s="1" t="n">
        <f aca="false">C30 - B30</f>
        <v>30.53</v>
      </c>
      <c r="I30" s="1" t="n">
        <f aca="false">B30 - D30</f>
        <v>44.2</v>
      </c>
      <c r="J30" s="1" t="n">
        <f aca="false">E30 - B30</f>
        <v>15.28</v>
      </c>
      <c r="K30" s="2" t="n">
        <f aca="false">IF(H30&gt;I30, H30, I30)</f>
        <v>44.2</v>
      </c>
      <c r="L30" s="2" t="n">
        <f aca="false">IF(H30&lt;I30,H30, I30)</f>
        <v>30.53</v>
      </c>
      <c r="M30" s="0" t="n">
        <v>25</v>
      </c>
      <c r="N30" s="0" t="n">
        <f aca="false">COUNTIF($K$2:$K$60,"&gt;"&amp;M30)</f>
        <v>59</v>
      </c>
      <c r="O30" s="0" t="n">
        <f aca="false">COUNTIF($L$2:$L$60,"&gt;"&amp;M30)</f>
        <v>19</v>
      </c>
      <c r="P30" s="4" t="n">
        <f aca="false">N30 / $O$3</f>
        <v>1</v>
      </c>
      <c r="Q30" s="4" t="n">
        <f aca="false">O30 / $O$3</f>
        <v>0.322033898305085</v>
      </c>
      <c r="R30" s="4" t="n">
        <f aca="false">N30/N20</f>
        <v>1</v>
      </c>
      <c r="S30" s="4" t="n">
        <f aca="false">O30/O20</f>
        <v>0.527777777777778</v>
      </c>
    </row>
    <row collapsed="false" customFormat="false" customHeight="false" hidden="false" ht="12.1" outlineLevel="0" r="31">
      <c r="A31" s="0" t="s">
        <v>74</v>
      </c>
      <c r="B31" s="0" t="n">
        <v>1559.96</v>
      </c>
      <c r="C31" s="0" t="n">
        <v>1640.91</v>
      </c>
      <c r="D31" s="0" t="n">
        <v>1544.96</v>
      </c>
      <c r="E31" s="0" t="n">
        <v>1597</v>
      </c>
      <c r="F31" s="0" t="n">
        <v>3704</v>
      </c>
      <c r="G31" s="3" t="s">
        <v>75</v>
      </c>
      <c r="H31" s="1" t="n">
        <f aca="false">C31 - B31</f>
        <v>80.95</v>
      </c>
      <c r="I31" s="1" t="n">
        <f aca="false">B31 - D31</f>
        <v>15</v>
      </c>
      <c r="J31" s="1" t="n">
        <f aca="false">E31 - B31</f>
        <v>37.04</v>
      </c>
      <c r="K31" s="2" t="n">
        <f aca="false">IF(H31&gt;I31, H31, I31)</f>
        <v>80.95</v>
      </c>
      <c r="L31" s="2" t="n">
        <f aca="false">IF(H31&lt;I31,H31, I31)</f>
        <v>15</v>
      </c>
      <c r="M31" s="0" t="n">
        <v>26</v>
      </c>
      <c r="N31" s="0" t="n">
        <f aca="false">COUNTIF($K$2:$K$60,"&gt;"&amp;M31)</f>
        <v>59</v>
      </c>
      <c r="O31" s="0" t="n">
        <f aca="false">COUNTIF($L$2:$L$60,"&gt;"&amp;M31)</f>
        <v>18</v>
      </c>
      <c r="P31" s="4" t="n">
        <f aca="false">N31 / $O$3</f>
        <v>1</v>
      </c>
      <c r="Q31" s="4" t="n">
        <f aca="false">O31 / $O$3</f>
        <v>0.305084745762712</v>
      </c>
      <c r="R31" s="4" t="n">
        <f aca="false">N31/N21</f>
        <v>1</v>
      </c>
      <c r="S31" s="4" t="n">
        <f aca="false">O31/O21</f>
        <v>0.514285714285714</v>
      </c>
    </row>
    <row collapsed="false" customFormat="false" customHeight="false" hidden="false" ht="12.1" outlineLevel="0" r="32">
      <c r="A32" s="0" t="s">
        <v>76</v>
      </c>
      <c r="B32" s="0" t="n">
        <v>1663.65</v>
      </c>
      <c r="C32" s="0" t="n">
        <v>1671.53</v>
      </c>
      <c r="D32" s="0" t="n">
        <v>1526.91</v>
      </c>
      <c r="E32" s="0" t="n">
        <v>1560.21</v>
      </c>
      <c r="F32" s="0" t="n">
        <v>-10344</v>
      </c>
      <c r="G32" s="3" t="s">
        <v>77</v>
      </c>
      <c r="H32" s="1" t="n">
        <f aca="false">C32 - B32</f>
        <v>7.87999999999988</v>
      </c>
      <c r="I32" s="1" t="n">
        <f aca="false">B32 - D32</f>
        <v>136.74</v>
      </c>
      <c r="J32" s="1" t="n">
        <f aca="false">E32 - B32</f>
        <v>-103.44</v>
      </c>
      <c r="K32" s="2" t="n">
        <f aca="false">IF(H32&gt;I32, H32, I32)</f>
        <v>136.74</v>
      </c>
      <c r="L32" s="2" t="n">
        <f aca="false">IF(H32&lt;I32,H32, I32)</f>
        <v>7.87999999999988</v>
      </c>
      <c r="M32" s="0" t="n">
        <v>27</v>
      </c>
      <c r="N32" s="0" t="n">
        <f aca="false">COUNTIF($K$2:$K$60,"&gt;"&amp;M32)</f>
        <v>59</v>
      </c>
      <c r="O32" s="0" t="n">
        <f aca="false">COUNTIF($L$2:$L$60,"&gt;"&amp;M32)</f>
        <v>18</v>
      </c>
      <c r="P32" s="4" t="n">
        <f aca="false">N32 / $O$3</f>
        <v>1</v>
      </c>
      <c r="Q32" s="4" t="n">
        <f aca="false">O32 / $O$3</f>
        <v>0.305084745762712</v>
      </c>
      <c r="R32" s="4" t="n">
        <f aca="false">N32/N22</f>
        <v>1</v>
      </c>
      <c r="S32" s="4" t="n">
        <f aca="false">O32/O22</f>
        <v>0.545454545454545</v>
      </c>
    </row>
    <row collapsed="false" customFormat="false" customHeight="false" hidden="false" ht="12.1" outlineLevel="0" r="33">
      <c r="A33" s="0" t="s">
        <v>78</v>
      </c>
      <c r="B33" s="0" t="n">
        <v>1669.53</v>
      </c>
      <c r="C33" s="0" t="n">
        <v>1683.5</v>
      </c>
      <c r="D33" s="0" t="n">
        <v>1612.1</v>
      </c>
      <c r="E33" s="0" t="n">
        <v>1664.63</v>
      </c>
      <c r="F33" s="0" t="n">
        <v>-490</v>
      </c>
      <c r="G33" s="3" t="s">
        <v>79</v>
      </c>
      <c r="H33" s="1" t="n">
        <f aca="false">C33 - B33</f>
        <v>13.97</v>
      </c>
      <c r="I33" s="1" t="n">
        <f aca="false">B33 - D33</f>
        <v>57.4300000000001</v>
      </c>
      <c r="J33" s="1" t="n">
        <f aca="false">E33 - B33</f>
        <v>-4.89999999999986</v>
      </c>
      <c r="K33" s="2" t="n">
        <f aca="false">IF(H33&gt;I33, H33, I33)</f>
        <v>57.4300000000001</v>
      </c>
      <c r="L33" s="2" t="n">
        <f aca="false">IF(H33&lt;I33,H33, I33)</f>
        <v>13.97</v>
      </c>
      <c r="M33" s="0" t="n">
        <v>28</v>
      </c>
      <c r="N33" s="0" t="n">
        <f aca="false">COUNTIF($K$2:$K$60,"&gt;"&amp;M33)</f>
        <v>59</v>
      </c>
      <c r="O33" s="0" t="n">
        <f aca="false">COUNTIF($L$2:$L$60,"&gt;"&amp;M33)</f>
        <v>17</v>
      </c>
      <c r="P33" s="4" t="n">
        <f aca="false">N33 / $O$3</f>
        <v>1</v>
      </c>
      <c r="Q33" s="4" t="n">
        <f aca="false">O33 / $O$3</f>
        <v>0.288135593220339</v>
      </c>
      <c r="R33" s="4" t="n">
        <f aca="false">N33/N23</f>
        <v>1</v>
      </c>
      <c r="S33" s="4" t="n">
        <f aca="false">O33/O23</f>
        <v>0.548387096774194</v>
      </c>
    </row>
    <row collapsed="false" customFormat="false" customHeight="false" hidden="false" ht="12.1" outlineLevel="0" r="34">
      <c r="A34" s="0" t="s">
        <v>80</v>
      </c>
      <c r="B34" s="0" t="n">
        <v>1696.1</v>
      </c>
      <c r="C34" s="0" t="n">
        <v>1725.8</v>
      </c>
      <c r="D34" s="0" t="n">
        <v>1627.9</v>
      </c>
      <c r="E34" s="0" t="n">
        <v>1668.01</v>
      </c>
      <c r="F34" s="0" t="n">
        <v>-2809</v>
      </c>
      <c r="G34" s="3" t="s">
        <v>81</v>
      </c>
      <c r="H34" s="1" t="n">
        <f aca="false">C34 - B34</f>
        <v>29.7</v>
      </c>
      <c r="I34" s="1" t="n">
        <f aca="false">B34 - D34</f>
        <v>68.1999999999998</v>
      </c>
      <c r="J34" s="1" t="n">
        <f aca="false">E34 - B34</f>
        <v>-28.0899999999999</v>
      </c>
      <c r="K34" s="2" t="n">
        <f aca="false">IF(H34&gt;I34, H34, I34)</f>
        <v>68.1999999999998</v>
      </c>
      <c r="L34" s="2" t="n">
        <f aca="false">IF(H34&lt;I34,H34, I34)</f>
        <v>29.7</v>
      </c>
      <c r="M34" s="0" t="n">
        <v>29</v>
      </c>
      <c r="N34" s="0" t="n">
        <f aca="false">COUNTIF($K$2:$K$60,"&gt;"&amp;M34)</f>
        <v>59</v>
      </c>
      <c r="O34" s="0" t="n">
        <f aca="false">COUNTIF($L$2:$L$60,"&gt;"&amp;M34)</f>
        <v>16</v>
      </c>
      <c r="P34" s="4" t="n">
        <f aca="false">N34 / $O$3</f>
        <v>1</v>
      </c>
      <c r="Q34" s="4" t="n">
        <f aca="false">O34 / $O$3</f>
        <v>0.271186440677966</v>
      </c>
      <c r="R34" s="4" t="n">
        <f aca="false">N34/N24</f>
        <v>1</v>
      </c>
      <c r="S34" s="4" t="n">
        <f aca="false">O34/O24</f>
        <v>0.516129032258065</v>
      </c>
    </row>
    <row collapsed="false" customFormat="false" customHeight="false" hidden="false" ht="12.1" outlineLevel="0" r="35">
      <c r="A35" s="0" t="s">
        <v>82</v>
      </c>
      <c r="B35" s="0" t="n">
        <v>1736.2</v>
      </c>
      <c r="C35" s="0" t="n">
        <v>1790.55</v>
      </c>
      <c r="D35" s="0" t="n">
        <v>1687.9</v>
      </c>
      <c r="E35" s="0" t="n">
        <v>1696.6</v>
      </c>
      <c r="F35" s="0" t="n">
        <v>-3960</v>
      </c>
      <c r="G35" s="3" t="s">
        <v>83</v>
      </c>
      <c r="H35" s="1" t="n">
        <f aca="false">C35 - B35</f>
        <v>54.3499999999999</v>
      </c>
      <c r="I35" s="1" t="n">
        <f aca="false">B35 - D35</f>
        <v>48.3</v>
      </c>
      <c r="J35" s="1" t="n">
        <f aca="false">E35 - B35</f>
        <v>-39.6000000000001</v>
      </c>
      <c r="K35" s="2" t="n">
        <f aca="false">IF(H35&gt;I35, H35, I35)</f>
        <v>54.3499999999999</v>
      </c>
      <c r="L35" s="2" t="n">
        <f aca="false">IF(H35&lt;I35,H35, I35)</f>
        <v>48.3</v>
      </c>
      <c r="M35" s="0" t="n">
        <v>30</v>
      </c>
      <c r="N35" s="0" t="n">
        <f aca="false">COUNTIF($K$2:$K$60,"&gt;"&amp;M35)</f>
        <v>59</v>
      </c>
      <c r="O35" s="0" t="n">
        <f aca="false">COUNTIF($L$2:$L$60,"&gt;"&amp;M35)</f>
        <v>14</v>
      </c>
      <c r="P35" s="4" t="n">
        <f aca="false">N35 / $O$3</f>
        <v>1</v>
      </c>
      <c r="Q35" s="4" t="n">
        <f aca="false">O35 / $O$3</f>
        <v>0.23728813559322</v>
      </c>
      <c r="R35" s="4" t="n">
        <f aca="false">N35/N25</f>
        <v>1</v>
      </c>
      <c r="S35" s="4" t="n">
        <f aca="false">O35/O25</f>
        <v>0.482758620689655</v>
      </c>
    </row>
    <row collapsed="false" customFormat="false" customHeight="false" hidden="false" ht="12.1" outlineLevel="0" r="36">
      <c r="A36" s="0" t="s">
        <v>84</v>
      </c>
      <c r="B36" s="0" t="n">
        <v>1569.05</v>
      </c>
      <c r="C36" s="0" t="n">
        <v>1747.42</v>
      </c>
      <c r="D36" s="0" t="n">
        <v>1566.65</v>
      </c>
      <c r="E36" s="0" t="n">
        <v>1738.05</v>
      </c>
      <c r="F36" s="0" t="n">
        <v>16900</v>
      </c>
      <c r="G36" s="3" t="s">
        <v>85</v>
      </c>
      <c r="H36" s="1" t="n">
        <f aca="false">C36 - B36</f>
        <v>178.37</v>
      </c>
      <c r="I36" s="1" t="n">
        <f aca="false">B36 - D36</f>
        <v>2.39999999999986</v>
      </c>
      <c r="J36" s="1" t="n">
        <f aca="false">E36 - B36</f>
        <v>169</v>
      </c>
      <c r="K36" s="2" t="n">
        <f aca="false">IF(H36&gt;I36, H36, I36)</f>
        <v>178.37</v>
      </c>
      <c r="L36" s="2" t="n">
        <f aca="false">IF(H36&lt;I36,H36, I36)</f>
        <v>2.39999999999986</v>
      </c>
      <c r="M36" s="0" t="n">
        <v>31</v>
      </c>
      <c r="N36" s="0" t="n">
        <f aca="false">COUNTIF($K$2:$K$60,"&gt;"&amp;M36)</f>
        <v>59</v>
      </c>
      <c r="O36" s="0" t="n">
        <f aca="false">COUNTIF($L$2:$L$60,"&gt;"&amp;M36)</f>
        <v>11</v>
      </c>
      <c r="P36" s="4" t="n">
        <f aca="false">N36 / $O$3</f>
        <v>1</v>
      </c>
      <c r="Q36" s="4" t="n">
        <f aca="false">O36 / $O$3</f>
        <v>0.186440677966102</v>
      </c>
      <c r="R36" s="4" t="n">
        <f aca="false">N36/N26</f>
        <v>1</v>
      </c>
      <c r="S36" s="4" t="n">
        <f aca="false">O36/O26</f>
        <v>0.392857142857143</v>
      </c>
    </row>
    <row collapsed="false" customFormat="false" customHeight="false" hidden="false" ht="12.1" outlineLevel="0" r="37">
      <c r="A37" s="0" t="s">
        <v>86</v>
      </c>
      <c r="B37" s="0" t="n">
        <v>1746.15</v>
      </c>
      <c r="C37" s="0" t="n">
        <v>1762.85</v>
      </c>
      <c r="D37" s="0" t="n">
        <v>1522.45</v>
      </c>
      <c r="E37" s="0" t="n">
        <v>1564.35</v>
      </c>
      <c r="F37" s="0" t="n">
        <v>-18180</v>
      </c>
      <c r="G37" s="3" t="s">
        <v>87</v>
      </c>
      <c r="H37" s="1" t="n">
        <f aca="false">C37 - B37</f>
        <v>16.6999999999998</v>
      </c>
      <c r="I37" s="1" t="n">
        <f aca="false">B37 - D37</f>
        <v>223.7</v>
      </c>
      <c r="J37" s="1" t="n">
        <f aca="false">E37 - B37</f>
        <v>-181.8</v>
      </c>
      <c r="K37" s="2" t="n">
        <f aca="false">IF(H37&gt;I37, H37, I37)</f>
        <v>223.7</v>
      </c>
      <c r="L37" s="2" t="n">
        <f aca="false">IF(H37&lt;I37,H37, I37)</f>
        <v>16.6999999999998</v>
      </c>
      <c r="M37" s="0" t="n">
        <v>32</v>
      </c>
      <c r="N37" s="0" t="n">
        <f aca="false">COUNTIF($K$2:$K$60,"&gt;"&amp;M37)</f>
        <v>59</v>
      </c>
      <c r="O37" s="0" t="n">
        <f aca="false">COUNTIF($L$2:$L$60,"&gt;"&amp;M37)</f>
        <v>11</v>
      </c>
      <c r="P37" s="4" t="n">
        <f aca="false">N37 / $O$3</f>
        <v>1</v>
      </c>
      <c r="Q37" s="4" t="n">
        <f aca="false">O37 / $O$3</f>
        <v>0.186440677966102</v>
      </c>
      <c r="R37" s="4" t="n">
        <f aca="false">N37/N27</f>
        <v>1</v>
      </c>
      <c r="S37" s="4" t="n">
        <f aca="false">O37/O27</f>
        <v>0.407407407407407</v>
      </c>
    </row>
    <row collapsed="false" customFormat="false" customHeight="false" hidden="false" ht="12.1" outlineLevel="0" r="38">
      <c r="A38" s="0" t="s">
        <v>88</v>
      </c>
      <c r="B38" s="0" t="n">
        <v>1714.24</v>
      </c>
      <c r="C38" s="0" t="n">
        <v>1802.84</v>
      </c>
      <c r="D38" s="0" t="n">
        <v>1666.4</v>
      </c>
      <c r="E38" s="0" t="n">
        <v>1746.05</v>
      </c>
      <c r="F38" s="0" t="n">
        <v>3181</v>
      </c>
      <c r="G38" s="3" t="s">
        <v>89</v>
      </c>
      <c r="H38" s="1" t="n">
        <f aca="false">C38 - B38</f>
        <v>88.5999999999999</v>
      </c>
      <c r="I38" s="1" t="n">
        <f aca="false">B38 - D38</f>
        <v>47.8399999999999</v>
      </c>
      <c r="J38" s="1" t="n">
        <f aca="false">E38 - B38</f>
        <v>31.8099999999999</v>
      </c>
      <c r="K38" s="2" t="n">
        <f aca="false">IF(H38&gt;I38, H38, I38)</f>
        <v>88.5999999999999</v>
      </c>
      <c r="L38" s="2" t="n">
        <f aca="false">IF(H38&lt;I38,H38, I38)</f>
        <v>47.8399999999999</v>
      </c>
      <c r="M38" s="0" t="n">
        <v>33</v>
      </c>
      <c r="N38" s="0" t="n">
        <f aca="false">COUNTIF($K$2:$K$60,"&gt;"&amp;M38)</f>
        <v>58</v>
      </c>
      <c r="O38" s="0" t="n">
        <f aca="false">COUNTIF($L$2:$L$60,"&gt;"&amp;M38)</f>
        <v>10</v>
      </c>
      <c r="P38" s="4" t="n">
        <f aca="false">N38 / $O$3</f>
        <v>0.983050847457627</v>
      </c>
      <c r="Q38" s="4" t="n">
        <f aca="false">O38 / $O$3</f>
        <v>0.169491525423729</v>
      </c>
      <c r="R38" s="4" t="n">
        <f aca="false">N38/N28</f>
        <v>0.983050847457627</v>
      </c>
      <c r="S38" s="4" t="n">
        <f aca="false">O38/O28</f>
        <v>0.434782608695652</v>
      </c>
    </row>
    <row collapsed="false" customFormat="false" customHeight="false" hidden="false" ht="12.1" outlineLevel="0" r="39">
      <c r="A39" s="0" t="s">
        <v>90</v>
      </c>
      <c r="B39" s="0" t="n">
        <v>1626.05</v>
      </c>
      <c r="C39" s="0" t="n">
        <v>1752.4</v>
      </c>
      <c r="D39" s="0" t="n">
        <v>1595.65</v>
      </c>
      <c r="E39" s="0" t="n">
        <v>1714.6</v>
      </c>
      <c r="F39" s="0" t="n">
        <v>8855</v>
      </c>
      <c r="G39" s="3" t="s">
        <v>91</v>
      </c>
      <c r="H39" s="1" t="n">
        <f aca="false">C39 - B39</f>
        <v>126.35</v>
      </c>
      <c r="I39" s="1" t="n">
        <f aca="false">B39 - D39</f>
        <v>30.3999999999999</v>
      </c>
      <c r="J39" s="1" t="n">
        <f aca="false">E39 - B39</f>
        <v>88.55</v>
      </c>
      <c r="K39" s="2" t="n">
        <f aca="false">IF(H39&gt;I39, H39, I39)</f>
        <v>126.35</v>
      </c>
      <c r="L39" s="2" t="n">
        <f aca="false">IF(H39&lt;I39,H39, I39)</f>
        <v>30.3999999999999</v>
      </c>
      <c r="M39" s="0" t="n">
        <v>34</v>
      </c>
      <c r="N39" s="0" t="n">
        <f aca="false">COUNTIF($K$2:$K$60,"&gt;"&amp;M39)</f>
        <v>58</v>
      </c>
      <c r="O39" s="0" t="n">
        <f aca="false">COUNTIF($L$2:$L$60,"&gt;"&amp;M39)</f>
        <v>10</v>
      </c>
      <c r="P39" s="4" t="n">
        <f aca="false">N39 / $O$3</f>
        <v>0.983050847457627</v>
      </c>
      <c r="Q39" s="4" t="n">
        <f aca="false">O39 / $O$3</f>
        <v>0.169491525423729</v>
      </c>
      <c r="R39" s="4" t="n">
        <f aca="false">N39/N29</f>
        <v>0.983050847457627</v>
      </c>
      <c r="S39" s="4" t="n">
        <f aca="false">O39/O29</f>
        <v>0.454545454545455</v>
      </c>
    </row>
    <row collapsed="false" customFormat="false" customHeight="false" hidden="false" ht="12.1" outlineLevel="0" r="40">
      <c r="A40" s="0" t="s">
        <v>92</v>
      </c>
      <c r="B40" s="0" t="n">
        <v>1825.7</v>
      </c>
      <c r="C40" s="0" t="n">
        <v>1920.7</v>
      </c>
      <c r="D40" s="0" t="n">
        <v>1532.4</v>
      </c>
      <c r="E40" s="0" t="n">
        <v>1622.65</v>
      </c>
      <c r="F40" s="0" t="n">
        <v>-20305</v>
      </c>
      <c r="G40" s="3" t="s">
        <v>93</v>
      </c>
      <c r="H40" s="1" t="n">
        <f aca="false">C40 - B40</f>
        <v>95</v>
      </c>
      <c r="I40" s="1" t="n">
        <f aca="false">B40 - D40</f>
        <v>293.3</v>
      </c>
      <c r="J40" s="1" t="n">
        <f aca="false">E40 - B40</f>
        <v>-203.05</v>
      </c>
      <c r="K40" s="2" t="n">
        <f aca="false">IF(H40&gt;I40, H40, I40)</f>
        <v>293.3</v>
      </c>
      <c r="L40" s="2" t="n">
        <f aca="false">IF(H40&lt;I40,H40, I40)</f>
        <v>95</v>
      </c>
      <c r="M40" s="0" t="n">
        <v>35</v>
      </c>
      <c r="N40" s="0" t="n">
        <f aca="false">COUNTIF($K$2:$K$60,"&gt;"&amp;M40)</f>
        <v>58</v>
      </c>
      <c r="O40" s="0" t="n">
        <f aca="false">COUNTIF($L$2:$L$60,"&gt;"&amp;M40)</f>
        <v>8</v>
      </c>
      <c r="P40" s="4" t="n">
        <f aca="false">N40 / $O$3</f>
        <v>0.983050847457627</v>
      </c>
      <c r="Q40" s="4" t="n">
        <f aca="false">O40 / $O$3</f>
        <v>0.135593220338983</v>
      </c>
      <c r="R40" s="4" t="n">
        <f aca="false">N40/N30</f>
        <v>0.983050847457627</v>
      </c>
      <c r="S40" s="4" t="n">
        <f aca="false">O40/O30</f>
        <v>0.421052631578947</v>
      </c>
    </row>
    <row collapsed="false" customFormat="false" customHeight="false" hidden="false" ht="12.1" outlineLevel="0" r="41">
      <c r="A41" s="0" t="s">
        <v>94</v>
      </c>
      <c r="B41" s="0" t="n">
        <v>1610.3</v>
      </c>
      <c r="C41" s="0" t="n">
        <v>1911.8</v>
      </c>
      <c r="D41" s="0" t="n">
        <v>1607.05</v>
      </c>
      <c r="E41" s="0" t="n">
        <v>1825.7</v>
      </c>
      <c r="F41" s="0" t="n">
        <v>21540</v>
      </c>
      <c r="G41" s="3" t="s">
        <v>95</v>
      </c>
      <c r="H41" s="1" t="n">
        <f aca="false">C41 - B41</f>
        <v>301.5</v>
      </c>
      <c r="I41" s="1" t="n">
        <f aca="false">B41 - D41</f>
        <v>3.25</v>
      </c>
      <c r="J41" s="1" t="n">
        <f aca="false">E41 - B41</f>
        <v>215.4</v>
      </c>
      <c r="K41" s="2" t="n">
        <f aca="false">IF(H41&gt;I41, H41, I41)</f>
        <v>301.5</v>
      </c>
      <c r="L41" s="2" t="n">
        <f aca="false">IF(H41&lt;I41,H41, I41)</f>
        <v>3.25</v>
      </c>
      <c r="M41" s="6" t="n">
        <v>36</v>
      </c>
      <c r="N41" s="0" t="n">
        <f aca="false">COUNTIF($K$2:$K$60,"&gt;"&amp;M41)</f>
        <v>57</v>
      </c>
      <c r="O41" s="0" t="n">
        <f aca="false">COUNTIF($L$2:$L$60,"&gt;"&amp;M41)</f>
        <v>7</v>
      </c>
      <c r="P41" s="4" t="n">
        <f aca="false">N41 / $O$3</f>
        <v>0.966101694915254</v>
      </c>
      <c r="Q41" s="4" t="n">
        <f aca="false">O41 / $O$3</f>
        <v>0.11864406779661</v>
      </c>
      <c r="R41" s="4" t="n">
        <f aca="false">N41/N31</f>
        <v>0.966101694915254</v>
      </c>
      <c r="S41" s="4" t="n">
        <f aca="false">O41/O31</f>
        <v>0.388888888888889</v>
      </c>
    </row>
    <row collapsed="false" customFormat="false" customHeight="false" hidden="false" ht="12.1" outlineLevel="0" r="42">
      <c r="A42" s="0" t="s">
        <v>96</v>
      </c>
      <c r="B42" s="0" t="n">
        <v>1501.4</v>
      </c>
      <c r="C42" s="0" t="n">
        <v>1632.7</v>
      </c>
      <c r="D42" s="0" t="n">
        <v>1477.99</v>
      </c>
      <c r="E42" s="0" t="n">
        <v>1624.55</v>
      </c>
      <c r="F42" s="0" t="n">
        <v>12315</v>
      </c>
      <c r="G42" s="3" t="s">
        <v>97</v>
      </c>
      <c r="H42" s="1" t="n">
        <f aca="false">C42 - B42</f>
        <v>131.3</v>
      </c>
      <c r="I42" s="1" t="n">
        <f aca="false">B42 - D42</f>
        <v>23.4100000000001</v>
      </c>
      <c r="J42" s="1" t="n">
        <f aca="false">E42 - B42</f>
        <v>123.15</v>
      </c>
      <c r="K42" s="2" t="n">
        <f aca="false">IF(H42&gt;I42, H42, I42)</f>
        <v>131.3</v>
      </c>
      <c r="L42" s="2" t="n">
        <f aca="false">IF(H42&lt;I42,H42, I42)</f>
        <v>23.4100000000001</v>
      </c>
      <c r="M42" s="0" t="n">
        <v>37</v>
      </c>
      <c r="N42" s="0" t="n">
        <f aca="false">COUNTIF($K$2:$K$60,"&gt;"&amp;M42)</f>
        <v>56</v>
      </c>
      <c r="O42" s="0" t="n">
        <f aca="false">COUNTIF($L$2:$L$60,"&gt;"&amp;M42)</f>
        <v>7</v>
      </c>
      <c r="P42" s="4" t="n">
        <f aca="false">N42 / $O$3</f>
        <v>0.949152542372881</v>
      </c>
      <c r="Q42" s="4" t="n">
        <f aca="false">O42 / $O$3</f>
        <v>0.11864406779661</v>
      </c>
      <c r="R42" s="4" t="n">
        <f aca="false">N42/N32</f>
        <v>0.949152542372881</v>
      </c>
      <c r="S42" s="4" t="n">
        <f aca="false">O42/O32</f>
        <v>0.388888888888889</v>
      </c>
    </row>
    <row collapsed="false" customFormat="false" customHeight="false" hidden="false" ht="12.1" outlineLevel="0" r="43">
      <c r="A43" s="0" t="s">
        <v>98</v>
      </c>
      <c r="B43" s="0" t="n">
        <v>1535.55</v>
      </c>
      <c r="C43" s="0" t="n">
        <v>1557.91</v>
      </c>
      <c r="D43" s="0" t="n">
        <v>1490.7</v>
      </c>
      <c r="E43" s="0" t="n">
        <v>1500.08</v>
      </c>
      <c r="F43" s="0" t="n">
        <v>-3547</v>
      </c>
      <c r="G43" s="3" t="s">
        <v>99</v>
      </c>
      <c r="H43" s="1" t="n">
        <f aca="false">C43 - B43</f>
        <v>22.3600000000001</v>
      </c>
      <c r="I43" s="1" t="n">
        <f aca="false">B43 - D43</f>
        <v>44.8499999999999</v>
      </c>
      <c r="J43" s="1" t="n">
        <f aca="false">E43 - B43</f>
        <v>-35.47</v>
      </c>
      <c r="K43" s="2" t="n">
        <f aca="false">IF(H43&gt;I43, H43, I43)</f>
        <v>44.8499999999999</v>
      </c>
      <c r="L43" s="2" t="n">
        <f aca="false">IF(H43&lt;I43,H43, I43)</f>
        <v>22.3600000000001</v>
      </c>
      <c r="M43" s="0" t="n">
        <v>38</v>
      </c>
      <c r="N43" s="0" t="n">
        <f aca="false">COUNTIF($K$2:$K$60,"&gt;"&amp;M43)</f>
        <v>55</v>
      </c>
      <c r="O43" s="0" t="n">
        <f aca="false">COUNTIF($L$2:$L$60,"&gt;"&amp;M43)</f>
        <v>7</v>
      </c>
      <c r="P43" s="4" t="n">
        <f aca="false">N43 / $O$3</f>
        <v>0.932203389830508</v>
      </c>
      <c r="Q43" s="4" t="n">
        <f aca="false">O43 / $O$3</f>
        <v>0.11864406779661</v>
      </c>
      <c r="R43" s="4" t="n">
        <f aca="false">N43/N33</f>
        <v>0.932203389830508</v>
      </c>
      <c r="S43" s="4" t="n">
        <f aca="false">O43/O33</f>
        <v>0.411764705882353</v>
      </c>
    </row>
    <row collapsed="false" customFormat="false" customHeight="false" hidden="false" ht="12.1" outlineLevel="0" r="44">
      <c r="A44" s="0" t="s">
        <v>100</v>
      </c>
      <c r="B44" s="0" t="n">
        <v>1570.95</v>
      </c>
      <c r="C44" s="0" t="n">
        <v>1577</v>
      </c>
      <c r="D44" s="0" t="n">
        <v>1462</v>
      </c>
      <c r="E44" s="0" t="n">
        <v>1535.3</v>
      </c>
      <c r="F44" s="0" t="n">
        <v>-3565</v>
      </c>
      <c r="G44" s="3" t="s">
        <v>101</v>
      </c>
      <c r="H44" s="1" t="n">
        <f aca="false">C44 - B44</f>
        <v>6.04999999999995</v>
      </c>
      <c r="I44" s="1" t="n">
        <f aca="false">B44 - D44</f>
        <v>108.95</v>
      </c>
      <c r="J44" s="1" t="n">
        <f aca="false">E44 - B44</f>
        <v>-35.6500000000001</v>
      </c>
      <c r="K44" s="2" t="n">
        <f aca="false">IF(H44&gt;I44, H44, I44)</f>
        <v>108.95</v>
      </c>
      <c r="L44" s="2" t="n">
        <f aca="false">IF(H44&lt;I44,H44, I44)</f>
        <v>6.04999999999995</v>
      </c>
      <c r="M44" s="0" t="n">
        <v>39</v>
      </c>
      <c r="N44" s="0" t="n">
        <f aca="false">COUNTIF($K$2:$K$60,"&gt;"&amp;M44)</f>
        <v>55</v>
      </c>
      <c r="O44" s="0" t="n">
        <f aca="false">COUNTIF($L$2:$L$60,"&gt;"&amp;M44)</f>
        <v>6</v>
      </c>
      <c r="P44" s="4" t="n">
        <f aca="false">N44 / $O$3</f>
        <v>0.932203389830508</v>
      </c>
      <c r="Q44" s="4" t="n">
        <f aca="false">O44 / $O$3</f>
        <v>0.101694915254237</v>
      </c>
      <c r="R44" s="4" t="n">
        <f aca="false">N44/N34</f>
        <v>0.932203389830508</v>
      </c>
      <c r="S44" s="4" t="n">
        <f aca="false">O44/O34</f>
        <v>0.375</v>
      </c>
    </row>
    <row collapsed="false" customFormat="false" customHeight="false" hidden="false" ht="12.1" outlineLevel="0" r="45">
      <c r="A45" s="0" t="s">
        <v>102</v>
      </c>
      <c r="B45" s="0" t="n">
        <v>1431.73</v>
      </c>
      <c r="C45" s="0" t="n">
        <v>1569.03</v>
      </c>
      <c r="D45" s="0" t="n">
        <v>1412.7</v>
      </c>
      <c r="E45" s="0" t="n">
        <v>1562.25</v>
      </c>
      <c r="F45" s="0" t="n">
        <v>13052</v>
      </c>
      <c r="G45" s="3" t="s">
        <v>103</v>
      </c>
      <c r="H45" s="1" t="n">
        <f aca="false">C45 - B45</f>
        <v>137.3</v>
      </c>
      <c r="I45" s="1" t="n">
        <f aca="false">B45 - D45</f>
        <v>19.03</v>
      </c>
      <c r="J45" s="1" t="n">
        <f aca="false">E45 - B45</f>
        <v>130.52</v>
      </c>
      <c r="K45" s="2" t="n">
        <f aca="false">IF(H45&gt;I45, H45, I45)</f>
        <v>137.3</v>
      </c>
      <c r="L45" s="2" t="n">
        <f aca="false">IF(H45&lt;I45,H45, I45)</f>
        <v>19.03</v>
      </c>
      <c r="M45" s="0" t="n">
        <v>40</v>
      </c>
      <c r="N45" s="0" t="n">
        <f aca="false">COUNTIF($K$2:$K$60,"&gt;"&amp;M45)</f>
        <v>54</v>
      </c>
      <c r="O45" s="0" t="n">
        <f aca="false">COUNTIF($L$2:$L$60,"&gt;"&amp;M45)</f>
        <v>6</v>
      </c>
      <c r="P45" s="4" t="n">
        <f aca="false">N45 / $O$3</f>
        <v>0.915254237288135</v>
      </c>
      <c r="Q45" s="4" t="n">
        <f aca="false">O45 / $O$3</f>
        <v>0.101694915254237</v>
      </c>
      <c r="R45" s="4" t="n">
        <f aca="false">N45/N35</f>
        <v>0.915254237288135</v>
      </c>
      <c r="S45" s="4" t="n">
        <f aca="false">O45/O35</f>
        <v>0.428571428571429</v>
      </c>
    </row>
    <row collapsed="false" customFormat="false" customHeight="false" hidden="false" ht="12.1" outlineLevel="0" r="46">
      <c r="A46" s="0" t="s">
        <v>104</v>
      </c>
      <c r="B46" s="0" t="n">
        <v>1411.13</v>
      </c>
      <c r="C46" s="0" t="n">
        <v>1447.53</v>
      </c>
      <c r="D46" s="0" t="n">
        <v>1380.9</v>
      </c>
      <c r="E46" s="0" t="n">
        <v>1431.7</v>
      </c>
      <c r="F46" s="0" t="n">
        <v>2057</v>
      </c>
      <c r="G46" s="3" t="s">
        <v>105</v>
      </c>
      <c r="H46" s="1" t="n">
        <f aca="false">C46 - B46</f>
        <v>36.3999999999999</v>
      </c>
      <c r="I46" s="1" t="n">
        <f aca="false">B46 - D46</f>
        <v>30.23</v>
      </c>
      <c r="J46" s="1" t="n">
        <f aca="false">E46 - B46</f>
        <v>20.5699999999999</v>
      </c>
      <c r="K46" s="2" t="n">
        <f aca="false">IF(H46&gt;I46, H46, I46)</f>
        <v>36.3999999999999</v>
      </c>
      <c r="L46" s="2" t="n">
        <f aca="false">IF(H46&lt;I46,H46, I46)</f>
        <v>30.23</v>
      </c>
      <c r="M46" s="0" t="n">
        <v>41</v>
      </c>
      <c r="N46" s="0" t="n">
        <f aca="false">COUNTIF($K$2:$K$60,"&gt;"&amp;M46)</f>
        <v>54</v>
      </c>
      <c r="O46" s="0" t="n">
        <f aca="false">COUNTIF($L$2:$L$60,"&gt;"&amp;M46)</f>
        <v>6</v>
      </c>
      <c r="P46" s="4" t="n">
        <f aca="false">N46 / $O$3</f>
        <v>0.915254237288135</v>
      </c>
      <c r="Q46" s="4" t="n">
        <f aca="false">O46 / $O$3</f>
        <v>0.101694915254237</v>
      </c>
      <c r="R46" s="4" t="n">
        <f aca="false">N46/N36</f>
        <v>0.915254237288135</v>
      </c>
      <c r="S46" s="4" t="n">
        <f aca="false">O46/O36</f>
        <v>0.545454545454545</v>
      </c>
    </row>
    <row collapsed="false" customFormat="false" customHeight="false" hidden="false" ht="12.1" outlineLevel="0" r="47">
      <c r="A47" s="0" t="s">
        <v>106</v>
      </c>
      <c r="B47" s="0" t="n">
        <v>1332.4</v>
      </c>
      <c r="C47" s="0" t="n">
        <v>1418.09</v>
      </c>
      <c r="D47" s="0" t="n">
        <v>1324.93</v>
      </c>
      <c r="E47" s="0" t="n">
        <v>1411.03</v>
      </c>
      <c r="F47" s="0" t="n">
        <v>7863</v>
      </c>
      <c r="G47" s="3" t="s">
        <v>107</v>
      </c>
      <c r="H47" s="1" t="n">
        <f aca="false">C47 - B47</f>
        <v>85.6899999999998</v>
      </c>
      <c r="I47" s="1" t="n">
        <f aca="false">B47 - D47</f>
        <v>7.47000000000003</v>
      </c>
      <c r="J47" s="1" t="n">
        <f aca="false">E47 - B47</f>
        <v>78.6299999999999</v>
      </c>
      <c r="K47" s="2" t="n">
        <f aca="false">IF(H47&gt;I47, H47, I47)</f>
        <v>85.6899999999998</v>
      </c>
      <c r="L47" s="2" t="n">
        <f aca="false">IF(H47&lt;I47,H47, I47)</f>
        <v>7.47000000000003</v>
      </c>
      <c r="M47" s="0" t="n">
        <v>42</v>
      </c>
      <c r="N47" s="0" t="n">
        <f aca="false">COUNTIF($K$2:$K$60,"&gt;"&amp;M47)</f>
        <v>54</v>
      </c>
      <c r="O47" s="0" t="n">
        <f aca="false">COUNTIF($L$2:$L$60,"&gt;"&amp;M47)</f>
        <v>6</v>
      </c>
      <c r="P47" s="4" t="n">
        <f aca="false">N47 / $O$3</f>
        <v>0.915254237288135</v>
      </c>
      <c r="Q47" s="4" t="n">
        <f aca="false">O47 / $O$3</f>
        <v>0.101694915254237</v>
      </c>
      <c r="R47" s="4" t="n">
        <f aca="false">N47/N37</f>
        <v>0.915254237288135</v>
      </c>
      <c r="S47" s="4" t="n">
        <f aca="false">O47/O37</f>
        <v>0.545454545454545</v>
      </c>
    </row>
    <row collapsed="false" customFormat="false" customHeight="false" hidden="false" ht="12.1" outlineLevel="0" r="48">
      <c r="A48" s="0" t="s">
        <v>108</v>
      </c>
      <c r="B48" s="0" t="n">
        <v>1420.98</v>
      </c>
      <c r="C48" s="0" t="n">
        <v>1423.83</v>
      </c>
      <c r="D48" s="0" t="n">
        <v>1307.95</v>
      </c>
      <c r="E48" s="0" t="n">
        <v>1332.45</v>
      </c>
      <c r="F48" s="0" t="n">
        <v>-8853</v>
      </c>
      <c r="G48" s="3" t="s">
        <v>109</v>
      </c>
      <c r="H48" s="1" t="n">
        <f aca="false">C48 - B48</f>
        <v>2.84999999999991</v>
      </c>
      <c r="I48" s="1" t="n">
        <f aca="false">B48 - D48</f>
        <v>113.03</v>
      </c>
      <c r="J48" s="1" t="n">
        <f aca="false">E48 - B48</f>
        <v>-88.53</v>
      </c>
      <c r="K48" s="2" t="n">
        <f aca="false">IF(H48&gt;I48, H48, I48)</f>
        <v>113.03</v>
      </c>
      <c r="L48" s="2" t="n">
        <f aca="false">IF(H48&lt;I48,H48, I48)</f>
        <v>2.84999999999991</v>
      </c>
      <c r="M48" s="0" t="n">
        <v>43</v>
      </c>
      <c r="N48" s="0" t="n">
        <f aca="false">COUNTIF($K$2:$K$60,"&gt;"&amp;M48)</f>
        <v>54</v>
      </c>
      <c r="O48" s="0" t="n">
        <f aca="false">COUNTIF($L$2:$L$60,"&gt;"&amp;M48)</f>
        <v>6</v>
      </c>
      <c r="P48" s="4" t="n">
        <f aca="false">N48 / $O$3</f>
        <v>0.915254237288135</v>
      </c>
      <c r="Q48" s="4" t="n">
        <f aca="false">O48 / $O$3</f>
        <v>0.101694915254237</v>
      </c>
      <c r="R48" s="4" t="n">
        <f aca="false">N48/N38</f>
        <v>0.931034482758621</v>
      </c>
      <c r="S48" s="4" t="n">
        <f aca="false">O48/O38</f>
        <v>0.6</v>
      </c>
    </row>
    <row collapsed="false" customFormat="false" customHeight="false" hidden="false" ht="12.1" outlineLevel="0" r="49">
      <c r="A49" s="0" t="s">
        <v>110</v>
      </c>
      <c r="B49" s="0" t="n">
        <v>1385.86</v>
      </c>
      <c r="C49" s="0" t="n">
        <v>1430.9</v>
      </c>
      <c r="D49" s="0" t="n">
        <v>1361.03</v>
      </c>
      <c r="E49" s="0" t="n">
        <v>1418.52</v>
      </c>
      <c r="F49" s="0" t="n">
        <v>3266</v>
      </c>
      <c r="G49" s="3" t="s">
        <v>111</v>
      </c>
      <c r="H49" s="1" t="n">
        <f aca="false">C49 - B49</f>
        <v>45.0400000000002</v>
      </c>
      <c r="I49" s="1" t="n">
        <f aca="false">B49 - D49</f>
        <v>24.8299999999999</v>
      </c>
      <c r="J49" s="1" t="n">
        <f aca="false">E49 - B49</f>
        <v>32.6600000000001</v>
      </c>
      <c r="K49" s="2" t="n">
        <f aca="false">IF(H49&gt;I49, H49, I49)</f>
        <v>45.0400000000002</v>
      </c>
      <c r="L49" s="2" t="n">
        <f aca="false">IF(H49&lt;I49,H49, I49)</f>
        <v>24.8299999999999</v>
      </c>
      <c r="M49" s="0" t="n">
        <v>44</v>
      </c>
      <c r="N49" s="0" t="n">
        <f aca="false">COUNTIF($K$2:$K$60,"&gt;"&amp;M49)</f>
        <v>54</v>
      </c>
      <c r="O49" s="0" t="n">
        <f aca="false">COUNTIF($L$2:$L$60,"&gt;"&amp;M49)</f>
        <v>6</v>
      </c>
      <c r="P49" s="4" t="n">
        <f aca="false">N49 / $O$3</f>
        <v>0.915254237288135</v>
      </c>
      <c r="Q49" s="4" t="n">
        <f aca="false">O49 / $O$3</f>
        <v>0.101694915254237</v>
      </c>
      <c r="R49" s="4" t="n">
        <f aca="false">N49/N39</f>
        <v>0.931034482758621</v>
      </c>
      <c r="S49" s="4" t="n">
        <f aca="false">O49/O39</f>
        <v>0.6</v>
      </c>
    </row>
    <row collapsed="false" customFormat="false" customHeight="false" hidden="false" ht="12.1" outlineLevel="0" r="50">
      <c r="A50" s="0" t="s">
        <v>112</v>
      </c>
      <c r="B50" s="0" t="n">
        <v>1358.03</v>
      </c>
      <c r="C50" s="0" t="n">
        <v>1424.43</v>
      </c>
      <c r="D50" s="0" t="n">
        <v>1325.43</v>
      </c>
      <c r="E50" s="0" t="n">
        <v>1385.73</v>
      </c>
      <c r="F50" s="0" t="n">
        <v>2770</v>
      </c>
      <c r="G50" s="3" t="s">
        <v>113</v>
      </c>
      <c r="H50" s="1" t="n">
        <f aca="false">C50 - B50</f>
        <v>66.4000000000001</v>
      </c>
      <c r="I50" s="1" t="n">
        <f aca="false">B50 - D50</f>
        <v>32.5999999999999</v>
      </c>
      <c r="J50" s="1" t="n">
        <f aca="false">E50 - B50</f>
        <v>27.7</v>
      </c>
      <c r="K50" s="2" t="n">
        <f aca="false">IF(H50&gt;I50, H50, I50)</f>
        <v>66.4000000000001</v>
      </c>
      <c r="L50" s="2" t="n">
        <f aca="false">IF(H50&lt;I50,H50, I50)</f>
        <v>32.5999999999999</v>
      </c>
      <c r="M50" s="0" t="n">
        <v>45</v>
      </c>
      <c r="N50" s="0" t="n">
        <f aca="false">COUNTIF($K$2:$K$60,"&gt;"&amp;M50)</f>
        <v>52</v>
      </c>
      <c r="O50" s="0" t="n">
        <f aca="false">COUNTIF($L$2:$L$60,"&gt;"&amp;M50)</f>
        <v>6</v>
      </c>
      <c r="P50" s="4" t="n">
        <f aca="false">N50 / $O$3</f>
        <v>0.88135593220339</v>
      </c>
      <c r="Q50" s="4" t="n">
        <f aca="false">O50 / $O$3</f>
        <v>0.101694915254237</v>
      </c>
      <c r="R50" s="5" t="n">
        <f aca="false">N50/N40</f>
        <v>0.896551724137931</v>
      </c>
      <c r="S50" s="5" t="n">
        <f aca="false">O50/O40</f>
        <v>0.75</v>
      </c>
    </row>
    <row collapsed="false" customFormat="false" customHeight="false" hidden="false" ht="12.1" outlineLevel="0" r="51">
      <c r="A51" s="0" t="s">
        <v>114</v>
      </c>
      <c r="B51" s="0" t="n">
        <v>1308.12</v>
      </c>
      <c r="C51" s="0" t="n">
        <v>1387.1</v>
      </c>
      <c r="D51" s="0" t="n">
        <v>1305.93</v>
      </c>
      <c r="E51" s="0" t="n">
        <v>1357.52</v>
      </c>
      <c r="F51" s="0" t="n">
        <v>4940</v>
      </c>
      <c r="G51" s="3" t="s">
        <v>115</v>
      </c>
      <c r="H51" s="1" t="n">
        <f aca="false">C51 - B51</f>
        <v>78.98</v>
      </c>
      <c r="I51" s="1" t="n">
        <f aca="false">B51 - D51</f>
        <v>2.18999999999983</v>
      </c>
      <c r="J51" s="1" t="n">
        <f aca="false">E51 - B51</f>
        <v>49.4000000000001</v>
      </c>
      <c r="K51" s="2" t="n">
        <f aca="false">IF(H51&gt;I51, H51, I51)</f>
        <v>78.98</v>
      </c>
      <c r="L51" s="2" t="n">
        <f aca="false">IF(H51&lt;I51,H51, I51)</f>
        <v>2.18999999999983</v>
      </c>
      <c r="M51" s="0" t="n">
        <v>46</v>
      </c>
      <c r="N51" s="0" t="n">
        <f aca="false">COUNTIF($K$2:$K$60,"&gt;"&amp;M51)</f>
        <v>51</v>
      </c>
      <c r="O51" s="0" t="n">
        <f aca="false">COUNTIF($L$2:$L$60,"&gt;"&amp;M51)</f>
        <v>6</v>
      </c>
      <c r="P51" s="4" t="n">
        <f aca="false">N51 / $O$3</f>
        <v>0.864406779661017</v>
      </c>
      <c r="Q51" s="4" t="n">
        <f aca="false">O51 / $O$3</f>
        <v>0.101694915254237</v>
      </c>
      <c r="R51" s="5" t="n">
        <f aca="false">N51/N41</f>
        <v>0.894736842105263</v>
      </c>
      <c r="S51" s="5" t="n">
        <f aca="false">O51/O41</f>
        <v>0.857142857142857</v>
      </c>
    </row>
    <row collapsed="false" customFormat="false" customHeight="false" hidden="false" ht="12.1" outlineLevel="0" r="52">
      <c r="A52" s="0" t="s">
        <v>116</v>
      </c>
      <c r="B52" s="0" t="n">
        <v>1247.23</v>
      </c>
      <c r="C52" s="0" t="n">
        <v>1315.8</v>
      </c>
      <c r="D52" s="0" t="n">
        <v>1236.43</v>
      </c>
      <c r="E52" s="0" t="n">
        <v>1308.15</v>
      </c>
      <c r="F52" s="0" t="n">
        <v>6092</v>
      </c>
      <c r="G52" s="3" t="s">
        <v>117</v>
      </c>
      <c r="H52" s="1" t="n">
        <f aca="false">C52 - B52</f>
        <v>68.5699999999999</v>
      </c>
      <c r="I52" s="1" t="n">
        <f aca="false">B52 - D52</f>
        <v>10.8</v>
      </c>
      <c r="J52" s="1" t="n">
        <f aca="false">E52 - B52</f>
        <v>60.9200000000001</v>
      </c>
      <c r="K52" s="2" t="n">
        <f aca="false">IF(H52&gt;I52, H52, I52)</f>
        <v>68.5699999999999</v>
      </c>
      <c r="L52" s="2" t="n">
        <f aca="false">IF(H52&lt;I52,H52, I52)</f>
        <v>10.8</v>
      </c>
      <c r="M52" s="0" t="n">
        <v>47</v>
      </c>
      <c r="N52" s="0" t="n">
        <f aca="false">COUNTIF($K$2:$K$60,"&gt;"&amp;M52)</f>
        <v>50</v>
      </c>
      <c r="O52" s="0" t="n">
        <f aca="false">COUNTIF($L$2:$L$60,"&gt;"&amp;M52)</f>
        <v>5</v>
      </c>
      <c r="P52" s="4" t="n">
        <f aca="false">N52 / $O$3</f>
        <v>0.847457627118644</v>
      </c>
      <c r="Q52" s="4" t="n">
        <f aca="false">O52 / $O$3</f>
        <v>0.0847457627118644</v>
      </c>
      <c r="R52" s="5" t="n">
        <f aca="false">N52/N42</f>
        <v>0.892857142857143</v>
      </c>
      <c r="S52" s="5" t="n">
        <f aca="false">O52/O42</f>
        <v>0.714285714285714</v>
      </c>
    </row>
    <row collapsed="false" customFormat="false" customHeight="false" hidden="false" ht="12.1" outlineLevel="0" r="53">
      <c r="A53" s="0" t="s">
        <v>118</v>
      </c>
      <c r="B53" s="0" t="n">
        <v>1180.25</v>
      </c>
      <c r="C53" s="0" t="n">
        <v>1249.75</v>
      </c>
      <c r="D53" s="0" t="n">
        <v>1174.38</v>
      </c>
      <c r="E53" s="0" t="n">
        <v>1247.2</v>
      </c>
      <c r="F53" s="0" t="n">
        <v>6695</v>
      </c>
      <c r="G53" s="3" t="s">
        <v>119</v>
      </c>
      <c r="H53" s="1" t="n">
        <f aca="false">C53 - B53</f>
        <v>69.5</v>
      </c>
      <c r="I53" s="1" t="n">
        <f aca="false">B53 - D53</f>
        <v>5.86999999999989</v>
      </c>
      <c r="J53" s="1" t="n">
        <f aca="false">E53 - B53</f>
        <v>66.9500000000001</v>
      </c>
      <c r="K53" s="2" t="n">
        <f aca="false">IF(H53&gt;I53, H53, I53)</f>
        <v>69.5</v>
      </c>
      <c r="L53" s="2" t="n">
        <f aca="false">IF(H53&lt;I53,H53, I53)</f>
        <v>5.86999999999989</v>
      </c>
      <c r="M53" s="0" t="n">
        <v>48</v>
      </c>
      <c r="N53" s="0" t="n">
        <f aca="false">COUNTIF($K$2:$K$60,"&gt;"&amp;M53)</f>
        <v>47</v>
      </c>
      <c r="O53" s="0" t="n">
        <f aca="false">COUNTIF($L$2:$L$60,"&gt;"&amp;M53)</f>
        <v>4</v>
      </c>
      <c r="P53" s="4" t="n">
        <f aca="false">N53 / $O$3</f>
        <v>0.796610169491525</v>
      </c>
      <c r="Q53" s="4" t="n">
        <f aca="false">O53 / $O$3</f>
        <v>0.0677966101694915</v>
      </c>
      <c r="R53" s="4" t="n">
        <f aca="false">N53/N43</f>
        <v>0.854545454545455</v>
      </c>
      <c r="S53" s="4" t="n">
        <f aca="false">O53/O43</f>
        <v>0.571428571428571</v>
      </c>
    </row>
    <row collapsed="false" customFormat="false" customHeight="false" hidden="false" ht="12.1" outlineLevel="0" r="54">
      <c r="A54" s="0" t="s">
        <v>120</v>
      </c>
      <c r="B54" s="0" t="n">
        <v>1242.13</v>
      </c>
      <c r="C54" s="0" t="n">
        <v>1243.74</v>
      </c>
      <c r="D54" s="0" t="n">
        <v>1156.85</v>
      </c>
      <c r="E54" s="0" t="n">
        <v>1180.7</v>
      </c>
      <c r="F54" s="0" t="n">
        <v>-6143</v>
      </c>
      <c r="G54" s="3" t="s">
        <v>121</v>
      </c>
      <c r="H54" s="1" t="n">
        <f aca="false">C54 - B54</f>
        <v>1.6099999999999</v>
      </c>
      <c r="I54" s="1" t="n">
        <f aca="false">B54 - D54</f>
        <v>85.2800000000002</v>
      </c>
      <c r="J54" s="1" t="n">
        <f aca="false">E54 - B54</f>
        <v>-61.4300000000001</v>
      </c>
      <c r="K54" s="2" t="n">
        <f aca="false">IF(H54&gt;I54, H54, I54)</f>
        <v>85.2800000000002</v>
      </c>
      <c r="L54" s="2" t="n">
        <f aca="false">IF(H54&lt;I54,H54, I54)</f>
        <v>1.6099999999999</v>
      </c>
      <c r="M54" s="0" t="n">
        <v>49</v>
      </c>
      <c r="N54" s="0" t="n">
        <f aca="false">COUNTIF($K$2:$K$60,"&gt;"&amp;M54)</f>
        <v>43</v>
      </c>
      <c r="O54" s="0" t="n">
        <f aca="false">COUNTIF($L$2:$L$60,"&gt;"&amp;M54)</f>
        <v>3</v>
      </c>
      <c r="P54" s="4" t="n">
        <f aca="false">N54 / $O$3</f>
        <v>0.728813559322034</v>
      </c>
      <c r="Q54" s="4" t="n">
        <f aca="false">O54 / $O$3</f>
        <v>0.0508474576271187</v>
      </c>
      <c r="R54" s="4" t="n">
        <f aca="false">N54/N44</f>
        <v>0.781818181818182</v>
      </c>
      <c r="S54" s="4" t="n">
        <f aca="false">O54/O44</f>
        <v>0.5</v>
      </c>
    </row>
    <row collapsed="false" customFormat="false" customHeight="false" hidden="false" ht="12.1" outlineLevel="0" r="55">
      <c r="A55" s="0" t="s">
        <v>122</v>
      </c>
      <c r="B55" s="0" t="n">
        <v>1216.05</v>
      </c>
      <c r="C55" s="0" t="n">
        <v>1265.05</v>
      </c>
      <c r="D55" s="0" t="n">
        <v>1196.75</v>
      </c>
      <c r="E55" s="0" t="n">
        <v>1242.08</v>
      </c>
      <c r="F55" s="0" t="n">
        <v>2603</v>
      </c>
      <c r="G55" s="3" t="s">
        <v>123</v>
      </c>
      <c r="H55" s="1" t="n">
        <f aca="false">C55 - B55</f>
        <v>49</v>
      </c>
      <c r="I55" s="1" t="n">
        <f aca="false">B55 - D55</f>
        <v>19.3</v>
      </c>
      <c r="J55" s="1" t="n">
        <f aca="false">E55 - B55</f>
        <v>26.03</v>
      </c>
      <c r="K55" s="2" t="n">
        <f aca="false">IF(H55&gt;I55, H55, I55)</f>
        <v>49</v>
      </c>
      <c r="L55" s="2" t="n">
        <f aca="false">IF(H55&lt;I55,H55, I55)</f>
        <v>19.3</v>
      </c>
      <c r="M55" s="0" t="n">
        <v>50</v>
      </c>
      <c r="N55" s="0" t="n">
        <f aca="false">COUNTIF($K$2:$K$60,"&gt;"&amp;M55)</f>
        <v>43</v>
      </c>
      <c r="O55" s="0" t="n">
        <f aca="false">COUNTIF($L$2:$L$60,"&gt;"&amp;M55)</f>
        <v>2</v>
      </c>
      <c r="P55" s="4" t="n">
        <f aca="false">N55 / $O$3</f>
        <v>0.728813559322034</v>
      </c>
      <c r="Q55" s="4" t="n">
        <f aca="false">O55 / $O$3</f>
        <v>0.0338983050847458</v>
      </c>
      <c r="R55" s="4" t="n">
        <f aca="false">N55/N45</f>
        <v>0.796296296296296</v>
      </c>
      <c r="S55" s="4" t="n">
        <f aca="false">O55/O45</f>
        <v>0.333333333333333</v>
      </c>
    </row>
    <row collapsed="false" customFormat="false" customHeight="false" hidden="false" ht="12.1" outlineLevel="0" r="56">
      <c r="A56" s="0" t="s">
        <v>124</v>
      </c>
      <c r="B56" s="0" t="n">
        <v>1176.85</v>
      </c>
      <c r="C56" s="0" t="n">
        <v>1249.28</v>
      </c>
      <c r="D56" s="0" t="n">
        <v>1156.35</v>
      </c>
      <c r="E56" s="0" t="n">
        <v>1216</v>
      </c>
      <c r="F56" s="0" t="n">
        <v>3915</v>
      </c>
      <c r="G56" s="3" t="s">
        <v>125</v>
      </c>
      <c r="H56" s="1" t="n">
        <f aca="false">C56 - B56</f>
        <v>72.4300000000001</v>
      </c>
      <c r="I56" s="1" t="n">
        <f aca="false">B56 - D56</f>
        <v>20.5</v>
      </c>
      <c r="J56" s="1" t="n">
        <f aca="false">E56 - B56</f>
        <v>39.1500000000001</v>
      </c>
      <c r="K56" s="2" t="n">
        <f aca="false">IF(H56&gt;I56, H56, I56)</f>
        <v>72.4300000000001</v>
      </c>
      <c r="L56" s="2" t="n">
        <f aca="false">IF(H56&lt;I56,H56, I56)</f>
        <v>20.5</v>
      </c>
      <c r="M56" s="0" t="n">
        <v>51</v>
      </c>
      <c r="N56" s="0" t="n">
        <f aca="false">COUNTIF($K$2:$K$60,"&gt;"&amp;M56)</f>
        <v>43</v>
      </c>
      <c r="O56" s="0" t="n">
        <f aca="false">COUNTIF($L$2:$L$60,"&gt;"&amp;M56)</f>
        <v>1</v>
      </c>
      <c r="P56" s="4" t="n">
        <f aca="false">N56 / $O$3</f>
        <v>0.728813559322034</v>
      </c>
      <c r="Q56" s="4" t="n">
        <f aca="false">O56 / $O$3</f>
        <v>0.0169491525423729</v>
      </c>
      <c r="R56" s="4" t="n">
        <f aca="false">N56/N46</f>
        <v>0.796296296296296</v>
      </c>
      <c r="S56" s="4" t="n">
        <f aca="false">O56/O46</f>
        <v>0.166666666666667</v>
      </c>
    </row>
    <row collapsed="false" customFormat="false" customHeight="false" hidden="false" ht="12.1" outlineLevel="0" r="57">
      <c r="A57" s="0" t="s">
        <v>126</v>
      </c>
      <c r="B57" s="0" t="n">
        <v>1112.95</v>
      </c>
      <c r="C57" s="0" t="n">
        <v>1181.63</v>
      </c>
      <c r="D57" s="0" t="n">
        <v>1111.3</v>
      </c>
      <c r="E57" s="0" t="n">
        <v>1178.25</v>
      </c>
      <c r="F57" s="0" t="n">
        <v>6530</v>
      </c>
      <c r="G57" s="3" t="s">
        <v>127</v>
      </c>
      <c r="H57" s="1" t="n">
        <f aca="false">C57 - B57</f>
        <v>68.6800000000001</v>
      </c>
      <c r="I57" s="1" t="n">
        <f aca="false">B57 - D57</f>
        <v>1.65000000000009</v>
      </c>
      <c r="J57" s="1" t="n">
        <f aca="false">E57 - B57</f>
        <v>65.3</v>
      </c>
      <c r="K57" s="2" t="n">
        <f aca="false">IF(H57&gt;I57, H57, I57)</f>
        <v>68.6800000000001</v>
      </c>
      <c r="L57" s="2" t="n">
        <f aca="false">IF(H57&lt;I57,H57, I57)</f>
        <v>1.65000000000009</v>
      </c>
      <c r="M57" s="0" t="n">
        <v>52</v>
      </c>
      <c r="N57" s="0" t="n">
        <f aca="false">COUNTIF($K$2:$K$60,"&gt;"&amp;M57)</f>
        <v>43</v>
      </c>
      <c r="O57" s="0" t="n">
        <f aca="false">COUNTIF($L$2:$L$60,"&gt;"&amp;M57)</f>
        <v>1</v>
      </c>
      <c r="P57" s="4" t="n">
        <f aca="false">N57 / $O$3</f>
        <v>0.728813559322034</v>
      </c>
      <c r="Q57" s="4" t="n">
        <f aca="false">O57 / $O$3</f>
        <v>0.0169491525423729</v>
      </c>
      <c r="R57" s="4" t="n">
        <f aca="false">N57/N47</f>
        <v>0.796296296296296</v>
      </c>
      <c r="S57" s="4" t="n">
        <f aca="false">O57/O47</f>
        <v>0.166666666666667</v>
      </c>
    </row>
    <row collapsed="false" customFormat="false" customHeight="false" hidden="false" ht="12.1" outlineLevel="0" r="58">
      <c r="A58" s="0" t="s">
        <v>128</v>
      </c>
      <c r="B58" s="0" t="n">
        <v>1117.25</v>
      </c>
      <c r="C58" s="0" t="n">
        <v>1144.85</v>
      </c>
      <c r="D58" s="0" t="n">
        <v>1084.95</v>
      </c>
      <c r="E58" s="0" t="n">
        <v>1112.85</v>
      </c>
      <c r="F58" s="0" t="n">
        <v>-440</v>
      </c>
      <c r="G58" s="3" t="s">
        <v>129</v>
      </c>
      <c r="H58" s="1" t="n">
        <f aca="false">C58 - B58</f>
        <v>27.5999999999999</v>
      </c>
      <c r="I58" s="1" t="n">
        <f aca="false">B58 - D58</f>
        <v>32.3</v>
      </c>
      <c r="J58" s="1" t="n">
        <f aca="false">E58 - B58</f>
        <v>-4.40000000000009</v>
      </c>
      <c r="K58" s="2" t="n">
        <f aca="false">IF(H58&gt;I58, H58, I58)</f>
        <v>32.3</v>
      </c>
      <c r="L58" s="2" t="n">
        <f aca="false">IF(H58&lt;I58,H58, I58)</f>
        <v>27.5999999999999</v>
      </c>
      <c r="M58" s="0" t="n">
        <v>53</v>
      </c>
      <c r="N58" s="0" t="n">
        <f aca="false">COUNTIF($K$2:$K$60,"&gt;"&amp;M58)</f>
        <v>43</v>
      </c>
      <c r="O58" s="0" t="n">
        <f aca="false">COUNTIF($L$2:$L$60,"&gt;"&amp;M58)</f>
        <v>1</v>
      </c>
      <c r="P58" s="4" t="n">
        <f aca="false">N58 / $O$3</f>
        <v>0.728813559322034</v>
      </c>
      <c r="Q58" s="4" t="n">
        <f aca="false">O58 / $O$3</f>
        <v>0.0169491525423729</v>
      </c>
      <c r="R58" s="4" t="n">
        <f aca="false">N58/N48</f>
        <v>0.796296296296296</v>
      </c>
      <c r="S58" s="4" t="n">
        <f aca="false">O58/O48</f>
        <v>0.166666666666667</v>
      </c>
    </row>
    <row collapsed="false" customFormat="false" customHeight="false" hidden="false" ht="12.1" outlineLevel="0" r="59">
      <c r="A59" s="0" t="s">
        <v>130</v>
      </c>
      <c r="B59" s="0" t="n">
        <v>1082.4</v>
      </c>
      <c r="C59" s="0" t="n">
        <v>1130.85</v>
      </c>
      <c r="D59" s="0" t="n">
        <v>1044.05</v>
      </c>
      <c r="E59" s="0" t="n">
        <v>1116.6</v>
      </c>
      <c r="F59" s="0" t="n">
        <v>3420</v>
      </c>
      <c r="G59" s="3" t="s">
        <v>131</v>
      </c>
      <c r="H59" s="1" t="n">
        <f aca="false">C59 - B59</f>
        <v>48.4499999999998</v>
      </c>
      <c r="I59" s="1" t="n">
        <f aca="false">B59 - D59</f>
        <v>38.3500000000001</v>
      </c>
      <c r="J59" s="1" t="n">
        <f aca="false">E59 - B59</f>
        <v>34.1999999999998</v>
      </c>
      <c r="K59" s="2" t="n">
        <f aca="false">IF(H59&gt;I59, H59, I59)</f>
        <v>48.4499999999998</v>
      </c>
      <c r="L59" s="2" t="n">
        <f aca="false">IF(H59&lt;I59,H59, I59)</f>
        <v>38.3500000000001</v>
      </c>
      <c r="M59" s="0" t="n">
        <v>54</v>
      </c>
      <c r="N59" s="0" t="n">
        <f aca="false">COUNTIF($K$2:$K$60,"&gt;"&amp;M59)</f>
        <v>43</v>
      </c>
      <c r="O59" s="0" t="n">
        <f aca="false">COUNTIF($L$2:$L$60,"&gt;"&amp;M59)</f>
        <v>1</v>
      </c>
      <c r="P59" s="4" t="n">
        <f aca="false">N59 / $O$3</f>
        <v>0.728813559322034</v>
      </c>
      <c r="Q59" s="4" t="n">
        <f aca="false">O59 / $O$3</f>
        <v>0.0169491525423729</v>
      </c>
      <c r="R59" s="4" t="n">
        <f aca="false">N59/N49</f>
        <v>0.796296296296296</v>
      </c>
      <c r="S59" s="4" t="n">
        <f aca="false">O59/O49</f>
        <v>0.166666666666667</v>
      </c>
    </row>
    <row collapsed="false" customFormat="false" customHeight="false" hidden="false" ht="12.1" outlineLevel="0" r="60">
      <c r="A60" s="0" t="s">
        <v>132</v>
      </c>
      <c r="B60" s="0" t="n">
        <v>1096.7</v>
      </c>
      <c r="C60" s="0" t="n">
        <v>1161.85</v>
      </c>
      <c r="D60" s="0" t="n">
        <v>1073.8</v>
      </c>
      <c r="E60" s="0" t="n">
        <v>1081.3</v>
      </c>
      <c r="F60" s="0" t="n">
        <v>-1540</v>
      </c>
      <c r="G60" s="3" t="s">
        <v>133</v>
      </c>
      <c r="H60" s="1" t="n">
        <f aca="false">C60 - B60</f>
        <v>65.1499999999999</v>
      </c>
      <c r="I60" s="1" t="n">
        <f aca="false">B60 - D60</f>
        <v>22.9000000000001</v>
      </c>
      <c r="J60" s="1" t="n">
        <f aca="false">E60 - B60</f>
        <v>-15.4000000000001</v>
      </c>
      <c r="K60" s="2" t="n">
        <f aca="false">IF(H60&gt;I60, H60, I60)</f>
        <v>65.1499999999999</v>
      </c>
      <c r="L60" s="2" t="n">
        <f aca="false">IF(H60&lt;I60,H60, I60)</f>
        <v>22.9000000000001</v>
      </c>
      <c r="M60" s="0" t="n">
        <v>55</v>
      </c>
      <c r="N60" s="0" t="n">
        <f aca="false">COUNTIF($K$2:$K$60,"&gt;"&amp;M60)</f>
        <v>42</v>
      </c>
      <c r="O60" s="0" t="n">
        <f aca="false">COUNTIF($L$2:$L$60,"&gt;"&amp;M60)</f>
        <v>1</v>
      </c>
      <c r="P60" s="4" t="n">
        <f aca="false">N60 / $O$3</f>
        <v>0.711864406779661</v>
      </c>
      <c r="Q60" s="4" t="n">
        <f aca="false">O60 / $O$3</f>
        <v>0.0169491525423729</v>
      </c>
      <c r="R60" s="4" t="n">
        <f aca="false">N60/N50</f>
        <v>0.807692307692308</v>
      </c>
      <c r="S60" s="4" t="n">
        <f aca="false">O60/O50</f>
        <v>0.166666666666667</v>
      </c>
    </row>
    <row collapsed="false" customFormat="false" customHeight="false" hidden="false" ht="12.1" outlineLevel="0" r="61">
      <c r="M61" s="0" t="n">
        <v>56</v>
      </c>
      <c r="N61" s="0" t="n">
        <f aca="false">COUNTIF($K$2:$K$60,"&gt;"&amp;M61)</f>
        <v>42</v>
      </c>
      <c r="O61" s="0" t="n">
        <f aca="false">COUNTIF($L$2:$L$60,"&gt;"&amp;M61)</f>
        <v>1</v>
      </c>
      <c r="P61" s="4" t="n">
        <f aca="false">N61 / $O$3</f>
        <v>0.711864406779661</v>
      </c>
      <c r="Q61" s="4" t="n">
        <f aca="false">O61 / $O$3</f>
        <v>0.0169491525423729</v>
      </c>
      <c r="R61" s="4" t="n">
        <f aca="false">N61/N51</f>
        <v>0.823529411764706</v>
      </c>
      <c r="S61" s="4" t="n">
        <f aca="false">O61/O51</f>
        <v>0.166666666666667</v>
      </c>
    </row>
    <row collapsed="false" customFormat="false" customHeight="false" hidden="false" ht="12.1" outlineLevel="0" r="62">
      <c r="M62" s="0" t="n">
        <v>57</v>
      </c>
      <c r="N62" s="0" t="n">
        <f aca="false">COUNTIF($K$2:$K$60,"&gt;"&amp;M62)</f>
        <v>42</v>
      </c>
      <c r="O62" s="0" t="n">
        <f aca="false">COUNTIF($L$2:$L$60,"&gt;"&amp;M62)</f>
        <v>1</v>
      </c>
      <c r="P62" s="4" t="n">
        <f aca="false">N62 / $O$3</f>
        <v>0.711864406779661</v>
      </c>
      <c r="Q62" s="4" t="n">
        <f aca="false">O62 / $O$3</f>
        <v>0.0169491525423729</v>
      </c>
      <c r="R62" s="4" t="n">
        <f aca="false">N62/N52</f>
        <v>0.84</v>
      </c>
      <c r="S62" s="4" t="n">
        <f aca="false">O62/O52</f>
        <v>0.2</v>
      </c>
    </row>
    <row collapsed="false" customFormat="false" customHeight="false" hidden="false" ht="12.1" outlineLevel="0" r="63">
      <c r="M63" s="0" t="n">
        <v>58</v>
      </c>
      <c r="N63" s="0" t="n">
        <f aca="false">COUNTIF($K$2:$K$60,"&gt;"&amp;M63)</f>
        <v>41</v>
      </c>
      <c r="O63" s="0" t="n">
        <f aca="false">COUNTIF($L$2:$L$60,"&gt;"&amp;M63)</f>
        <v>1</v>
      </c>
      <c r="P63" s="4" t="n">
        <f aca="false">N63 / $O$3</f>
        <v>0.694915254237288</v>
      </c>
      <c r="Q63" s="4" t="n">
        <f aca="false">O63 / $O$3</f>
        <v>0.0169491525423729</v>
      </c>
      <c r="R63" s="4" t="n">
        <f aca="false">N63/N53</f>
        <v>0.872340425531915</v>
      </c>
      <c r="S63" s="4" t="n">
        <f aca="false">O63/O53</f>
        <v>0.25</v>
      </c>
    </row>
    <row collapsed="false" customFormat="false" customHeight="false" hidden="false" ht="12.1" outlineLevel="0" r="64">
      <c r="M64" s="0" t="n">
        <v>59</v>
      </c>
      <c r="N64" s="0" t="n">
        <f aca="false">COUNTIF($K$2:$K$60,"&gt;"&amp;M64)</f>
        <v>41</v>
      </c>
      <c r="O64" s="0" t="n">
        <f aca="false">COUNTIF($L$2:$L$60,"&gt;"&amp;M64)</f>
        <v>1</v>
      </c>
      <c r="P64" s="4" t="n">
        <f aca="false">N64 / $O$3</f>
        <v>0.694915254237288</v>
      </c>
      <c r="Q64" s="4" t="n">
        <f aca="false">O64 / $O$3</f>
        <v>0.0169491525423729</v>
      </c>
      <c r="R64" s="4" t="n">
        <f aca="false">N64/N54</f>
        <v>0.953488372093023</v>
      </c>
      <c r="S64" s="4" t="n">
        <f aca="false">O64/O54</f>
        <v>0.333333333333333</v>
      </c>
    </row>
    <row collapsed="false" customFormat="false" customHeight="false" hidden="false" ht="12.1" outlineLevel="0" r="65">
      <c r="M65" s="0" t="n">
        <v>60</v>
      </c>
      <c r="N65" s="0" t="n">
        <f aca="false">COUNTIF($K$2:$K$60,"&gt;"&amp;M65)</f>
        <v>40</v>
      </c>
      <c r="O65" s="0" t="n">
        <f aca="false">COUNTIF($L$2:$L$60,"&gt;"&amp;M65)</f>
        <v>1</v>
      </c>
      <c r="P65" s="4" t="n">
        <f aca="false">N65 / $O$3</f>
        <v>0.677966101694915</v>
      </c>
      <c r="Q65" s="4" t="n">
        <f aca="false">O65 / $O$3</f>
        <v>0.0169491525423729</v>
      </c>
      <c r="R65" s="4" t="n">
        <f aca="false">N65/N55</f>
        <v>0.930232558139535</v>
      </c>
      <c r="S65" s="4" t="n">
        <f aca="false">O65/O55</f>
        <v>0.5</v>
      </c>
    </row>
    <row collapsed="false" customFormat="false" customHeight="false" hidden="false" ht="12.1" outlineLevel="0" r="66">
      <c r="M66" s="0" t="n">
        <v>61</v>
      </c>
      <c r="N66" s="0" t="n">
        <f aca="false">COUNTIF($K$2:$K$60,"&gt;"&amp;M66)</f>
        <v>40</v>
      </c>
      <c r="O66" s="0" t="n">
        <f aca="false">COUNTIF($L$2:$L$60,"&gt;"&amp;M66)</f>
        <v>1</v>
      </c>
      <c r="P66" s="4" t="n">
        <f aca="false">N66 / $O$3</f>
        <v>0.677966101694915</v>
      </c>
      <c r="Q66" s="4" t="n">
        <f aca="false">O66 / $O$3</f>
        <v>0.0169491525423729</v>
      </c>
      <c r="R66" s="5" t="n">
        <f aca="false">N66/N56</f>
        <v>0.930232558139535</v>
      </c>
      <c r="S66" s="5" t="n">
        <f aca="false">O66/O56</f>
        <v>1</v>
      </c>
    </row>
    <row collapsed="false" customFormat="false" customHeight="false" hidden="false" ht="12.1" outlineLevel="0" r="67">
      <c r="M67" s="0" t="n">
        <v>62</v>
      </c>
      <c r="N67" s="0" t="n">
        <f aca="false">COUNTIF($K$2:$K$60,"&gt;"&amp;M67)</f>
        <v>40</v>
      </c>
      <c r="O67" s="0" t="n">
        <f aca="false">COUNTIF($L$2:$L$60,"&gt;"&amp;M67)</f>
        <v>1</v>
      </c>
      <c r="P67" s="4" t="n">
        <f aca="false">N67 / $O$3</f>
        <v>0.677966101694915</v>
      </c>
      <c r="Q67" s="4" t="n">
        <f aca="false">O67 / $O$3</f>
        <v>0.0169491525423729</v>
      </c>
      <c r="R67" s="5" t="n">
        <f aca="false">N67/N57</f>
        <v>0.930232558139535</v>
      </c>
      <c r="S67" s="5" t="n">
        <f aca="false">O67/O57</f>
        <v>1</v>
      </c>
    </row>
    <row collapsed="false" customFormat="false" customHeight="false" hidden="false" ht="12.1" outlineLevel="0" r="68">
      <c r="M68" s="0" t="n">
        <v>63</v>
      </c>
      <c r="N68" s="0" t="n">
        <f aca="false">COUNTIF($K$2:$K$60,"&gt;"&amp;M68)</f>
        <v>40</v>
      </c>
      <c r="O68" s="0" t="n">
        <f aca="false">COUNTIF($L$2:$L$60,"&gt;"&amp;M68)</f>
        <v>1</v>
      </c>
      <c r="P68" s="4" t="n">
        <f aca="false">N68 / $O$3</f>
        <v>0.677966101694915</v>
      </c>
      <c r="Q68" s="4" t="n">
        <f aca="false">O68 / $O$3</f>
        <v>0.0169491525423729</v>
      </c>
      <c r="R68" s="5" t="n">
        <f aca="false">N68/N58</f>
        <v>0.930232558139535</v>
      </c>
      <c r="S68" s="5" t="n">
        <f aca="false">O68/O58</f>
        <v>1</v>
      </c>
    </row>
    <row collapsed="false" customFormat="false" customHeight="false" hidden="false" ht="12.1" outlineLevel="0" r="69">
      <c r="M69" s="0" t="n">
        <v>64</v>
      </c>
      <c r="N69" s="0" t="n">
        <f aca="false">COUNTIF($K$2:$K$60,"&gt;"&amp;M69)</f>
        <v>40</v>
      </c>
      <c r="O69" s="0" t="n">
        <f aca="false">COUNTIF($L$2:$L$60,"&gt;"&amp;M69)</f>
        <v>1</v>
      </c>
      <c r="P69" s="4" t="n">
        <f aca="false">N69 / $O$3</f>
        <v>0.677966101694915</v>
      </c>
      <c r="Q69" s="4" t="n">
        <f aca="false">O69 / $O$3</f>
        <v>0.0169491525423729</v>
      </c>
      <c r="R69" s="5" t="n">
        <f aca="false">N69/N59</f>
        <v>0.930232558139535</v>
      </c>
      <c r="S69" s="5" t="n">
        <f aca="false">O69/O59</f>
        <v>1</v>
      </c>
    </row>
    <row collapsed="false" customFormat="false" customHeight="false" hidden="false" ht="12.1" outlineLevel="0" r="70">
      <c r="M70" s="0" t="n">
        <v>65</v>
      </c>
      <c r="N70" s="0" t="n">
        <f aca="false">COUNTIF($K$2:$K$60,"&gt;"&amp;M70)</f>
        <v>40</v>
      </c>
      <c r="O70" s="0" t="n">
        <f aca="false">COUNTIF($L$2:$L$60,"&gt;"&amp;M70)</f>
        <v>1</v>
      </c>
      <c r="P70" s="4" t="n">
        <f aca="false">N70 / $O$3</f>
        <v>0.677966101694915</v>
      </c>
      <c r="Q70" s="4" t="n">
        <f aca="false">O70 / $O$3</f>
        <v>0.0169491525423729</v>
      </c>
      <c r="R70" s="5" t="n">
        <f aca="false">N70/N60</f>
        <v>0.952380952380952</v>
      </c>
      <c r="S70" s="5" t="n">
        <f aca="false">O70/O60</f>
        <v>1</v>
      </c>
    </row>
    <row collapsed="false" customFormat="false" customHeight="false" hidden="false" ht="12.1" outlineLevel="0" r="71">
      <c r="M71" s="0" t="n">
        <v>66</v>
      </c>
      <c r="N71" s="0" t="n">
        <f aca="false">COUNTIF($K$2:$K$60,"&gt;"&amp;M71)</f>
        <v>39</v>
      </c>
      <c r="O71" s="0" t="n">
        <f aca="false">COUNTIF($L$2:$L$60,"&gt;"&amp;M71)</f>
        <v>1</v>
      </c>
      <c r="P71" s="4" t="n">
        <f aca="false">N71 / $O$3</f>
        <v>0.661016949152542</v>
      </c>
      <c r="Q71" s="4" t="n">
        <f aca="false">O71 / $O$3</f>
        <v>0.0169491525423729</v>
      </c>
      <c r="R71" s="5" t="n">
        <f aca="false">N71/N61</f>
        <v>0.928571428571429</v>
      </c>
      <c r="S71" s="5" t="n">
        <f aca="false">O71/O61</f>
        <v>1</v>
      </c>
    </row>
    <row collapsed="false" customFormat="false" customHeight="false" hidden="false" ht="12.1" outlineLevel="0" r="72">
      <c r="M72" s="0" t="n">
        <v>67</v>
      </c>
      <c r="N72" s="0" t="n">
        <f aca="false">COUNTIF($K$2:$K$60,"&gt;"&amp;M72)</f>
        <v>38</v>
      </c>
      <c r="O72" s="0" t="n">
        <f aca="false">COUNTIF($L$2:$L$60,"&gt;"&amp;M72)</f>
        <v>1</v>
      </c>
      <c r="P72" s="4" t="n">
        <f aca="false">N72 / $O$3</f>
        <v>0.644067796610169</v>
      </c>
      <c r="Q72" s="4" t="n">
        <f aca="false">O72 / $O$3</f>
        <v>0.0169491525423729</v>
      </c>
      <c r="R72" s="5" t="n">
        <f aca="false">N72/N62</f>
        <v>0.904761904761905</v>
      </c>
      <c r="S72" s="5" t="n">
        <f aca="false">O72/O62</f>
        <v>1</v>
      </c>
    </row>
    <row collapsed="false" customFormat="false" customHeight="false" hidden="false" ht="12.1" outlineLevel="0" r="73">
      <c r="M73" s="0" t="n">
        <v>68</v>
      </c>
      <c r="N73" s="0" t="n">
        <f aca="false">COUNTIF($K$2:$K$60,"&gt;"&amp;M73)</f>
        <v>38</v>
      </c>
      <c r="O73" s="0" t="n">
        <f aca="false">COUNTIF($L$2:$L$60,"&gt;"&amp;M73)</f>
        <v>1</v>
      </c>
      <c r="P73" s="4" t="n">
        <f aca="false">N73 / $O$3</f>
        <v>0.644067796610169</v>
      </c>
      <c r="Q73" s="4" t="n">
        <f aca="false">O73 / $O$3</f>
        <v>0.0169491525423729</v>
      </c>
      <c r="R73" s="5" t="n">
        <f aca="false">N73/N63</f>
        <v>0.926829268292683</v>
      </c>
      <c r="S73" s="5" t="n">
        <f aca="false">O73/O63</f>
        <v>1</v>
      </c>
    </row>
    <row collapsed="false" customFormat="false" customHeight="false" hidden="false" ht="12.1" outlineLevel="0" r="74">
      <c r="M74" s="0" t="n">
        <v>69</v>
      </c>
      <c r="N74" s="0" t="n">
        <f aca="false">COUNTIF($K$2:$K$60,"&gt;"&amp;M74)</f>
        <v>34</v>
      </c>
      <c r="O74" s="0" t="n">
        <f aca="false">COUNTIF($L$2:$L$60,"&gt;"&amp;M74)</f>
        <v>1</v>
      </c>
      <c r="P74" s="4" t="n">
        <f aca="false">N74 / $O$3</f>
        <v>0.576271186440678</v>
      </c>
      <c r="Q74" s="4" t="n">
        <f aca="false">O74 / $O$3</f>
        <v>0.0169491525423729</v>
      </c>
      <c r="R74" s="5" t="n">
        <f aca="false">N74/N64</f>
        <v>0.829268292682927</v>
      </c>
      <c r="S74" s="5" t="n">
        <f aca="false">O74/O64</f>
        <v>1</v>
      </c>
    </row>
    <row collapsed="false" customFormat="false" customHeight="false" hidden="false" ht="12.1" outlineLevel="0" r="75">
      <c r="M75" s="0" t="n">
        <v>70</v>
      </c>
      <c r="N75" s="0" t="n">
        <f aca="false">COUNTIF($K$2:$K$60,"&gt;"&amp;M75)</f>
        <v>33</v>
      </c>
      <c r="O75" s="0" t="n">
        <f aca="false">COUNTIF($L$2:$L$60,"&gt;"&amp;M75)</f>
        <v>1</v>
      </c>
      <c r="P75" s="4" t="n">
        <f aca="false">N75 / $O$3</f>
        <v>0.559322033898305</v>
      </c>
      <c r="Q75" s="4" t="n">
        <f aca="false">O75 / $O$3</f>
        <v>0.0169491525423729</v>
      </c>
      <c r="R75" s="5" t="n">
        <f aca="false">N75/N65</f>
        <v>0.825</v>
      </c>
      <c r="S75" s="5" t="n">
        <f aca="false">O75/O65</f>
        <v>1</v>
      </c>
    </row>
    <row collapsed="false" customFormat="false" customHeight="false" hidden="false" ht="12.1" outlineLevel="0" r="76">
      <c r="M76" s="0" t="n">
        <v>71</v>
      </c>
      <c r="N76" s="0" t="n">
        <f aca="false">COUNTIF($K$2:$K$60,"&gt;"&amp;M76)</f>
        <v>33</v>
      </c>
      <c r="O76" s="0" t="n">
        <f aca="false">COUNTIF($L$2:$L$60,"&gt;"&amp;M76)</f>
        <v>1</v>
      </c>
      <c r="P76" s="4" t="n">
        <f aca="false">N76 / $O$3</f>
        <v>0.559322033898305</v>
      </c>
      <c r="Q76" s="4" t="n">
        <f aca="false">O76 / $O$3</f>
        <v>0.0169491525423729</v>
      </c>
      <c r="R76" s="5" t="n">
        <f aca="false">N76/N66</f>
        <v>0.825</v>
      </c>
      <c r="S76" s="5" t="n">
        <f aca="false">O76/O66</f>
        <v>1</v>
      </c>
    </row>
    <row collapsed="false" customFormat="false" customHeight="false" hidden="false" ht="12.1" outlineLevel="0" r="77">
      <c r="M77" s="0" t="n">
        <v>72</v>
      </c>
      <c r="N77" s="0" t="n">
        <f aca="false">COUNTIF($K$2:$K$60,"&gt;"&amp;M77)</f>
        <v>33</v>
      </c>
      <c r="O77" s="0" t="n">
        <f aca="false">COUNTIF($L$2:$L$60,"&gt;"&amp;M77)</f>
        <v>1</v>
      </c>
      <c r="P77" s="4" t="n">
        <f aca="false">N77 / $O$3</f>
        <v>0.559322033898305</v>
      </c>
      <c r="Q77" s="4" t="n">
        <f aca="false">O77 / $O$3</f>
        <v>0.0169491525423729</v>
      </c>
      <c r="R77" s="5" t="n">
        <f aca="false">N77/N67</f>
        <v>0.825</v>
      </c>
      <c r="S77" s="5" t="n">
        <f aca="false">O77/O67</f>
        <v>1</v>
      </c>
    </row>
    <row collapsed="false" customFormat="false" customHeight="false" hidden="false" ht="12.1" outlineLevel="0" r="78">
      <c r="M78" s="0" t="n">
        <v>73</v>
      </c>
      <c r="N78" s="0" t="n">
        <f aca="false">COUNTIF($K$2:$K$60,"&gt;"&amp;M78)</f>
        <v>31</v>
      </c>
      <c r="O78" s="0" t="n">
        <f aca="false">COUNTIF($L$2:$L$60,"&gt;"&amp;M78)</f>
        <v>1</v>
      </c>
      <c r="P78" s="4" t="n">
        <f aca="false">N78 / $O$3</f>
        <v>0.525423728813559</v>
      </c>
      <c r="Q78" s="4" t="n">
        <f aca="false">O78 / $O$3</f>
        <v>0.0169491525423729</v>
      </c>
      <c r="R78" s="5" t="n">
        <f aca="false">N78/N68</f>
        <v>0.775</v>
      </c>
      <c r="S78" s="5" t="n">
        <f aca="false">O78/O68</f>
        <v>1</v>
      </c>
    </row>
    <row collapsed="false" customFormat="false" customHeight="false" hidden="false" ht="12.1" outlineLevel="0" r="79">
      <c r="M79" s="0" t="n">
        <v>74</v>
      </c>
      <c r="N79" s="0" t="n">
        <f aca="false">COUNTIF($K$2:$K$60,"&gt;"&amp;M79)</f>
        <v>31</v>
      </c>
      <c r="O79" s="0" t="n">
        <f aca="false">COUNTIF($L$2:$L$60,"&gt;"&amp;M79)</f>
        <v>1</v>
      </c>
      <c r="P79" s="4" t="n">
        <f aca="false">N79 / $O$3</f>
        <v>0.525423728813559</v>
      </c>
      <c r="Q79" s="4" t="n">
        <f aca="false">O79 / $O$3</f>
        <v>0.0169491525423729</v>
      </c>
      <c r="R79" s="5" t="n">
        <f aca="false">N79/N69</f>
        <v>0.775</v>
      </c>
      <c r="S79" s="5" t="n">
        <f aca="false">O79/O69</f>
        <v>1</v>
      </c>
    </row>
    <row collapsed="false" customFormat="false" customHeight="false" hidden="false" ht="12.1" outlineLevel="0" r="80">
      <c r="M80" s="0" t="n">
        <v>75</v>
      </c>
      <c r="N80" s="0" t="n">
        <f aca="false">COUNTIF($K$2:$K$60,"&gt;"&amp;M80)</f>
        <v>31</v>
      </c>
      <c r="O80" s="0" t="n">
        <f aca="false">COUNTIF($L$2:$L$60,"&gt;"&amp;M80)</f>
        <v>1</v>
      </c>
      <c r="P80" s="4" t="n">
        <f aca="false">N80 / $O$3</f>
        <v>0.525423728813559</v>
      </c>
      <c r="Q80" s="4" t="n">
        <f aca="false">O80 / $O$3</f>
        <v>0.0169491525423729</v>
      </c>
      <c r="R80" s="5" t="n">
        <f aca="false">N80/N70</f>
        <v>0.775</v>
      </c>
      <c r="S80" s="5" t="n">
        <f aca="false">O80/O70</f>
        <v>1</v>
      </c>
    </row>
    <row collapsed="false" customFormat="false" customHeight="false" hidden="false" ht="12.1" outlineLevel="0" r="81">
      <c r="M81" s="0" t="n">
        <v>76</v>
      </c>
      <c r="N81" s="0" t="n">
        <f aca="false">COUNTIF($K$2:$K$60,"&gt;"&amp;M81)</f>
        <v>30</v>
      </c>
      <c r="O81" s="0" t="n">
        <f aca="false">COUNTIF($L$2:$L$60,"&gt;"&amp;M81)</f>
        <v>1</v>
      </c>
      <c r="P81" s="4" t="n">
        <f aca="false">N81 / $O$3</f>
        <v>0.508474576271186</v>
      </c>
      <c r="Q81" s="4" t="n">
        <f aca="false">O81 / $O$3</f>
        <v>0.0169491525423729</v>
      </c>
      <c r="R81" s="5" t="n">
        <f aca="false">N81/N71</f>
        <v>0.769230769230769</v>
      </c>
      <c r="S81" s="5" t="n">
        <f aca="false">O81/O71</f>
        <v>1</v>
      </c>
    </row>
    <row collapsed="false" customFormat="false" customHeight="false" hidden="false" ht="12.1" outlineLevel="0" r="82">
      <c r="M82" s="0" t="n">
        <v>77</v>
      </c>
      <c r="N82" s="0" t="n">
        <f aca="false">COUNTIF($K$2:$K$60,"&gt;"&amp;M82)</f>
        <v>29</v>
      </c>
      <c r="O82" s="0" t="n">
        <f aca="false">COUNTIF($L$2:$L$60,"&gt;"&amp;M82)</f>
        <v>1</v>
      </c>
      <c r="P82" s="4" t="n">
        <f aca="false">N82 / $O$3</f>
        <v>0.491525423728814</v>
      </c>
      <c r="Q82" s="4" t="n">
        <f aca="false">O82 / $O$3</f>
        <v>0.0169491525423729</v>
      </c>
      <c r="R82" s="5" t="n">
        <f aca="false">N82/N72</f>
        <v>0.763157894736842</v>
      </c>
      <c r="S82" s="5" t="n">
        <f aca="false">O82/O72</f>
        <v>1</v>
      </c>
    </row>
    <row collapsed="false" customFormat="false" customHeight="false" hidden="false" ht="12.1" outlineLevel="0" r="83">
      <c r="M83" s="0" t="n">
        <v>78</v>
      </c>
      <c r="N83" s="0" t="n">
        <f aca="false">COUNTIF($K$2:$K$60,"&gt;"&amp;M83)</f>
        <v>29</v>
      </c>
      <c r="O83" s="0" t="n">
        <f aca="false">COUNTIF($L$2:$L$60,"&gt;"&amp;M83)</f>
        <v>1</v>
      </c>
      <c r="P83" s="4" t="n">
        <f aca="false">N83 / $O$3</f>
        <v>0.491525423728814</v>
      </c>
      <c r="Q83" s="4" t="n">
        <f aca="false">O83 / $O$3</f>
        <v>0.0169491525423729</v>
      </c>
      <c r="R83" s="5" t="n">
        <f aca="false">N83/N73</f>
        <v>0.763157894736842</v>
      </c>
      <c r="S83" s="5" t="n">
        <f aca="false">O83/O73</f>
        <v>1</v>
      </c>
    </row>
    <row collapsed="false" customFormat="false" customHeight="false" hidden="false" ht="12.1" outlineLevel="0" r="84">
      <c r="M84" s="0" t="n">
        <v>79</v>
      </c>
      <c r="N84" s="0" t="n">
        <f aca="false">COUNTIF($K$2:$K$60,"&gt;"&amp;M84)</f>
        <v>26</v>
      </c>
      <c r="O84" s="0" t="n">
        <f aca="false">COUNTIF($L$2:$L$60,"&gt;"&amp;M84)</f>
        <v>1</v>
      </c>
      <c r="P84" s="4" t="n">
        <f aca="false">N84 / $O$3</f>
        <v>0.440677966101695</v>
      </c>
      <c r="Q84" s="4" t="n">
        <f aca="false">O84 / $O$3</f>
        <v>0.0169491525423729</v>
      </c>
      <c r="R84" s="5" t="n">
        <f aca="false">N84/N74</f>
        <v>0.764705882352941</v>
      </c>
      <c r="S84" s="5" t="n">
        <f aca="false">O84/O74</f>
        <v>1</v>
      </c>
    </row>
    <row collapsed="false" customFormat="false" customHeight="false" hidden="false" ht="12.1" outlineLevel="0" r="85">
      <c r="M85" s="0" t="n">
        <v>80</v>
      </c>
      <c r="N85" s="0" t="n">
        <f aca="false">COUNTIF($K$2:$K$60,"&gt;"&amp;M85)</f>
        <v>25</v>
      </c>
      <c r="O85" s="0" t="n">
        <f aca="false">COUNTIF($L$2:$L$60,"&gt;"&amp;M85)</f>
        <v>1</v>
      </c>
      <c r="P85" s="4" t="n">
        <f aca="false">N85 / $O$3</f>
        <v>0.423728813559322</v>
      </c>
      <c r="Q85" s="4" t="n">
        <f aca="false">O85 / $O$3</f>
        <v>0.0169491525423729</v>
      </c>
      <c r="R85" s="5" t="n">
        <f aca="false">N85/N75</f>
        <v>0.757575757575758</v>
      </c>
      <c r="S85" s="5" t="n">
        <f aca="false">O85/O75</f>
        <v>1</v>
      </c>
    </row>
    <row collapsed="false" customFormat="false" customHeight="false" hidden="false" ht="12.1" outlineLevel="0" r="86">
      <c r="M86" s="0" t="n">
        <v>81</v>
      </c>
      <c r="N86" s="0" t="n">
        <f aca="false">COUNTIF($K$2:$K$60,"&gt;"&amp;M86)</f>
        <v>24</v>
      </c>
      <c r="O86" s="0" t="n">
        <f aca="false">COUNTIF($L$2:$L$60,"&gt;"&amp;M86)</f>
        <v>1</v>
      </c>
      <c r="P86" s="4" t="n">
        <f aca="false">N86 / $O$3</f>
        <v>0.406779661016949</v>
      </c>
      <c r="Q86" s="4" t="n">
        <f aca="false">O86 / $O$3</f>
        <v>0.0169491525423729</v>
      </c>
      <c r="R86" s="5" t="n">
        <f aca="false">N86/N76</f>
        <v>0.727272727272727</v>
      </c>
      <c r="S86" s="5" t="n">
        <f aca="false">O86/O76</f>
        <v>1</v>
      </c>
    </row>
    <row collapsed="false" customFormat="false" customHeight="false" hidden="false" ht="12.1" outlineLevel="0" r="87">
      <c r="M87" s="0" t="n">
        <v>82</v>
      </c>
      <c r="N87" s="0" t="n">
        <f aca="false">COUNTIF($K$2:$K$60,"&gt;"&amp;M87)</f>
        <v>24</v>
      </c>
      <c r="O87" s="0" t="n">
        <f aca="false">COUNTIF($L$2:$L$60,"&gt;"&amp;M87)</f>
        <v>1</v>
      </c>
      <c r="P87" s="4" t="n">
        <f aca="false">N87 / $O$3</f>
        <v>0.406779661016949</v>
      </c>
      <c r="Q87" s="4" t="n">
        <f aca="false">O87 / $O$3</f>
        <v>0.0169491525423729</v>
      </c>
      <c r="R87" s="5" t="n">
        <f aca="false">N87/N77</f>
        <v>0.727272727272727</v>
      </c>
      <c r="S87" s="5" t="n">
        <f aca="false">O87/O77</f>
        <v>1</v>
      </c>
    </row>
    <row collapsed="false" customFormat="false" customHeight="false" hidden="false" ht="12.1" outlineLevel="0" r="88">
      <c r="M88" s="0" t="n">
        <v>83</v>
      </c>
      <c r="N88" s="0" t="n">
        <f aca="false">COUNTIF($K$2:$K$60,"&gt;"&amp;M88)</f>
        <v>23</v>
      </c>
      <c r="O88" s="0" t="n">
        <f aca="false">COUNTIF($L$2:$L$60,"&gt;"&amp;M88)</f>
        <v>1</v>
      </c>
      <c r="P88" s="4" t="n">
        <f aca="false">N88 / $O$3</f>
        <v>0.389830508474576</v>
      </c>
      <c r="Q88" s="4" t="n">
        <f aca="false">O88 / $O$3</f>
        <v>0.0169491525423729</v>
      </c>
      <c r="R88" s="5" t="n">
        <f aca="false">N88/N78</f>
        <v>0.741935483870968</v>
      </c>
      <c r="S88" s="5" t="n">
        <f aca="false">O88/O78</f>
        <v>1</v>
      </c>
    </row>
    <row collapsed="false" customFormat="false" customHeight="false" hidden="false" ht="12.1" outlineLevel="0" r="89">
      <c r="M89" s="0" t="n">
        <v>84</v>
      </c>
      <c r="N89" s="0" t="n">
        <f aca="false">COUNTIF($K$2:$K$60,"&gt;"&amp;M89)</f>
        <v>23</v>
      </c>
      <c r="O89" s="0" t="n">
        <f aca="false">COUNTIF($L$2:$L$60,"&gt;"&amp;M89)</f>
        <v>1</v>
      </c>
      <c r="P89" s="4" t="n">
        <f aca="false">N89 / $O$3</f>
        <v>0.389830508474576</v>
      </c>
      <c r="Q89" s="4" t="n">
        <f aca="false">O89 / $O$3</f>
        <v>0.0169491525423729</v>
      </c>
      <c r="R89" s="5" t="n">
        <f aca="false">N89/N79</f>
        <v>0.741935483870968</v>
      </c>
      <c r="S89" s="5" t="n">
        <f aca="false">O89/O79</f>
        <v>1</v>
      </c>
    </row>
    <row collapsed="false" customFormat="false" customHeight="false" hidden="false" ht="12.1" outlineLevel="0" r="90">
      <c r="M90" s="0" t="n">
        <v>85</v>
      </c>
      <c r="N90" s="0" t="n">
        <f aca="false">COUNTIF($K$2:$K$60,"&gt;"&amp;M90)</f>
        <v>23</v>
      </c>
      <c r="O90" s="0" t="n">
        <f aca="false">COUNTIF($L$2:$L$60,"&gt;"&amp;M90)</f>
        <v>1</v>
      </c>
      <c r="P90" s="4" t="n">
        <f aca="false">N90 / $O$3</f>
        <v>0.389830508474576</v>
      </c>
      <c r="Q90" s="4" t="n">
        <f aca="false">O90 / $O$3</f>
        <v>0.0169491525423729</v>
      </c>
      <c r="R90" s="5" t="n">
        <f aca="false">N90/N80</f>
        <v>0.741935483870968</v>
      </c>
      <c r="S90" s="5" t="n">
        <f aca="false">O90/O80</f>
        <v>1</v>
      </c>
    </row>
    <row collapsed="false" customFormat="false" customHeight="false" hidden="false" ht="12.1" outlineLevel="0" r="91">
      <c r="M91" s="0" t="n">
        <v>86</v>
      </c>
      <c r="N91" s="0" t="n">
        <f aca="false">COUNTIF($K$2:$K$60,"&gt;"&amp;M91)</f>
        <v>21</v>
      </c>
      <c r="O91" s="0" t="n">
        <f aca="false">COUNTIF($L$2:$L$60,"&gt;"&amp;M91)</f>
        <v>1</v>
      </c>
      <c r="P91" s="4" t="n">
        <f aca="false">N91 / $O$3</f>
        <v>0.35593220338983</v>
      </c>
      <c r="Q91" s="4" t="n">
        <f aca="false">O91 / $O$3</f>
        <v>0.0169491525423729</v>
      </c>
      <c r="R91" s="5" t="n">
        <f aca="false">N91/N81</f>
        <v>0.7</v>
      </c>
      <c r="S91" s="5" t="n">
        <f aca="false">O91/O81</f>
        <v>1</v>
      </c>
    </row>
    <row collapsed="false" customFormat="false" customHeight="false" hidden="false" ht="12.1" outlineLevel="0" r="92">
      <c r="M92" s="0" t="n">
        <v>87</v>
      </c>
      <c r="N92" s="0" t="n">
        <f aca="false">COUNTIF($K$2:$K$60,"&gt;"&amp;M92)</f>
        <v>21</v>
      </c>
      <c r="O92" s="0" t="n">
        <f aca="false">COUNTIF($L$2:$L$60,"&gt;"&amp;M92)</f>
        <v>1</v>
      </c>
      <c r="P92" s="4" t="n">
        <f aca="false">N92 / $O$3</f>
        <v>0.35593220338983</v>
      </c>
      <c r="Q92" s="4" t="n">
        <f aca="false">O92 / $O$3</f>
        <v>0.0169491525423729</v>
      </c>
      <c r="R92" s="5" t="n">
        <f aca="false">N92/N82</f>
        <v>0.724137931034483</v>
      </c>
      <c r="S92" s="5" t="n">
        <f aca="false">O92/O82</f>
        <v>1</v>
      </c>
    </row>
    <row collapsed="false" customFormat="false" customHeight="false" hidden="false" ht="12.1" outlineLevel="0" r="93">
      <c r="M93" s="0" t="n">
        <v>88</v>
      </c>
      <c r="N93" s="0" t="n">
        <f aca="false">COUNTIF($K$2:$K$60,"&gt;"&amp;M93)</f>
        <v>21</v>
      </c>
      <c r="O93" s="0" t="n">
        <f aca="false">COUNTIF($L$2:$L$60,"&gt;"&amp;M93)</f>
        <v>1</v>
      </c>
      <c r="P93" s="4" t="n">
        <f aca="false">N93 / $O$3</f>
        <v>0.35593220338983</v>
      </c>
      <c r="Q93" s="4" t="n">
        <f aca="false">O93 / $O$3</f>
        <v>0.0169491525423729</v>
      </c>
      <c r="R93" s="5" t="n">
        <f aca="false">N93/N83</f>
        <v>0.724137931034483</v>
      </c>
      <c r="S93" s="5" t="n">
        <f aca="false">O93/O83</f>
        <v>1</v>
      </c>
    </row>
    <row collapsed="false" customFormat="false" customHeight="false" hidden="false" ht="12.1" outlineLevel="0" r="94">
      <c r="M94" s="0" t="n">
        <v>89</v>
      </c>
      <c r="N94" s="0" t="n">
        <f aca="false">COUNTIF($K$2:$K$60,"&gt;"&amp;M94)</f>
        <v>20</v>
      </c>
      <c r="O94" s="0" t="n">
        <f aca="false">COUNTIF($L$2:$L$60,"&gt;"&amp;M94)</f>
        <v>1</v>
      </c>
      <c r="P94" s="4" t="n">
        <f aca="false">N94 / $O$3</f>
        <v>0.338983050847458</v>
      </c>
      <c r="Q94" s="4" t="n">
        <f aca="false">O94 / $O$3</f>
        <v>0.0169491525423729</v>
      </c>
      <c r="R94" s="5" t="n">
        <f aca="false">N94/N84</f>
        <v>0.769230769230769</v>
      </c>
      <c r="S94" s="5" t="n">
        <f aca="false">O94/O84</f>
        <v>1</v>
      </c>
    </row>
    <row collapsed="false" customFormat="false" customHeight="false" hidden="false" ht="12.1" outlineLevel="0" r="95">
      <c r="M95" s="0" t="n">
        <v>90</v>
      </c>
      <c r="N95" s="0" t="n">
        <f aca="false">COUNTIF($K$2:$K$60,"&gt;"&amp;M95)</f>
        <v>20</v>
      </c>
      <c r="O95" s="0" t="n">
        <f aca="false">COUNTIF($L$2:$L$60,"&gt;"&amp;M95)</f>
        <v>1</v>
      </c>
      <c r="P95" s="4" t="n">
        <f aca="false">N95 / $O$3</f>
        <v>0.338983050847458</v>
      </c>
      <c r="Q95" s="4" t="n">
        <f aca="false">O95 / $O$3</f>
        <v>0.0169491525423729</v>
      </c>
      <c r="R95" s="5" t="n">
        <f aca="false">N95/N85</f>
        <v>0.8</v>
      </c>
      <c r="S95" s="5" t="n">
        <f aca="false">O95/O85</f>
        <v>1</v>
      </c>
    </row>
    <row collapsed="false" customFormat="false" customHeight="false" hidden="false" ht="12.1" outlineLevel="0" r="96">
      <c r="M96" s="0" t="n">
        <v>91</v>
      </c>
      <c r="N96" s="0" t="n">
        <f aca="false">COUNTIF($K$2:$K$60,"&gt;"&amp;M96)</f>
        <v>20</v>
      </c>
      <c r="O96" s="0" t="n">
        <f aca="false">COUNTIF($L$2:$L$60,"&gt;"&amp;M96)</f>
        <v>1</v>
      </c>
      <c r="P96" s="4" t="n">
        <f aca="false">N96 / $O$3</f>
        <v>0.338983050847458</v>
      </c>
      <c r="Q96" s="4" t="n">
        <f aca="false">O96 / $O$3</f>
        <v>0.0169491525423729</v>
      </c>
      <c r="R96" s="5" t="n">
        <f aca="false">N96/N86</f>
        <v>0.833333333333333</v>
      </c>
      <c r="S96" s="5" t="n">
        <f aca="false">O96/O86</f>
        <v>1</v>
      </c>
    </row>
    <row collapsed="false" customFormat="false" customHeight="false" hidden="false" ht="12.1" outlineLevel="0" r="97">
      <c r="M97" s="0" t="n">
        <v>92</v>
      </c>
      <c r="N97" s="0" t="n">
        <f aca="false">COUNTIF($K$2:$K$60,"&gt;"&amp;M97)</f>
        <v>20</v>
      </c>
      <c r="O97" s="0" t="n">
        <f aca="false">COUNTIF($L$2:$L$60,"&gt;"&amp;M97)</f>
        <v>1</v>
      </c>
      <c r="P97" s="4" t="n">
        <f aca="false">N97 / $O$3</f>
        <v>0.338983050847458</v>
      </c>
      <c r="Q97" s="4" t="n">
        <f aca="false">O97 / $O$3</f>
        <v>0.0169491525423729</v>
      </c>
      <c r="R97" s="5" t="n">
        <f aca="false">N97/N87</f>
        <v>0.833333333333333</v>
      </c>
      <c r="S97" s="5" t="n">
        <f aca="false">O97/O87</f>
        <v>1</v>
      </c>
    </row>
    <row collapsed="false" customFormat="false" customHeight="false" hidden="false" ht="12.1" outlineLevel="0" r="98">
      <c r="M98" s="0" t="n">
        <v>93</v>
      </c>
      <c r="N98" s="0" t="n">
        <f aca="false">COUNTIF($K$2:$K$60,"&gt;"&amp;M98)</f>
        <v>20</v>
      </c>
      <c r="O98" s="0" t="n">
        <f aca="false">COUNTIF($L$2:$L$60,"&gt;"&amp;M98)</f>
        <v>1</v>
      </c>
      <c r="P98" s="4" t="n">
        <f aca="false">N98 / $O$3</f>
        <v>0.338983050847458</v>
      </c>
      <c r="Q98" s="4" t="n">
        <f aca="false">O98 / $O$3</f>
        <v>0.0169491525423729</v>
      </c>
      <c r="R98" s="5" t="n">
        <f aca="false">N98/N88</f>
        <v>0.869565217391304</v>
      </c>
      <c r="S98" s="5" t="n">
        <f aca="false">O98/O88</f>
        <v>1</v>
      </c>
    </row>
    <row collapsed="false" customFormat="false" customHeight="false" hidden="false" ht="12.1" outlineLevel="0" r="99">
      <c r="M99" s="0" t="n">
        <v>94</v>
      </c>
      <c r="N99" s="0" t="n">
        <f aca="false">COUNTIF($K$2:$K$60,"&gt;"&amp;M99)</f>
        <v>20</v>
      </c>
      <c r="O99" s="0" t="n">
        <f aca="false">COUNTIF($L$2:$L$60,"&gt;"&amp;M99)</f>
        <v>1</v>
      </c>
      <c r="P99" s="4" t="n">
        <f aca="false">N99 / $O$3</f>
        <v>0.338983050847458</v>
      </c>
      <c r="Q99" s="4" t="n">
        <f aca="false">O99 / $O$3</f>
        <v>0.0169491525423729</v>
      </c>
      <c r="R99" s="5" t="n">
        <f aca="false">N99/N89</f>
        <v>0.869565217391304</v>
      </c>
      <c r="S99" s="5" t="n">
        <f aca="false">O99/O89</f>
        <v>1</v>
      </c>
    </row>
    <row collapsed="false" customFormat="false" customHeight="false" hidden="false" ht="12.1" outlineLevel="0" r="100">
      <c r="M100" s="0" t="n">
        <v>95</v>
      </c>
      <c r="N100" s="0" t="n">
        <f aca="false">COUNTIF($K$2:$K$60,"&gt;"&amp;M100)</f>
        <v>20</v>
      </c>
      <c r="O100" s="0" t="n">
        <f aca="false">COUNTIF($L$2:$L$60,"&gt;"&amp;M100)</f>
        <v>0</v>
      </c>
      <c r="P100" s="4" t="n">
        <f aca="false">N100 / $O$3</f>
        <v>0.338983050847458</v>
      </c>
      <c r="Q100" s="4" t="n">
        <f aca="false">O100 / $O$3</f>
        <v>0</v>
      </c>
      <c r="R100" s="4" t="n">
        <f aca="false">N100/N90</f>
        <v>0.869565217391304</v>
      </c>
      <c r="S100" s="4" t="n">
        <f aca="false">O100/O90</f>
        <v>0</v>
      </c>
    </row>
    <row collapsed="false" customFormat="false" customHeight="false" hidden="false" ht="12.1" outlineLevel="0" r="101">
      <c r="M101" s="0" t="n">
        <v>96</v>
      </c>
      <c r="N101" s="0" t="n">
        <f aca="false">COUNTIF($K$2:$K$60,"&gt;"&amp;M101)</f>
        <v>19</v>
      </c>
      <c r="P101" s="4" t="n">
        <f aca="false">N101 / $O$3</f>
        <v>0.322033898305085</v>
      </c>
      <c r="Q101" s="4"/>
      <c r="R101" s="4" t="n">
        <f aca="false">N101/N91</f>
        <v>0.904761904761905</v>
      </c>
      <c r="S101" s="4" t="n">
        <f aca="false">O101/O91</f>
        <v>0</v>
      </c>
    </row>
    <row collapsed="false" customFormat="false" customHeight="false" hidden="false" ht="12.1" outlineLevel="0" r="102">
      <c r="M102" s="0" t="n">
        <v>97</v>
      </c>
      <c r="N102" s="0" t="n">
        <f aca="false">COUNTIF($K$2:$K$60,"&gt;"&amp;M102)</f>
        <v>18</v>
      </c>
      <c r="P102" s="4" t="n">
        <f aca="false">N102 / $O$3</f>
        <v>0.305084745762712</v>
      </c>
      <c r="Q102" s="4"/>
      <c r="R102" s="4" t="n">
        <f aca="false">N102/N92</f>
        <v>0.857142857142857</v>
      </c>
      <c r="S102" s="4" t="n">
        <f aca="false">O102/O92</f>
        <v>0</v>
      </c>
    </row>
    <row collapsed="false" customFormat="false" customHeight="false" hidden="false" ht="12.1" outlineLevel="0" r="103">
      <c r="M103" s="0" t="n">
        <v>98</v>
      </c>
      <c r="N103" s="0" t="n">
        <f aca="false">COUNTIF($K$2:$K$60,"&gt;"&amp;M103)</f>
        <v>18</v>
      </c>
      <c r="P103" s="4" t="n">
        <f aca="false">N103 / $O$3</f>
        <v>0.305084745762712</v>
      </c>
      <c r="Q103" s="4"/>
      <c r="R103" s="4" t="n">
        <f aca="false">N103/N93</f>
        <v>0.857142857142857</v>
      </c>
      <c r="S103" s="4" t="n">
        <f aca="false">O103/O93</f>
        <v>0</v>
      </c>
    </row>
    <row collapsed="false" customFormat="false" customHeight="false" hidden="false" ht="12.1" outlineLevel="0" r="104">
      <c r="M104" s="0" t="n">
        <v>99</v>
      </c>
      <c r="N104" s="0" t="n">
        <f aca="false">COUNTIF($K$2:$K$60,"&gt;"&amp;M104)</f>
        <v>18</v>
      </c>
      <c r="P104" s="4" t="n">
        <f aca="false">N104 / $O$3</f>
        <v>0.305084745762712</v>
      </c>
      <c r="Q104" s="4"/>
      <c r="R104" s="4" t="n">
        <f aca="false">N104/N94</f>
        <v>0.9</v>
      </c>
      <c r="S104" s="4" t="n">
        <f aca="false">O104/O94</f>
        <v>0</v>
      </c>
    </row>
    <row collapsed="false" customFormat="false" customHeight="false" hidden="false" ht="12.1" outlineLevel="0" r="105">
      <c r="M105" s="0" t="n">
        <v>100</v>
      </c>
      <c r="N105" s="0" t="n">
        <f aca="false">COUNTIF($K$2:$K$60,"&gt;"&amp;M105)</f>
        <v>18</v>
      </c>
      <c r="P105" s="4" t="n">
        <f aca="false">N105 / $O$3</f>
        <v>0.305084745762712</v>
      </c>
      <c r="Q105" s="4"/>
      <c r="R105" s="4" t="n">
        <f aca="false">N105/N95</f>
        <v>0.9</v>
      </c>
      <c r="S105" s="4" t="n">
        <f aca="false">O105/O95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