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5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<sst xmlns="http://schemas.openxmlformats.org/spreadsheetml/2006/main" count="211" uniqueCount="207">
  <si>
    <t>Date</t>
  </si>
  <si>
    <t>Open</t>
  </si>
  <si>
    <t>High</t>
  </si>
  <si>
    <t>Low</t>
  </si>
  <si>
    <t>Close</t>
  </si>
  <si>
    <t>Change (Pips)</t>
  </si>
  <si>
    <t>Change (%)</t>
  </si>
  <si>
    <t>OH diff</t>
  </si>
  <si>
    <t>OL diff.</t>
  </si>
  <si>
    <t>OC diff</t>
  </si>
  <si>
    <t>Max</t>
  </si>
  <si>
    <t>Min</t>
  </si>
  <si>
    <t>Avg Max.</t>
  </si>
  <si>
    <t>Nov 09, 2014 00:00</t>
  </si>
  <si>
    <t>+0.94%</t>
  </si>
  <si>
    <t>Avg. Min.</t>
  </si>
  <si>
    <t>Nov 02, 2014 00:00</t>
  </si>
  <si>
    <t>+0.79%</t>
  </si>
  <si>
    <t>Oct 26, 2014 00:00</t>
  </si>
  <si>
    <t>-4.90%</t>
  </si>
  <si>
    <t>Oct 19, 2014 00:00</t>
  </si>
  <si>
    <t>-0.67%</t>
  </si>
  <si>
    <t>Oct 12, 2014 00:00</t>
  </si>
  <si>
    <t>+1.23%</t>
  </si>
  <si>
    <t>MAX</t>
  </si>
  <si>
    <t>MIN</t>
  </si>
  <si>
    <t>Profit</t>
  </si>
  <si>
    <t>Oct 05, 2014 00:00</t>
  </si>
  <si>
    <t>+2.60%</t>
  </si>
  <si>
    <t>Sep 28, 2014 00:00</t>
  </si>
  <si>
    <t>-2.22%</t>
  </si>
  <si>
    <t>Sep 21, 2014 00:00</t>
  </si>
  <si>
    <t>+0.21%</t>
  </si>
  <si>
    <t>Sep 14, 2014 00:00</t>
  </si>
  <si>
    <t>-0.97%</t>
  </si>
  <si>
    <t>Sep 07, 2014 00:00</t>
  </si>
  <si>
    <t>-3.14%</t>
  </si>
  <si>
    <t>Aug 31, 2014 00:00</t>
  </si>
  <si>
    <t>-1.47%</t>
  </si>
  <si>
    <t>Aug 24, 2014 00:00</t>
  </si>
  <si>
    <t>+0.59%</t>
  </si>
  <si>
    <t>Aug 17, 2014 00:00</t>
  </si>
  <si>
    <t>-1.78%</t>
  </si>
  <si>
    <t>Aug 10, 2014 00:00</t>
  </si>
  <si>
    <t>-0.32%</t>
  </si>
  <si>
    <t>Aug 03, 2014 00:00</t>
  </si>
  <si>
    <t>+1.27%</t>
  </si>
  <si>
    <t>Jul 27, 2014 00:00</t>
  </si>
  <si>
    <t>-1.12%</t>
  </si>
  <si>
    <t>Jul 20, 2014 00:00</t>
  </si>
  <si>
    <t>-0.23%</t>
  </si>
  <si>
    <t>Jul 13, 2014 00:00</t>
  </si>
  <si>
    <t>-2.19%</t>
  </si>
  <si>
    <t>Jul 06, 2014 00:00</t>
  </si>
  <si>
    <t>+1.31%</t>
  </si>
  <si>
    <t>Jun 29, 2014 00:00</t>
  </si>
  <si>
    <t>+0.31%</t>
  </si>
  <si>
    <t>Jun 22, 2014 00:00</t>
  </si>
  <si>
    <t>+0.17%</t>
  </si>
  <si>
    <t>Jun 15, 2014 00:00</t>
  </si>
  <si>
    <t>+2.93%</t>
  </si>
  <si>
    <t>Jun 08, 2014 00:00</t>
  </si>
  <si>
    <t>+1.89%</t>
  </si>
  <si>
    <t>Jun 01, 2014 00:00</t>
  </si>
  <si>
    <t>+0.25%</t>
  </si>
  <si>
    <t>May 25, 2014 00:00</t>
  </si>
  <si>
    <t>-3.37%</t>
  </si>
  <si>
    <t>May 18, 2014 00:00</t>
  </si>
  <si>
    <t>+0.01%</t>
  </si>
  <si>
    <t>May 11, 2014 00:00</t>
  </si>
  <si>
    <t>+0.33%</t>
  </si>
  <si>
    <t>May 04, 2014 00:00</t>
  </si>
  <si>
    <t>-0.91%</t>
  </si>
  <si>
    <t>Apr 27, 2014 00:00</t>
  </si>
  <si>
    <t>-0.16%</t>
  </si>
  <si>
    <t>Apr 20, 2014 00:00</t>
  </si>
  <si>
    <t>+0.38%</t>
  </si>
  <si>
    <t>Apr 13, 2014 00:00</t>
  </si>
  <si>
    <t>-2.00%</t>
  </si>
  <si>
    <t>Apr 06, 2014 00:00</t>
  </si>
  <si>
    <t>+1.14%</t>
  </si>
  <si>
    <t>Mar 30, 2014 00:00</t>
  </si>
  <si>
    <t>+0.78%</t>
  </si>
  <si>
    <t>Mar 23, 2014 00:00</t>
  </si>
  <si>
    <t>-2.81%</t>
  </si>
  <si>
    <t>Mar 16, 2014 00:00</t>
  </si>
  <si>
    <t>-3.61%</t>
  </si>
  <si>
    <t>Mar 09, 2014 00:00</t>
  </si>
  <si>
    <t>+3.11%</t>
  </si>
  <si>
    <t>Mar 02, 2014 00:00</t>
  </si>
  <si>
    <t>+0.60%</t>
  </si>
  <si>
    <t>Feb 23, 2014 00:00</t>
  </si>
  <si>
    <t>+0.08%</t>
  </si>
  <si>
    <t>Feb 16, 2014 00:00</t>
  </si>
  <si>
    <t>+0.02%</t>
  </si>
  <si>
    <t>Feb 09, 2014 00:00</t>
  </si>
  <si>
    <t>+4.01%</t>
  </si>
  <si>
    <t>Feb 02, 2014 00:00</t>
  </si>
  <si>
    <t>+1.95%</t>
  </si>
  <si>
    <t>Jan 26, 2014 00:00</t>
  </si>
  <si>
    <t>-2.04%</t>
  </si>
  <si>
    <t>Jan 19, 2014 00:00</t>
  </si>
  <si>
    <t>+1.28%</t>
  </si>
  <si>
    <t>Jan 12, 2014 00:00</t>
  </si>
  <si>
    <t>+0.51%</t>
  </si>
  <si>
    <t>Jan 05, 2014 00:00</t>
  </si>
  <si>
    <t>+0.88%</t>
  </si>
  <si>
    <t>Dec 29, 2013 00:00</t>
  </si>
  <si>
    <t>+1.79%</t>
  </si>
  <si>
    <t>Dec 22, 2013 00:00</t>
  </si>
  <si>
    <t>+0.83%</t>
  </si>
  <si>
    <t>Dec 15, 2013 00:00</t>
  </si>
  <si>
    <t>-2.91%</t>
  </si>
  <si>
    <t>Dec 08, 2013 00:00</t>
  </si>
  <si>
    <t>+0.64%</t>
  </si>
  <si>
    <t>Dec 01, 2013 00:00</t>
  </si>
  <si>
    <t>-1.81%</t>
  </si>
  <si>
    <t>Nov 24, 2013 00:00</t>
  </si>
  <si>
    <t>Nov 17, 2013 00:00</t>
  </si>
  <si>
    <t>-3.65%</t>
  </si>
  <si>
    <t>Nov 10, 2013 00:00</t>
  </si>
  <si>
    <t>+0.16%</t>
  </si>
  <si>
    <t>Nov 03, 2013 00:00</t>
  </si>
  <si>
    <t>-1.96%</t>
  </si>
  <si>
    <t>Oct 27, 2013 00:00</t>
  </si>
  <si>
    <t>-2.89%</t>
  </si>
  <si>
    <t>Oct 20, 2013 00:00</t>
  </si>
  <si>
    <t>+2.53%</t>
  </si>
  <si>
    <t>Oct 13, 2013 00:00</t>
  </si>
  <si>
    <t>+2.98%</t>
  </si>
  <si>
    <t>Oct 06, 2013 00:00</t>
  </si>
  <si>
    <t>-3.11%</t>
  </si>
  <si>
    <t>Sep 29, 2013 00:00</t>
  </si>
  <si>
    <t>-2.42%</t>
  </si>
  <si>
    <t>Sep 22, 2013 00:00</t>
  </si>
  <si>
    <t>+0.75%</t>
  </si>
  <si>
    <t>Sep 15, 2013 00:00</t>
  </si>
  <si>
    <t>-0.72%</t>
  </si>
  <si>
    <t>Sep 08, 2013 00:00</t>
  </si>
  <si>
    <t>-4.91%</t>
  </si>
  <si>
    <t>Sep 01, 2013 00:00</t>
  </si>
  <si>
    <t>-0.17%</t>
  </si>
  <si>
    <t>Aug 25, 2013 00:00</t>
  </si>
  <si>
    <t>-0.28%</t>
  </si>
  <si>
    <t>Aug 18, 2013 00:00</t>
  </si>
  <si>
    <t>+1.36%</t>
  </si>
  <si>
    <t>Aug 11, 2013 00:00</t>
  </si>
  <si>
    <t>+4.49%</t>
  </si>
  <si>
    <t>Aug 04, 2013 00:00</t>
  </si>
  <si>
    <t>+0.12%</t>
  </si>
  <si>
    <t>Jul 28, 2013 00:00</t>
  </si>
  <si>
    <t>-1.58%</t>
  </si>
  <si>
    <t>Jul 21, 2013 00:00</t>
  </si>
  <si>
    <t>+2.70%</t>
  </si>
  <si>
    <t>Jul 14, 2013 00:00</t>
  </si>
  <si>
    <t>+0.84%</t>
  </si>
  <si>
    <t>Jul 07, 2013 00:00</t>
  </si>
  <si>
    <t>+4.88%</t>
  </si>
  <si>
    <t>Jun 30, 2013 00:00</t>
  </si>
  <si>
    <t>-0.88%</t>
  </si>
  <si>
    <t>Jun 23, 2013 00:00</t>
  </si>
  <si>
    <t>-5.04%</t>
  </si>
  <si>
    <t>Jun 16, 2013 00:00</t>
  </si>
  <si>
    <t>-7.35%</t>
  </si>
  <si>
    <t>Jun 09, 2013 00:00</t>
  </si>
  <si>
    <t>+0.52%</t>
  </si>
  <si>
    <t>Jun 02, 2013 00:00</t>
  </si>
  <si>
    <t>-0.44%</t>
  </si>
  <si>
    <t>May 26, 2013 00:00</t>
  </si>
  <si>
    <t>+0.11%</t>
  </si>
  <si>
    <t>May 19, 2013 00:00</t>
  </si>
  <si>
    <t>+1.59%</t>
  </si>
  <si>
    <t>May 12, 2013 00:00</t>
  </si>
  <si>
    <t>-6.64%</t>
  </si>
  <si>
    <t>May 05, 2013 00:00</t>
  </si>
  <si>
    <t>-1.55%</t>
  </si>
  <si>
    <t>Apr 28, 2013 00:00</t>
  </si>
  <si>
    <t>+0.28%</t>
  </si>
  <si>
    <t>Apr 21, 2013 00:00</t>
  </si>
  <si>
    <t>+3.61%</t>
  </si>
  <si>
    <t>Apr 14, 2013 00:00</t>
  </si>
  <si>
    <t>-5.53%</t>
  </si>
  <si>
    <t>Apr 07, 2013 00:00</t>
  </si>
  <si>
    <t>-6.66%</t>
  </si>
  <si>
    <t>Mar 31, 2013 00:00</t>
  </si>
  <si>
    <t>-1.06%</t>
  </si>
  <si>
    <t>Mar 24, 2013 00:00</t>
  </si>
  <si>
    <t>Mar 17, 2013 00:00</t>
  </si>
  <si>
    <t>+0.66%</t>
  </si>
  <si>
    <t>Mar 10, 2013 00:00</t>
  </si>
  <si>
    <t>+0.80%</t>
  </si>
  <si>
    <t>Mar 03, 2013 00:00</t>
  </si>
  <si>
    <t>Feb 24, 2013 00:00</t>
  </si>
  <si>
    <t>-0.30%</t>
  </si>
  <si>
    <t>Feb 17, 2013 00:00</t>
  </si>
  <si>
    <t>-1.84%</t>
  </si>
  <si>
    <t>Feb 10, 2013 00:00</t>
  </si>
  <si>
    <t>-3.59%</t>
  </si>
  <si>
    <t>Feb 03, 2013 00:00</t>
  </si>
  <si>
    <t>-0.10%</t>
  </si>
  <si>
    <t>Jan 27, 2013 00:00</t>
  </si>
  <si>
    <t>Jan 20, 2013 00:00</t>
  </si>
  <si>
    <t>-1.61%</t>
  </si>
  <si>
    <t>Jan 13, 2013 00:00</t>
  </si>
  <si>
    <t>+1.47%</t>
  </si>
  <si>
    <t>Jan 06, 2013 00:00</t>
  </si>
  <si>
    <t>+0.41%</t>
  </si>
</sst>
</file>

<file path=xl/styles.xml><?xml version="1.0" encoding="utf-8"?>
<styleSheet xmlns="http://schemas.openxmlformats.org/spreadsheetml/2006/main">
  <numFmts count="3">
    <numFmt formatCode="GENERAL" numFmtId="164"/>
    <numFmt formatCode="@" numFmtId="165"/>
    <numFmt formatCode="0.00%" numFmtId="166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8"/>
  <sheetViews>
    <sheetView colorId="64" defaultGridColor="true" rightToLeft="false" showFormulas="false" showGridLines="true" showOutlineSymbols="true" showRowColHeaders="true" showZeros="true" tabSelected="true" topLeftCell="D1" view="normal" windowProtection="false" workbookViewId="0" zoomScale="85" zoomScaleNormal="85" zoomScalePageLayoutView="100">
      <selection activeCell="M23" activeCellId="0" pane="topLeft" sqref="M23"/>
    </sheetView>
  </sheetViews>
  <sheetFormatPr defaultRowHeight="12.8"/>
  <cols>
    <col collapsed="false" hidden="false" max="1" min="1" style="0" width="17.8265306122449"/>
    <col collapsed="false" hidden="false" max="5" min="2" style="0" width="7.95408163265306"/>
    <col collapsed="false" hidden="false" max="6" min="6" style="0" width="13.515306122449"/>
    <col collapsed="false" hidden="false" max="7" min="7" style="0" width="8.72959183673469"/>
    <col collapsed="false" hidden="false" max="1025" min="8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0" t="s">
        <v>12</v>
      </c>
      <c r="N1" s="0" t="n">
        <f aca="false">AVERAGE(K2:K98)</f>
        <v>38.5046391752577</v>
      </c>
    </row>
    <row collapsed="false" customFormat="false" customHeight="false" hidden="false" ht="12.1" outlineLevel="0" r="2">
      <c r="A2" s="0" t="s">
        <v>13</v>
      </c>
      <c r="B2" s="0" t="n">
        <v>1177.48</v>
      </c>
      <c r="C2" s="0" t="n">
        <v>1193.55</v>
      </c>
      <c r="D2" s="0" t="n">
        <v>1146.1</v>
      </c>
      <c r="E2" s="0" t="n">
        <v>1188.6</v>
      </c>
      <c r="F2" s="0" t="n">
        <v>1112</v>
      </c>
      <c r="G2" s="3" t="s">
        <v>14</v>
      </c>
      <c r="H2" s="1" t="n">
        <f aca="false">C2 - B2</f>
        <v>16.0699999999999</v>
      </c>
      <c r="I2" s="1" t="n">
        <f aca="false">B2 - D2</f>
        <v>31.3800000000001</v>
      </c>
      <c r="J2" s="1" t="n">
        <f aca="false">E2 - B2</f>
        <v>11.1199999999999</v>
      </c>
      <c r="K2" s="2" t="n">
        <f aca="false">IF(H2&gt;I2, H2, I2)</f>
        <v>31.3800000000001</v>
      </c>
      <c r="L2" s="2" t="n">
        <f aca="false">IF(H2&lt;I2,H2, I2)</f>
        <v>16.0699999999999</v>
      </c>
      <c r="M2" s="0" t="s">
        <v>15</v>
      </c>
      <c r="N2" s="0" t="n">
        <f aca="false">AVERAGE(L2:L98)</f>
        <v>9.43597938144329</v>
      </c>
    </row>
    <row collapsed="false" customFormat="false" customHeight="false" hidden="false" ht="12.1" outlineLevel="0" r="3">
      <c r="A3" s="0" t="s">
        <v>16</v>
      </c>
      <c r="B3" s="0" t="n">
        <v>1167.22</v>
      </c>
      <c r="C3" s="0" t="n">
        <v>1178.7</v>
      </c>
      <c r="D3" s="0" t="n">
        <v>1131.78</v>
      </c>
      <c r="E3" s="0" t="n">
        <v>1176.56</v>
      </c>
      <c r="F3" s="0" t="n">
        <v>934</v>
      </c>
      <c r="G3" s="3" t="s">
        <v>17</v>
      </c>
      <c r="H3" s="1" t="n">
        <f aca="false">C3 - B3</f>
        <v>11.48</v>
      </c>
      <c r="I3" s="1" t="n">
        <f aca="false">B3 - D3</f>
        <v>35.4400000000001</v>
      </c>
      <c r="J3" s="1" t="n">
        <f aca="false">E3 - B3</f>
        <v>9.33999999999992</v>
      </c>
      <c r="K3" s="2" t="n">
        <f aca="false">IF(H3&gt;I3, H3, I3)</f>
        <v>35.4400000000001</v>
      </c>
      <c r="L3" s="2" t="n">
        <f aca="false">IF(H3&lt;I3,H3, I3)</f>
        <v>11.48</v>
      </c>
      <c r="O3" s="0" t="n">
        <v>97</v>
      </c>
    </row>
    <row collapsed="false" customFormat="false" customHeight="false" hidden="false" ht="12.1" outlineLevel="0" r="4">
      <c r="A4" s="0" t="s">
        <v>18</v>
      </c>
      <c r="B4" s="0" t="n">
        <v>1230.03</v>
      </c>
      <c r="C4" s="0" t="n">
        <v>1235.56</v>
      </c>
      <c r="D4" s="0" t="n">
        <v>1161.24</v>
      </c>
      <c r="E4" s="0" t="n">
        <v>1172.59</v>
      </c>
      <c r="F4" s="0" t="n">
        <v>-5744</v>
      </c>
      <c r="G4" s="3" t="s">
        <v>19</v>
      </c>
      <c r="H4" s="1" t="n">
        <f aca="false">C4 - B4</f>
        <v>5.52999999999997</v>
      </c>
      <c r="I4" s="1" t="n">
        <f aca="false">B4 - D4</f>
        <v>68.79</v>
      </c>
      <c r="J4" s="1" t="n">
        <f aca="false">E4 - B4</f>
        <v>-57.4400000000001</v>
      </c>
      <c r="K4" s="2" t="n">
        <f aca="false">IF(H4&gt;I4, H4, I4)</f>
        <v>68.79</v>
      </c>
      <c r="L4" s="2" t="n">
        <f aca="false">IF(H4&lt;I4,H4, I4)</f>
        <v>5.52999999999997</v>
      </c>
    </row>
    <row collapsed="false" customFormat="false" customHeight="false" hidden="false" ht="12.1" outlineLevel="0" r="5">
      <c r="A5" s="0" t="s">
        <v>20</v>
      </c>
      <c r="B5" s="0" t="n">
        <v>1238.57</v>
      </c>
      <c r="C5" s="0" t="n">
        <v>1255.25</v>
      </c>
      <c r="D5" s="0" t="n">
        <v>1226.3</v>
      </c>
      <c r="E5" s="0" t="n">
        <v>1230.31</v>
      </c>
      <c r="F5" s="0" t="n">
        <v>-826</v>
      </c>
      <c r="G5" s="3" t="s">
        <v>21</v>
      </c>
      <c r="H5" s="1" t="n">
        <f aca="false">C5 - B5</f>
        <v>16.6800000000001</v>
      </c>
      <c r="I5" s="1" t="n">
        <f aca="false">B5 - D5</f>
        <v>12.27</v>
      </c>
      <c r="J5" s="1" t="n">
        <f aca="false">E5 - B5</f>
        <v>-8.25999999999999</v>
      </c>
      <c r="K5" s="2" t="n">
        <f aca="false">IF(H5&gt;I5, H5, I5)</f>
        <v>16.6800000000001</v>
      </c>
      <c r="L5" s="2" t="n">
        <f aca="false">IF(H5&lt;I5,H5, I5)</f>
        <v>12.27</v>
      </c>
    </row>
    <row collapsed="false" customFormat="false" customHeight="false" hidden="false" ht="12.1" outlineLevel="0" r="6">
      <c r="A6" s="0" t="s">
        <v>22</v>
      </c>
      <c r="B6" s="0" t="n">
        <v>1223.2</v>
      </c>
      <c r="C6" s="0" t="n">
        <v>1249.67</v>
      </c>
      <c r="D6" s="0" t="n">
        <v>1221.89</v>
      </c>
      <c r="E6" s="0" t="n">
        <v>1238.47</v>
      </c>
      <c r="F6" s="0" t="n">
        <v>1527</v>
      </c>
      <c r="G6" s="3" t="s">
        <v>23</v>
      </c>
      <c r="H6" s="1" t="n">
        <f aca="false">C6 - B6</f>
        <v>26.47</v>
      </c>
      <c r="I6" s="1" t="n">
        <f aca="false">B6 - D6</f>
        <v>1.30999999999995</v>
      </c>
      <c r="J6" s="1" t="n">
        <f aca="false">E6 - B6</f>
        <v>15.27</v>
      </c>
      <c r="K6" s="2" t="n">
        <f aca="false">IF(H6&gt;I6, H6, I6)</f>
        <v>26.47</v>
      </c>
      <c r="L6" s="2" t="n">
        <f aca="false">IF(H6&lt;I6,H6, I6)</f>
        <v>1.30999999999995</v>
      </c>
      <c r="N6" s="0" t="s">
        <v>24</v>
      </c>
      <c r="O6" s="0" t="s">
        <v>25</v>
      </c>
      <c r="R6" s="0" t="s">
        <v>26</v>
      </c>
      <c r="S6" s="0" t="n">
        <v>4.4</v>
      </c>
    </row>
    <row collapsed="false" customFormat="false" customHeight="false" hidden="false" ht="12.1" outlineLevel="0" r="7">
      <c r="A7" s="0" t="s">
        <v>27</v>
      </c>
      <c r="B7" s="0" t="n">
        <v>1191.11</v>
      </c>
      <c r="C7" s="0" t="n">
        <v>1233.32</v>
      </c>
      <c r="D7" s="0" t="n">
        <v>1182.86</v>
      </c>
      <c r="E7" s="0" t="n">
        <v>1222.86</v>
      </c>
      <c r="F7" s="0" t="n">
        <v>3175</v>
      </c>
      <c r="G7" s="3" t="s">
        <v>28</v>
      </c>
      <c r="H7" s="1" t="n">
        <f aca="false">C7 - B7</f>
        <v>42.21</v>
      </c>
      <c r="I7" s="1" t="n">
        <f aca="false">B7 - D7</f>
        <v>8.25</v>
      </c>
      <c r="J7" s="1" t="n">
        <f aca="false">E7 - B7</f>
        <v>31.75</v>
      </c>
      <c r="K7" s="2" t="n">
        <f aca="false">IF(H7&gt;I7, H7, I7)</f>
        <v>42.21</v>
      </c>
      <c r="L7" s="2" t="n">
        <f aca="false">IF(H7&lt;I7,H7, I7)</f>
        <v>8.25</v>
      </c>
      <c r="M7" s="0" t="n">
        <v>1</v>
      </c>
      <c r="N7" s="0" t="n">
        <f aca="false">COUNTIF($K$2:$K$98,"&gt;"&amp;M7)</f>
        <v>97</v>
      </c>
      <c r="O7" s="0" t="n">
        <f aca="false">COUNTIF($L$2:$L$98,"&gt;"&amp;M7)</f>
        <v>89</v>
      </c>
      <c r="P7" s="4" t="n">
        <f aca="false">N7 / $O$3</f>
        <v>1</v>
      </c>
      <c r="Q7" s="4" t="n">
        <f aca="false">O7 / $O$3</f>
        <v>0.917525773195876</v>
      </c>
      <c r="T7" s="4"/>
      <c r="U7" s="4"/>
    </row>
    <row collapsed="false" customFormat="false" customHeight="false" hidden="false" ht="12.1" outlineLevel="0" r="8">
      <c r="A8" s="0" t="s">
        <v>29</v>
      </c>
      <c r="B8" s="0" t="n">
        <v>1218.47</v>
      </c>
      <c r="C8" s="0" t="n">
        <v>1223.3</v>
      </c>
      <c r="D8" s="0" t="n">
        <v>1189.98</v>
      </c>
      <c r="E8" s="0" t="n">
        <v>1191.99</v>
      </c>
      <c r="F8" s="0" t="n">
        <v>-2648</v>
      </c>
      <c r="G8" s="3" t="s">
        <v>30</v>
      </c>
      <c r="H8" s="1" t="n">
        <f aca="false">C8 - B8</f>
        <v>4.82999999999993</v>
      </c>
      <c r="I8" s="1" t="n">
        <f aca="false">B8 - D8</f>
        <v>28.49</v>
      </c>
      <c r="J8" s="1" t="n">
        <f aca="false">E8 - B8</f>
        <v>-26.48</v>
      </c>
      <c r="K8" s="2" t="n">
        <f aca="false">IF(H8&gt;I8, H8, I8)</f>
        <v>28.49</v>
      </c>
      <c r="L8" s="2" t="n">
        <f aca="false">IF(H8&lt;I8,H8, I8)</f>
        <v>4.82999999999993</v>
      </c>
      <c r="M8" s="0" t="n">
        <v>2</v>
      </c>
      <c r="N8" s="0" t="n">
        <f aca="false">COUNTIF($K$2:$K$98,"&gt;"&amp;M8)</f>
        <v>97</v>
      </c>
      <c r="O8" s="0" t="n">
        <f aca="false">COUNTIF($L$2:$L$98,"&gt;"&amp;M8)</f>
        <v>85</v>
      </c>
      <c r="P8" s="4" t="n">
        <f aca="false">N8 / $O$3</f>
        <v>1</v>
      </c>
      <c r="Q8" s="4" t="n">
        <f aca="false">O8 / $O$3</f>
        <v>0.876288659793814</v>
      </c>
      <c r="T8" s="4"/>
      <c r="U8" s="4"/>
    </row>
    <row collapsed="false" customFormat="false" customHeight="false" hidden="false" ht="12.1" outlineLevel="0" r="9">
      <c r="A9" s="0" t="s">
        <v>31</v>
      </c>
      <c r="B9" s="0" t="n">
        <v>1215.12</v>
      </c>
      <c r="C9" s="0" t="n">
        <v>1235.67</v>
      </c>
      <c r="D9" s="0" t="n">
        <v>1206.9</v>
      </c>
      <c r="E9" s="0" t="n">
        <v>1217.64</v>
      </c>
      <c r="F9" s="0" t="n">
        <v>252</v>
      </c>
      <c r="G9" s="3" t="s">
        <v>32</v>
      </c>
      <c r="H9" s="1" t="n">
        <f aca="false">C9 - B9</f>
        <v>20.5500000000002</v>
      </c>
      <c r="I9" s="1" t="n">
        <f aca="false">B9 - D9</f>
        <v>8.2199999999998</v>
      </c>
      <c r="J9" s="1" t="n">
        <f aca="false">E9 - B9</f>
        <v>2.52000000000021</v>
      </c>
      <c r="K9" s="2" t="n">
        <f aca="false">IF(H9&gt;I9, H9, I9)</f>
        <v>20.5500000000002</v>
      </c>
      <c r="L9" s="2" t="n">
        <f aca="false">IF(H9&lt;I9,H9, I9)</f>
        <v>8.2199999999998</v>
      </c>
      <c r="M9" s="0" t="n">
        <v>3</v>
      </c>
      <c r="N9" s="0" t="n">
        <f aca="false">COUNTIF($K$2:$K$98,"&gt;"&amp;M9)</f>
        <v>97</v>
      </c>
      <c r="O9" s="0" t="n">
        <f aca="false">COUNTIF($L$2:$L$98,"&gt;"&amp;M9)</f>
        <v>80</v>
      </c>
      <c r="P9" s="4" t="n">
        <f aca="false">N9 / $O$3</f>
        <v>1</v>
      </c>
      <c r="Q9" s="4" t="n">
        <f aca="false">O9 / $O$3</f>
        <v>0.824742268041237</v>
      </c>
      <c r="R9" s="4"/>
      <c r="S9" s="4"/>
      <c r="T9" s="4"/>
      <c r="U9" s="4"/>
    </row>
    <row collapsed="false" customFormat="false" customHeight="false" hidden="false" ht="12.1" outlineLevel="0" r="10">
      <c r="A10" s="0" t="s">
        <v>33</v>
      </c>
      <c r="B10" s="0" t="n">
        <v>1227.25</v>
      </c>
      <c r="C10" s="0" t="n">
        <v>1242.18</v>
      </c>
      <c r="D10" s="0" t="n">
        <v>1213.75</v>
      </c>
      <c r="E10" s="0" t="n">
        <v>1215.46</v>
      </c>
      <c r="F10" s="0" t="n">
        <v>-1179</v>
      </c>
      <c r="G10" s="3" t="s">
        <v>34</v>
      </c>
      <c r="H10" s="1" t="n">
        <f aca="false">C10 - B10</f>
        <v>14.9300000000001</v>
      </c>
      <c r="I10" s="1" t="n">
        <f aca="false">B10 - D10</f>
        <v>13.5</v>
      </c>
      <c r="J10" s="1" t="n">
        <f aca="false">E10 - B10</f>
        <v>-11.79</v>
      </c>
      <c r="K10" s="2" t="n">
        <f aca="false">IF(H10&gt;I10, H10, I10)</f>
        <v>14.9300000000001</v>
      </c>
      <c r="L10" s="2" t="n">
        <f aca="false">IF(H10&lt;I10,H10, I10)</f>
        <v>13.5</v>
      </c>
      <c r="M10" s="0" t="n">
        <v>4</v>
      </c>
      <c r="N10" s="0" t="n">
        <f aca="false">COUNTIF($K$2:$K$98,"&gt;"&amp;M10)</f>
        <v>97</v>
      </c>
      <c r="O10" s="0" t="n">
        <f aca="false">COUNTIF($L$2:$L$98,"&gt;"&amp;M10)</f>
        <v>77</v>
      </c>
      <c r="P10" s="4" t="n">
        <f aca="false">N10 / $O$3</f>
        <v>1</v>
      </c>
      <c r="Q10" s="4" t="n">
        <f aca="false">O10 / $O$3</f>
        <v>0.793814432989691</v>
      </c>
      <c r="R10" s="4"/>
      <c r="S10" s="4"/>
      <c r="T10" s="4"/>
      <c r="U10" s="4"/>
    </row>
    <row collapsed="false" customFormat="false" customHeight="false" hidden="false" ht="12.1" outlineLevel="0" r="11">
      <c r="A11" s="0" t="s">
        <v>35</v>
      </c>
      <c r="B11" s="0" t="n">
        <v>1267.87</v>
      </c>
      <c r="C11" s="0" t="n">
        <v>1271.79</v>
      </c>
      <c r="D11" s="0" t="n">
        <v>1227.59</v>
      </c>
      <c r="E11" s="0" t="n">
        <v>1229.24</v>
      </c>
      <c r="F11" s="0" t="n">
        <v>-3863</v>
      </c>
      <c r="G11" s="3" t="s">
        <v>36</v>
      </c>
      <c r="H11" s="1" t="n">
        <f aca="false">C11 - B11</f>
        <v>3.92000000000007</v>
      </c>
      <c r="I11" s="1" t="n">
        <f aca="false">B11 - D11</f>
        <v>40.28</v>
      </c>
      <c r="J11" s="1" t="n">
        <f aca="false">E11 - B11</f>
        <v>-38.6299999999999</v>
      </c>
      <c r="K11" s="2" t="n">
        <f aca="false">IF(H11&gt;I11, H11, I11)</f>
        <v>40.28</v>
      </c>
      <c r="L11" s="2" t="n">
        <f aca="false">IF(H11&lt;I11,H11, I11)</f>
        <v>3.92000000000007</v>
      </c>
      <c r="M11" s="0" t="n">
        <v>5</v>
      </c>
      <c r="N11" s="0" t="n">
        <f aca="false">COUNTIF($K$2:$K$98,"&gt;"&amp;M11)</f>
        <v>97</v>
      </c>
      <c r="O11" s="0" t="n">
        <f aca="false">COUNTIF($L$2:$L$98,"&gt;"&amp;M11)</f>
        <v>70</v>
      </c>
      <c r="P11" s="4" t="n">
        <f aca="false">N11 / $O$3</f>
        <v>1</v>
      </c>
      <c r="Q11" s="4" t="n">
        <f aca="false">O11 / $O$3</f>
        <v>0.721649484536082</v>
      </c>
      <c r="R11" s="4"/>
      <c r="S11" s="4"/>
      <c r="T11" s="4"/>
      <c r="U11" s="4"/>
    </row>
    <row collapsed="false" customFormat="false" customHeight="false" hidden="false" ht="12.1" outlineLevel="0" r="12">
      <c r="A12" s="0" t="s">
        <v>37</v>
      </c>
      <c r="B12" s="0" t="n">
        <v>1287.54</v>
      </c>
      <c r="C12" s="0" t="n">
        <v>1289.87</v>
      </c>
      <c r="D12" s="0" t="n">
        <v>1257.26</v>
      </c>
      <c r="E12" s="0" t="n">
        <v>1268.85</v>
      </c>
      <c r="F12" s="0" t="n">
        <v>-1869</v>
      </c>
      <c r="G12" s="3" t="s">
        <v>38</v>
      </c>
      <c r="H12" s="1" t="n">
        <f aca="false">C12 - B12</f>
        <v>2.32999999999993</v>
      </c>
      <c r="I12" s="1" t="n">
        <f aca="false">B12 - D12</f>
        <v>30.28</v>
      </c>
      <c r="J12" s="1" t="n">
        <f aca="false">E12 - B12</f>
        <v>-18.6900000000001</v>
      </c>
      <c r="K12" s="2" t="n">
        <f aca="false">IF(H12&gt;I12, H12, I12)</f>
        <v>30.28</v>
      </c>
      <c r="L12" s="2" t="n">
        <f aca="false">IF(H12&lt;I12,H12, I12)</f>
        <v>2.32999999999993</v>
      </c>
      <c r="M12" s="0" t="n">
        <v>6</v>
      </c>
      <c r="N12" s="0" t="n">
        <f aca="false">COUNTIF($K$2:$K$98,"&gt;"&amp;M12)</f>
        <v>97</v>
      </c>
      <c r="O12" s="0" t="n">
        <f aca="false">COUNTIF($L$2:$L$98,"&gt;"&amp;M12)</f>
        <v>68</v>
      </c>
      <c r="P12" s="4" t="n">
        <f aca="false">N12 / $O$3</f>
        <v>1</v>
      </c>
      <c r="Q12" s="4" t="n">
        <f aca="false">O12 / $O$3</f>
        <v>0.701030927835051</v>
      </c>
      <c r="R12" s="4" t="n">
        <f aca="false">N12 / N7</f>
        <v>1</v>
      </c>
      <c r="S12" s="4" t="n">
        <f aca="false">O12 / O7</f>
        <v>0.764044943820225</v>
      </c>
      <c r="T12" s="4"/>
      <c r="U12" s="4"/>
    </row>
    <row collapsed="false" customFormat="false" customHeight="false" hidden="false" ht="12.1" outlineLevel="0" r="13">
      <c r="A13" s="0" t="s">
        <v>39</v>
      </c>
      <c r="B13" s="0" t="n">
        <v>1279.14</v>
      </c>
      <c r="C13" s="0" t="n">
        <v>1296.44</v>
      </c>
      <c r="D13" s="0" t="n">
        <v>1272.53</v>
      </c>
      <c r="E13" s="0" t="n">
        <v>1286.75</v>
      </c>
      <c r="F13" s="0" t="n">
        <v>761</v>
      </c>
      <c r="G13" s="3" t="s">
        <v>40</v>
      </c>
      <c r="H13" s="1" t="n">
        <f aca="false">C13 - B13</f>
        <v>17.3</v>
      </c>
      <c r="I13" s="1" t="n">
        <f aca="false">B13 - D13</f>
        <v>6.61000000000013</v>
      </c>
      <c r="J13" s="1" t="n">
        <f aca="false">E13 - B13</f>
        <v>7.6099999999999</v>
      </c>
      <c r="K13" s="2" t="n">
        <f aca="false">IF(H13&gt;I13, H13, I13)</f>
        <v>17.3</v>
      </c>
      <c r="L13" s="2" t="n">
        <f aca="false">IF(H13&lt;I13,H13, I13)</f>
        <v>6.61000000000013</v>
      </c>
      <c r="M13" s="0" t="n">
        <v>7</v>
      </c>
      <c r="N13" s="0" t="n">
        <f aca="false">COUNTIF($K$2:$K$98,"&gt;"&amp;M13)</f>
        <v>97</v>
      </c>
      <c r="O13" s="0" t="n">
        <f aca="false">COUNTIF($L$2:$L$98,"&gt;"&amp;M13)</f>
        <v>59</v>
      </c>
      <c r="P13" s="4" t="n">
        <f aca="false">N13 / $O$3</f>
        <v>1</v>
      </c>
      <c r="Q13" s="4" t="n">
        <f aca="false">O13 / $O$3</f>
        <v>0.608247422680412</v>
      </c>
      <c r="R13" s="4" t="n">
        <f aca="false">N13 / N8</f>
        <v>1</v>
      </c>
      <c r="S13" s="4" t="n">
        <f aca="false">O13 / O8</f>
        <v>0.694117647058823</v>
      </c>
      <c r="T13" s="4"/>
      <c r="U13" s="4"/>
    </row>
    <row collapsed="false" customFormat="false" customHeight="false" hidden="false" ht="12.1" outlineLevel="0" r="14">
      <c r="A14" s="0" t="s">
        <v>41</v>
      </c>
      <c r="B14" s="0" t="n">
        <v>1302.81</v>
      </c>
      <c r="C14" s="0" t="n">
        <v>1303.69</v>
      </c>
      <c r="D14" s="0" t="n">
        <v>1272.89</v>
      </c>
      <c r="E14" s="0" t="n">
        <v>1280</v>
      </c>
      <c r="F14" s="0" t="n">
        <v>-2281</v>
      </c>
      <c r="G14" s="3" t="s">
        <v>42</v>
      </c>
      <c r="H14" s="1" t="n">
        <f aca="false">C14 - B14</f>
        <v>0.880000000000109</v>
      </c>
      <c r="I14" s="1" t="n">
        <f aca="false">B14 - D14</f>
        <v>29.9199999999998</v>
      </c>
      <c r="J14" s="1" t="n">
        <f aca="false">E14 - B14</f>
        <v>-22.8099999999999</v>
      </c>
      <c r="K14" s="2" t="n">
        <f aca="false">IF(H14&gt;I14, H14, I14)</f>
        <v>29.9199999999998</v>
      </c>
      <c r="L14" s="2" t="n">
        <f aca="false">IF(H14&lt;I14,H14, I14)</f>
        <v>0.880000000000109</v>
      </c>
      <c r="M14" s="0" t="n">
        <v>8</v>
      </c>
      <c r="N14" s="0" t="n">
        <f aca="false">COUNTIF($K$2:$K$98,"&gt;"&amp;M14)</f>
        <v>97</v>
      </c>
      <c r="O14" s="0" t="n">
        <f aca="false">COUNTIF($L$2:$L$98,"&gt;"&amp;M14)</f>
        <v>52</v>
      </c>
      <c r="P14" s="4" t="n">
        <f aca="false">N14 / $O$3</f>
        <v>1</v>
      </c>
      <c r="Q14" s="4" t="n">
        <f aca="false">O14 / $O$3</f>
        <v>0.536082474226804</v>
      </c>
      <c r="R14" s="4" t="n">
        <f aca="false">N14 / N9</f>
        <v>1</v>
      </c>
      <c r="S14" s="4" t="n">
        <f aca="false">O14 / O9</f>
        <v>0.65</v>
      </c>
      <c r="T14" s="4"/>
      <c r="U14" s="4"/>
    </row>
    <row collapsed="false" customFormat="false" customHeight="false" hidden="false" ht="12.1" outlineLevel="0" r="15">
      <c r="A15" s="0" t="s">
        <v>43</v>
      </c>
      <c r="B15" s="0" t="n">
        <v>1308.85</v>
      </c>
      <c r="C15" s="0" t="n">
        <v>1319.33</v>
      </c>
      <c r="D15" s="0" t="n">
        <v>1292.62</v>
      </c>
      <c r="E15" s="0" t="n">
        <v>1304.68</v>
      </c>
      <c r="F15" s="0" t="n">
        <v>-417</v>
      </c>
      <c r="G15" s="3" t="s">
        <v>44</v>
      </c>
      <c r="H15" s="1" t="n">
        <f aca="false">C15 - B15</f>
        <v>10.48</v>
      </c>
      <c r="I15" s="1" t="n">
        <f aca="false">B15 - D15</f>
        <v>16.23</v>
      </c>
      <c r="J15" s="1" t="n">
        <f aca="false">E15 - B15</f>
        <v>-4.16999999999985</v>
      </c>
      <c r="K15" s="2" t="n">
        <f aca="false">IF(H15&gt;I15, H15, I15)</f>
        <v>16.23</v>
      </c>
      <c r="L15" s="2" t="n">
        <f aca="false">IF(H15&lt;I15,H15, I15)</f>
        <v>10.48</v>
      </c>
      <c r="M15" s="0" t="n">
        <v>9</v>
      </c>
      <c r="N15" s="0" t="n">
        <f aca="false">COUNTIF($K$2:$K$98,"&gt;"&amp;M15)</f>
        <v>97</v>
      </c>
      <c r="O15" s="0" t="n">
        <f aca="false">COUNTIF($L$2:$L$98,"&gt;"&amp;M15)</f>
        <v>44</v>
      </c>
      <c r="P15" s="4" t="n">
        <f aca="false">N15 / $O$3</f>
        <v>1</v>
      </c>
      <c r="Q15" s="4" t="n">
        <f aca="false">O15 / $O$3</f>
        <v>0.45360824742268</v>
      </c>
      <c r="R15" s="4" t="n">
        <f aca="false">N15 / N10</f>
        <v>1</v>
      </c>
      <c r="S15" s="4" t="n">
        <f aca="false">O15 / O10</f>
        <v>0.571428571428571</v>
      </c>
      <c r="T15" s="4"/>
      <c r="U15" s="4"/>
    </row>
    <row collapsed="false" customFormat="false" customHeight="false" hidden="false" ht="12.1" outlineLevel="0" r="16">
      <c r="A16" s="0" t="s">
        <v>45</v>
      </c>
      <c r="B16" s="0" t="n">
        <v>1293.85</v>
      </c>
      <c r="C16" s="0" t="n">
        <v>1322.63</v>
      </c>
      <c r="D16" s="0" t="n">
        <v>1282.49</v>
      </c>
      <c r="E16" s="0" t="n">
        <v>1310.48</v>
      </c>
      <c r="F16" s="0" t="n">
        <v>1663</v>
      </c>
      <c r="G16" s="3" t="s">
        <v>46</v>
      </c>
      <c r="H16" s="1" t="n">
        <f aca="false">C16 - B16</f>
        <v>28.7800000000002</v>
      </c>
      <c r="I16" s="1" t="n">
        <f aca="false">B16 - D16</f>
        <v>11.3599999999999</v>
      </c>
      <c r="J16" s="1" t="n">
        <f aca="false">E16 - B16</f>
        <v>16.6300000000001</v>
      </c>
      <c r="K16" s="2" t="n">
        <f aca="false">IF(H16&gt;I16, H16, I16)</f>
        <v>28.7800000000002</v>
      </c>
      <c r="L16" s="2" t="n">
        <f aca="false">IF(H16&lt;I16,H16, I16)</f>
        <v>11.3599999999999</v>
      </c>
      <c r="M16" s="0" t="n">
        <v>10</v>
      </c>
      <c r="N16" s="0" t="n">
        <f aca="false">COUNTIF($K$2:$K$98,"&gt;"&amp;M16)</f>
        <v>96</v>
      </c>
      <c r="O16" s="0" t="n">
        <f aca="false">COUNTIF($L$2:$L$98,"&gt;"&amp;M16)</f>
        <v>37</v>
      </c>
      <c r="P16" s="4" t="n">
        <f aca="false">N16 / $O$3</f>
        <v>0.989690721649485</v>
      </c>
      <c r="Q16" s="4" t="n">
        <f aca="false">O16 / $O$3</f>
        <v>0.381443298969072</v>
      </c>
      <c r="R16" s="4" t="n">
        <f aca="false">N16 / N11</f>
        <v>0.989690721649485</v>
      </c>
      <c r="S16" s="4" t="n">
        <f aca="false">O16 / O11</f>
        <v>0.528571428571429</v>
      </c>
      <c r="T16" s="4"/>
      <c r="U16" s="4"/>
    </row>
    <row collapsed="false" customFormat="false" customHeight="false" hidden="false" ht="12.1" outlineLevel="0" r="17">
      <c r="A17" s="0" t="s">
        <v>47</v>
      </c>
      <c r="B17" s="0" t="n">
        <v>1307.43</v>
      </c>
      <c r="C17" s="0" t="n">
        <v>1312.13</v>
      </c>
      <c r="D17" s="0" t="n">
        <v>1280.34</v>
      </c>
      <c r="E17" s="0" t="n">
        <v>1293</v>
      </c>
      <c r="F17" s="0" t="n">
        <v>-1443</v>
      </c>
      <c r="G17" s="3" t="s">
        <v>48</v>
      </c>
      <c r="H17" s="1" t="n">
        <f aca="false">C17 - B17</f>
        <v>4.70000000000005</v>
      </c>
      <c r="I17" s="1" t="n">
        <f aca="false">B17 - D17</f>
        <v>27.0900000000001</v>
      </c>
      <c r="J17" s="1" t="n">
        <f aca="false">E17 - B17</f>
        <v>-14.4300000000001</v>
      </c>
      <c r="K17" s="2" t="n">
        <f aca="false">IF(H17&gt;I17, H17, I17)</f>
        <v>27.0900000000001</v>
      </c>
      <c r="L17" s="2" t="n">
        <f aca="false">IF(H17&lt;I17,H17, I17)</f>
        <v>4.70000000000005</v>
      </c>
      <c r="M17" s="0" t="n">
        <v>11</v>
      </c>
      <c r="N17" s="0" t="n">
        <f aca="false">COUNTIF($K$2:$K$98,"&gt;"&amp;M17)</f>
        <v>96</v>
      </c>
      <c r="O17" s="0" t="n">
        <f aca="false">COUNTIF($L$2:$L$98,"&gt;"&amp;M17)</f>
        <v>31</v>
      </c>
      <c r="P17" s="4" t="n">
        <f aca="false">N17 / $O$3</f>
        <v>0.989690721649485</v>
      </c>
      <c r="Q17" s="4" t="n">
        <f aca="false">O17 / $O$3</f>
        <v>0.319587628865979</v>
      </c>
      <c r="R17" s="4" t="n">
        <f aca="false">N17 / N12</f>
        <v>0.989690721649485</v>
      </c>
      <c r="S17" s="4" t="n">
        <f aca="false">O17 / O12</f>
        <v>0.455882352941176</v>
      </c>
      <c r="T17" s="4"/>
      <c r="U17" s="4"/>
    </row>
    <row collapsed="false" customFormat="false" customHeight="false" hidden="false" ht="12.1" outlineLevel="0" r="18">
      <c r="A18" s="0" t="s">
        <v>49</v>
      </c>
      <c r="B18" s="0" t="n">
        <v>1310.22</v>
      </c>
      <c r="C18" s="0" t="n">
        <v>1318.33</v>
      </c>
      <c r="D18" s="0" t="n">
        <v>1287.69</v>
      </c>
      <c r="E18" s="0" t="n">
        <v>1307.19</v>
      </c>
      <c r="F18" s="0" t="n">
        <v>-303</v>
      </c>
      <c r="G18" s="3" t="s">
        <v>50</v>
      </c>
      <c r="H18" s="1" t="n">
        <f aca="false">C18 - B18</f>
        <v>8.1099999999999</v>
      </c>
      <c r="I18" s="1" t="n">
        <f aca="false">B18 - D18</f>
        <v>22.53</v>
      </c>
      <c r="J18" s="1" t="n">
        <f aca="false">E18 - B18</f>
        <v>-3.02999999999997</v>
      </c>
      <c r="K18" s="2" t="n">
        <f aca="false">IF(H18&gt;I18, H18, I18)</f>
        <v>22.53</v>
      </c>
      <c r="L18" s="2" t="n">
        <f aca="false">IF(H18&lt;I18,H18, I18)</f>
        <v>8.1099999999999</v>
      </c>
      <c r="M18" s="0" t="n">
        <v>12</v>
      </c>
      <c r="N18" s="0" t="n">
        <f aca="false">COUNTIF($K$2:$K$98,"&gt;"&amp;M18)</f>
        <v>96</v>
      </c>
      <c r="O18" s="0" t="n">
        <f aca="false">COUNTIF($L$2:$L$98,"&gt;"&amp;M18)</f>
        <v>25</v>
      </c>
      <c r="P18" s="4" t="n">
        <f aca="false">N18 / $O$3</f>
        <v>0.989690721649485</v>
      </c>
      <c r="Q18" s="4" t="n">
        <f aca="false">O18 / $O$3</f>
        <v>0.257731958762887</v>
      </c>
      <c r="R18" s="4" t="n">
        <f aca="false">N18 / N13</f>
        <v>0.989690721649485</v>
      </c>
      <c r="S18" s="4" t="n">
        <f aca="false">O18 / O13</f>
        <v>0.423728813559322</v>
      </c>
      <c r="T18" s="4"/>
      <c r="U18" s="4"/>
    </row>
    <row collapsed="false" customFormat="false" customHeight="false" hidden="false" ht="12.1" outlineLevel="0" r="19">
      <c r="A19" s="0" t="s">
        <v>51</v>
      </c>
      <c r="B19" s="0" t="n">
        <v>1339.1</v>
      </c>
      <c r="C19" s="0" t="n">
        <v>1339.47</v>
      </c>
      <c r="D19" s="0" t="n">
        <v>1292.14</v>
      </c>
      <c r="E19" s="0" t="n">
        <v>1310.43</v>
      </c>
      <c r="F19" s="0" t="n">
        <v>-2867</v>
      </c>
      <c r="G19" s="3" t="s">
        <v>52</v>
      </c>
      <c r="H19" s="1" t="n">
        <f aca="false">C19 - B19</f>
        <v>0.370000000000118</v>
      </c>
      <c r="I19" s="1" t="n">
        <f aca="false">B19 - D19</f>
        <v>46.9599999999998</v>
      </c>
      <c r="J19" s="1" t="n">
        <f aca="false">E19 - B19</f>
        <v>-28.6699999999998</v>
      </c>
      <c r="K19" s="2" t="n">
        <f aca="false">IF(H19&gt;I19, H19, I19)</f>
        <v>46.9599999999998</v>
      </c>
      <c r="L19" s="2" t="n">
        <f aca="false">IF(H19&lt;I19,H19, I19)</f>
        <v>0.370000000000118</v>
      </c>
      <c r="M19" s="0" t="n">
        <v>13</v>
      </c>
      <c r="N19" s="0" t="n">
        <f aca="false">COUNTIF($K$2:$K$98,"&gt;"&amp;M19)</f>
        <v>95</v>
      </c>
      <c r="O19" s="0" t="n">
        <f aca="false">COUNTIF($L$2:$L$98,"&gt;"&amp;M19)</f>
        <v>21</v>
      </c>
      <c r="P19" s="4" t="n">
        <f aca="false">N19 / $O$3</f>
        <v>0.979381443298969</v>
      </c>
      <c r="Q19" s="4" t="n">
        <f aca="false">O19 / $O$3</f>
        <v>0.216494845360825</v>
      </c>
      <c r="R19" s="4" t="n">
        <f aca="false">N19 / N14</f>
        <v>0.979381443298969</v>
      </c>
      <c r="S19" s="4" t="n">
        <f aca="false">O19 / O14</f>
        <v>0.403846153846154</v>
      </c>
      <c r="T19" s="4"/>
      <c r="U19" s="4"/>
    </row>
    <row collapsed="false" customFormat="false" customHeight="false" hidden="false" ht="12.1" outlineLevel="0" r="20">
      <c r="A20" s="0" t="s">
        <v>53</v>
      </c>
      <c r="B20" s="0" t="n">
        <v>1320.39</v>
      </c>
      <c r="C20" s="0" t="n">
        <v>1345.03</v>
      </c>
      <c r="D20" s="0" t="n">
        <v>1311.43</v>
      </c>
      <c r="E20" s="0" t="n">
        <v>1337.95</v>
      </c>
      <c r="F20" s="0" t="n">
        <v>1756</v>
      </c>
      <c r="G20" s="3" t="s">
        <v>54</v>
      </c>
      <c r="H20" s="1" t="n">
        <f aca="false">C20 - B20</f>
        <v>24.6399999999999</v>
      </c>
      <c r="I20" s="1" t="n">
        <f aca="false">B20 - D20</f>
        <v>8.96000000000004</v>
      </c>
      <c r="J20" s="1" t="n">
        <f aca="false">E20 - B20</f>
        <v>17.5599999999999</v>
      </c>
      <c r="K20" s="2" t="n">
        <f aca="false">IF(H20&gt;I20, H20, I20)</f>
        <v>24.6399999999999</v>
      </c>
      <c r="L20" s="2" t="n">
        <f aca="false">IF(H20&lt;I20,H20, I20)</f>
        <v>8.96000000000004</v>
      </c>
      <c r="M20" s="0" t="n">
        <v>14</v>
      </c>
      <c r="N20" s="0" t="n">
        <f aca="false">COUNTIF($K$2:$K$98,"&gt;"&amp;M20)</f>
        <v>93</v>
      </c>
      <c r="O20" s="0" t="n">
        <f aca="false">COUNTIF($L$2:$L$98,"&gt;"&amp;M20)</f>
        <v>18</v>
      </c>
      <c r="P20" s="4" t="n">
        <f aca="false">N20 / $O$3</f>
        <v>0.958762886597938</v>
      </c>
      <c r="Q20" s="4" t="n">
        <f aca="false">O20 / $O$3</f>
        <v>0.185567010309278</v>
      </c>
      <c r="R20" s="4" t="n">
        <f aca="false">N20 / N15</f>
        <v>0.958762886597938</v>
      </c>
      <c r="S20" s="4" t="n">
        <f aca="false">O20 / O15</f>
        <v>0.409090909090909</v>
      </c>
      <c r="T20" s="4"/>
      <c r="U20" s="4"/>
    </row>
    <row collapsed="false" customFormat="false" customHeight="false" hidden="false" ht="12.1" outlineLevel="0" r="21">
      <c r="A21" s="0" t="s">
        <v>55</v>
      </c>
      <c r="B21" s="0" t="n">
        <v>1316.23</v>
      </c>
      <c r="C21" s="0" t="n">
        <v>1332.83</v>
      </c>
      <c r="D21" s="0" t="n">
        <v>1309.59</v>
      </c>
      <c r="E21" s="0" t="n">
        <v>1320.34</v>
      </c>
      <c r="F21" s="0" t="n">
        <v>411</v>
      </c>
      <c r="G21" s="3" t="s">
        <v>56</v>
      </c>
      <c r="H21" s="1" t="n">
        <f aca="false">C21 - B21</f>
        <v>16.5999999999999</v>
      </c>
      <c r="I21" s="1" t="n">
        <f aca="false">B21 - D21</f>
        <v>6.6400000000001</v>
      </c>
      <c r="J21" s="1" t="n">
        <f aca="false">E21 - B21</f>
        <v>4.1099999999999</v>
      </c>
      <c r="K21" s="2" t="n">
        <f aca="false">IF(H21&gt;I21, H21, I21)</f>
        <v>16.5999999999999</v>
      </c>
      <c r="L21" s="2" t="n">
        <f aca="false">IF(H21&lt;I21,H21, I21)</f>
        <v>6.6400000000001</v>
      </c>
      <c r="M21" s="0" t="n">
        <v>15</v>
      </c>
      <c r="N21" s="0" t="n">
        <f aca="false">COUNTIF($K$2:$K$98,"&gt;"&amp;M21)</f>
        <v>92</v>
      </c>
      <c r="O21" s="0" t="n">
        <f aca="false">COUNTIF($L$2:$L$98,"&gt;"&amp;M21)</f>
        <v>16</v>
      </c>
      <c r="P21" s="4" t="n">
        <f aca="false">N21 / $O$3</f>
        <v>0.948453608247423</v>
      </c>
      <c r="Q21" s="4" t="n">
        <f aca="false">O21 / $O$3</f>
        <v>0.164948453608247</v>
      </c>
      <c r="R21" s="4" t="n">
        <f aca="false">N21 / N16</f>
        <v>0.958333333333333</v>
      </c>
      <c r="S21" s="4" t="n">
        <f aca="false">O21 / O16</f>
        <v>0.432432432432432</v>
      </c>
      <c r="T21" s="4"/>
      <c r="U21" s="4"/>
    </row>
    <row collapsed="false" customFormat="false" customHeight="false" hidden="false" ht="12.1" outlineLevel="0" r="22">
      <c r="A22" s="0" t="s">
        <v>57</v>
      </c>
      <c r="B22" s="0" t="n">
        <v>1313.71</v>
      </c>
      <c r="C22" s="0" t="n">
        <v>1325.79</v>
      </c>
      <c r="D22" s="0" t="n">
        <v>1306.23</v>
      </c>
      <c r="E22" s="0" t="n">
        <v>1315.9</v>
      </c>
      <c r="F22" s="0" t="n">
        <v>219</v>
      </c>
      <c r="G22" s="3" t="s">
        <v>58</v>
      </c>
      <c r="H22" s="1" t="n">
        <f aca="false">C22 - B22</f>
        <v>12.0799999999999</v>
      </c>
      <c r="I22" s="1" t="n">
        <f aca="false">B22 - D22</f>
        <v>7.48000000000002</v>
      </c>
      <c r="J22" s="1" t="n">
        <f aca="false">E22 - B22</f>
        <v>2.19000000000005</v>
      </c>
      <c r="K22" s="2" t="n">
        <f aca="false">IF(H22&gt;I22, H22, I22)</f>
        <v>12.0799999999999</v>
      </c>
      <c r="L22" s="2" t="n">
        <f aca="false">IF(H22&lt;I22,H22, I22)</f>
        <v>7.48000000000002</v>
      </c>
      <c r="M22" s="0" t="n">
        <v>16</v>
      </c>
      <c r="N22" s="0" t="n">
        <f aca="false">COUNTIF($K$2:$K$98,"&gt;"&amp;M22)</f>
        <v>89</v>
      </c>
      <c r="O22" s="0" t="n">
        <f aca="false">COUNTIF($L$2:$L$98,"&gt;"&amp;M22)</f>
        <v>13</v>
      </c>
      <c r="P22" s="4" t="n">
        <f aca="false">N22 / $O$3</f>
        <v>0.917525773195876</v>
      </c>
      <c r="Q22" s="4" t="n">
        <f aca="false">O22 / $O$3</f>
        <v>0.134020618556701</v>
      </c>
      <c r="R22" s="4" t="n">
        <f aca="false">N22 / N17</f>
        <v>0.927083333333333</v>
      </c>
      <c r="S22" s="4" t="n">
        <f aca="false">O22 / O17</f>
        <v>0.419354838709677</v>
      </c>
      <c r="T22" s="4"/>
      <c r="U22" s="4"/>
    </row>
    <row collapsed="false" customFormat="false" customHeight="false" hidden="false" ht="12.1" outlineLevel="0" r="23">
      <c r="A23" s="0" t="s">
        <v>59</v>
      </c>
      <c r="B23" s="0" t="n">
        <v>1276.43</v>
      </c>
      <c r="C23" s="0" t="n">
        <v>1321.83</v>
      </c>
      <c r="D23" s="0" t="n">
        <v>1258.62</v>
      </c>
      <c r="E23" s="0" t="n">
        <v>1314.96</v>
      </c>
      <c r="F23" s="0" t="n">
        <v>3853</v>
      </c>
      <c r="G23" s="3" t="s">
        <v>60</v>
      </c>
      <c r="H23" s="1" t="n">
        <f aca="false">C23 - B23</f>
        <v>45.3999999999999</v>
      </c>
      <c r="I23" s="1" t="n">
        <f aca="false">B23 - D23</f>
        <v>17.8100000000002</v>
      </c>
      <c r="J23" s="1" t="n">
        <f aca="false">E23 - B23</f>
        <v>38.53</v>
      </c>
      <c r="K23" s="2" t="n">
        <f aca="false">IF(H23&gt;I23, H23, I23)</f>
        <v>45.3999999999999</v>
      </c>
      <c r="L23" s="2" t="n">
        <f aca="false">IF(H23&lt;I23,H23, I23)</f>
        <v>17.8100000000002</v>
      </c>
      <c r="M23" s="5" t="n">
        <v>17</v>
      </c>
      <c r="N23" s="0" t="n">
        <f aca="false">COUNTIF($K$2:$K$98,"&gt;"&amp;M23)</f>
        <v>81</v>
      </c>
      <c r="O23" s="0" t="n">
        <f aca="false">COUNTIF($L$2:$L$98,"&gt;"&amp;M23)</f>
        <v>12</v>
      </c>
      <c r="P23" s="4" t="n">
        <f aca="false">N23 / $O$3</f>
        <v>0.835051546391753</v>
      </c>
      <c r="Q23" s="4" t="n">
        <f aca="false">O23 / $O$3</f>
        <v>0.123711340206186</v>
      </c>
      <c r="R23" s="4" t="n">
        <f aca="false">N23 / N18</f>
        <v>0.84375</v>
      </c>
      <c r="S23" s="4" t="n">
        <f aca="false">O23 / O18</f>
        <v>0.48</v>
      </c>
      <c r="T23" s="4"/>
      <c r="U23" s="4"/>
    </row>
    <row collapsed="false" customFormat="false" customHeight="false" hidden="false" ht="12.1" outlineLevel="0" r="24">
      <c r="A24" s="0" t="s">
        <v>61</v>
      </c>
      <c r="B24" s="0" t="n">
        <v>1252.49</v>
      </c>
      <c r="C24" s="0" t="n">
        <v>1277.85</v>
      </c>
      <c r="D24" s="0" t="n">
        <v>1250.24</v>
      </c>
      <c r="E24" s="0" t="n">
        <v>1276.68</v>
      </c>
      <c r="F24" s="0" t="n">
        <v>2419</v>
      </c>
      <c r="G24" s="3" t="s">
        <v>62</v>
      </c>
      <c r="H24" s="1" t="n">
        <f aca="false">C24 - B24</f>
        <v>25.3599999999999</v>
      </c>
      <c r="I24" s="1" t="n">
        <f aca="false">B24 - D24</f>
        <v>2.25</v>
      </c>
      <c r="J24" s="1" t="n">
        <f aca="false">E24 - B24</f>
        <v>24.1900000000001</v>
      </c>
      <c r="K24" s="2" t="n">
        <f aca="false">IF(H24&gt;I24, H24, I24)</f>
        <v>25.3599999999999</v>
      </c>
      <c r="L24" s="2" t="n">
        <f aca="false">IF(H24&lt;I24,H24, I24)</f>
        <v>2.25</v>
      </c>
      <c r="M24" s="0" t="n">
        <v>18</v>
      </c>
      <c r="N24" s="0" t="n">
        <f aca="false">COUNTIF($K$2:$K$98,"&gt;"&amp;M24)</f>
        <v>79</v>
      </c>
      <c r="O24" s="0" t="n">
        <f aca="false">COUNTIF($L$2:$L$98,"&gt;"&amp;M24)</f>
        <v>10</v>
      </c>
      <c r="P24" s="4" t="n">
        <f aca="false">N24 / $O$3</f>
        <v>0.814432989690722</v>
      </c>
      <c r="Q24" s="4" t="n">
        <f aca="false">O24 / $O$3</f>
        <v>0.103092783505155</v>
      </c>
      <c r="R24" s="4" t="n">
        <f aca="false">N24 / N19</f>
        <v>0.831578947368421</v>
      </c>
      <c r="S24" s="4" t="n">
        <f aca="false">O24 / O19</f>
        <v>0.476190476190476</v>
      </c>
      <c r="T24" s="4"/>
      <c r="U24" s="4"/>
    </row>
    <row collapsed="false" customFormat="false" customHeight="false" hidden="false" ht="12.1" outlineLevel="0" r="25">
      <c r="A25" s="0" t="s">
        <v>63</v>
      </c>
      <c r="B25" s="0" t="n">
        <v>1249.88</v>
      </c>
      <c r="C25" s="0" t="n">
        <v>1257.71</v>
      </c>
      <c r="D25" s="0" t="n">
        <v>1240.58</v>
      </c>
      <c r="E25" s="0" t="n">
        <v>1253.04</v>
      </c>
      <c r="F25" s="0" t="n">
        <v>316</v>
      </c>
      <c r="G25" s="3" t="s">
        <v>64</v>
      </c>
      <c r="H25" s="1" t="n">
        <f aca="false">C25 - B25</f>
        <v>7.82999999999993</v>
      </c>
      <c r="I25" s="1" t="n">
        <f aca="false">B25 - D25</f>
        <v>9.30000000000018</v>
      </c>
      <c r="J25" s="1" t="n">
        <f aca="false">E25 - B25</f>
        <v>3.15999999999985</v>
      </c>
      <c r="K25" s="2" t="n">
        <f aca="false">IF(H25&gt;I25, H25, I25)</f>
        <v>9.30000000000018</v>
      </c>
      <c r="L25" s="2" t="n">
        <f aca="false">IF(H25&lt;I25,H25, I25)</f>
        <v>7.82999999999993</v>
      </c>
      <c r="M25" s="0" t="n">
        <v>19</v>
      </c>
      <c r="N25" s="0" t="n">
        <f aca="false">COUNTIF($K$2:$K$98,"&gt;"&amp;M25)</f>
        <v>77</v>
      </c>
      <c r="O25" s="0" t="n">
        <f aca="false">COUNTIF($L$2:$L$98,"&gt;"&amp;M25)</f>
        <v>9</v>
      </c>
      <c r="P25" s="4" t="n">
        <f aca="false">N25 / $O$3</f>
        <v>0.793814432989691</v>
      </c>
      <c r="Q25" s="4" t="n">
        <f aca="false">O25 / $O$3</f>
        <v>0.0927835051546392</v>
      </c>
      <c r="R25" s="4" t="n">
        <f aca="false">N25 / N20</f>
        <v>0.827956989247312</v>
      </c>
      <c r="S25" s="4" t="n">
        <f aca="false">O25 / O20</f>
        <v>0.5</v>
      </c>
      <c r="T25" s="4"/>
      <c r="U25" s="4"/>
    </row>
    <row collapsed="false" customFormat="false" customHeight="false" hidden="false" ht="12.1" outlineLevel="0" r="26">
      <c r="A26" s="0" t="s">
        <v>65</v>
      </c>
      <c r="B26" s="0" t="n">
        <v>1291.49</v>
      </c>
      <c r="C26" s="0" t="n">
        <v>1294.13</v>
      </c>
      <c r="D26" s="0" t="n">
        <v>1242.2</v>
      </c>
      <c r="E26" s="0" t="n">
        <v>1249.34</v>
      </c>
      <c r="F26" s="0" t="n">
        <v>-4215</v>
      </c>
      <c r="G26" s="3" t="s">
        <v>66</v>
      </c>
      <c r="H26" s="1" t="n">
        <f aca="false">C26 - B26</f>
        <v>2.6400000000001</v>
      </c>
      <c r="I26" s="1" t="n">
        <f aca="false">B26 - D26</f>
        <v>49.29</v>
      </c>
      <c r="J26" s="1" t="n">
        <f aca="false">E26 - B26</f>
        <v>-42.1500000000001</v>
      </c>
      <c r="K26" s="2" t="n">
        <f aca="false">IF(H26&gt;I26, H26, I26)</f>
        <v>49.29</v>
      </c>
      <c r="L26" s="2" t="n">
        <f aca="false">IF(H26&lt;I26,H26, I26)</f>
        <v>2.6400000000001</v>
      </c>
      <c r="M26" s="0" t="n">
        <v>20</v>
      </c>
      <c r="N26" s="0" t="n">
        <f aca="false">COUNTIF($K$2:$K$98,"&gt;"&amp;M26)</f>
        <v>75</v>
      </c>
      <c r="O26" s="0" t="n">
        <f aca="false">COUNTIF($L$2:$L$98,"&gt;"&amp;M26)</f>
        <v>8</v>
      </c>
      <c r="P26" s="4" t="n">
        <f aca="false">N26 / $O$3</f>
        <v>0.77319587628866</v>
      </c>
      <c r="Q26" s="4" t="n">
        <f aca="false">O26 / $O$3</f>
        <v>0.0824742268041237</v>
      </c>
      <c r="R26" s="4" t="n">
        <f aca="false">N26 / N21</f>
        <v>0.815217391304348</v>
      </c>
      <c r="S26" s="4" t="n">
        <f aca="false">O26 / O21</f>
        <v>0.5</v>
      </c>
      <c r="T26" s="4"/>
      <c r="U26" s="4"/>
    </row>
    <row collapsed="false" customFormat="false" customHeight="false" hidden="false" ht="12.1" outlineLevel="0" r="27">
      <c r="A27" s="0" t="s">
        <v>67</v>
      </c>
      <c r="B27" s="0" t="n">
        <v>1292</v>
      </c>
      <c r="C27" s="0" t="n">
        <v>1305.34</v>
      </c>
      <c r="D27" s="0" t="n">
        <v>1283.24</v>
      </c>
      <c r="E27" s="0" t="n">
        <v>1292.19</v>
      </c>
      <c r="F27" s="0" t="n">
        <v>19</v>
      </c>
      <c r="G27" s="3" t="s">
        <v>68</v>
      </c>
      <c r="H27" s="1" t="n">
        <f aca="false">C27 - B27</f>
        <v>13.3399999999999</v>
      </c>
      <c r="I27" s="1" t="n">
        <f aca="false">B27 - D27</f>
        <v>8.75999999999999</v>
      </c>
      <c r="J27" s="1" t="n">
        <f aca="false">E27 - B27</f>
        <v>0.190000000000055</v>
      </c>
      <c r="K27" s="2" t="n">
        <f aca="false">IF(H27&gt;I27, H27, I27)</f>
        <v>13.3399999999999</v>
      </c>
      <c r="L27" s="2" t="n">
        <f aca="false">IF(H27&lt;I27,H27, I27)</f>
        <v>8.75999999999999</v>
      </c>
      <c r="M27" s="0" t="n">
        <v>21</v>
      </c>
      <c r="N27" s="0" t="n">
        <f aca="false">COUNTIF($K$2:$K$98,"&gt;"&amp;M27)</f>
        <v>71</v>
      </c>
      <c r="O27" s="0" t="n">
        <f aca="false">COUNTIF($L$2:$L$98,"&gt;"&amp;M27)</f>
        <v>8</v>
      </c>
      <c r="P27" s="4" t="n">
        <f aca="false">N27 / $O$3</f>
        <v>0.731958762886598</v>
      </c>
      <c r="Q27" s="4" t="n">
        <f aca="false">O27 / $O$3</f>
        <v>0.0824742268041237</v>
      </c>
      <c r="R27" s="4" t="n">
        <f aca="false">N27 / N22</f>
        <v>0.797752808988764</v>
      </c>
      <c r="S27" s="4" t="n">
        <f aca="false">O27 / O22</f>
        <v>0.615384615384615</v>
      </c>
    </row>
    <row collapsed="false" customFormat="false" customHeight="false" hidden="false" ht="12.1" outlineLevel="0" r="28">
      <c r="A28" s="0" t="s">
        <v>69</v>
      </c>
      <c r="B28" s="0" t="n">
        <v>1288.99</v>
      </c>
      <c r="C28" s="0" t="n">
        <v>1308.93</v>
      </c>
      <c r="D28" s="0" t="n">
        <v>1277.69</v>
      </c>
      <c r="E28" s="0" t="n">
        <v>1293.26</v>
      </c>
      <c r="F28" s="0" t="n">
        <v>427</v>
      </c>
      <c r="G28" s="3" t="s">
        <v>70</v>
      </c>
      <c r="H28" s="1" t="n">
        <f aca="false">C28 - B28</f>
        <v>19.9400000000001</v>
      </c>
      <c r="I28" s="1" t="n">
        <f aca="false">B28 - D28</f>
        <v>11.3</v>
      </c>
      <c r="J28" s="1" t="n">
        <f aca="false">E28 - B28</f>
        <v>4.26999999999998</v>
      </c>
      <c r="K28" s="2" t="n">
        <f aca="false">IF(H28&gt;I28, H28, I28)</f>
        <v>19.9400000000001</v>
      </c>
      <c r="L28" s="2" t="n">
        <f aca="false">IF(H28&lt;I28,H28, I28)</f>
        <v>11.3</v>
      </c>
      <c r="M28" s="0" t="n">
        <v>22</v>
      </c>
      <c r="N28" s="0" t="n">
        <f aca="false">COUNTIF($K$2:$K$98,"&gt;"&amp;M28)</f>
        <v>69</v>
      </c>
      <c r="O28" s="0" t="n">
        <f aca="false">COUNTIF($L$2:$L$98,"&gt;"&amp;M28)</f>
        <v>6</v>
      </c>
      <c r="P28" s="4" t="n">
        <f aca="false">N28 / $O$3</f>
        <v>0.711340206185567</v>
      </c>
      <c r="Q28" s="4" t="n">
        <f aca="false">O28 / $O$3</f>
        <v>0.0618556701030928</v>
      </c>
      <c r="R28" s="4" t="n">
        <f aca="false">N28 / N23</f>
        <v>0.851851851851852</v>
      </c>
      <c r="S28" s="4" t="n">
        <f aca="false">O28 / O23</f>
        <v>0.5</v>
      </c>
    </row>
    <row collapsed="false" customFormat="false" customHeight="false" hidden="false" ht="12.1" outlineLevel="0" r="29">
      <c r="A29" s="0" t="s">
        <v>71</v>
      </c>
      <c r="B29" s="0" t="n">
        <v>1300.24</v>
      </c>
      <c r="C29" s="0" t="n">
        <v>1315.56</v>
      </c>
      <c r="D29" s="0" t="n">
        <v>1285</v>
      </c>
      <c r="E29" s="0" t="n">
        <v>1288.57</v>
      </c>
      <c r="F29" s="0" t="n">
        <v>-1167</v>
      </c>
      <c r="G29" s="3" t="s">
        <v>72</v>
      </c>
      <c r="H29" s="1" t="n">
        <f aca="false">C29 - B29</f>
        <v>15.3199999999999</v>
      </c>
      <c r="I29" s="1" t="n">
        <f aca="false">B29 - D29</f>
        <v>15.24</v>
      </c>
      <c r="J29" s="1" t="n">
        <f aca="false">E29 - B29</f>
        <v>-11.6700000000001</v>
      </c>
      <c r="K29" s="2" t="n">
        <f aca="false">IF(H29&gt;I29, H29, I29)</f>
        <v>15.3199999999999</v>
      </c>
      <c r="L29" s="2" t="n">
        <f aca="false">IF(H29&lt;I29,H29, I29)</f>
        <v>15.24</v>
      </c>
      <c r="M29" s="0" t="n">
        <v>23</v>
      </c>
      <c r="N29" s="0" t="n">
        <f aca="false">COUNTIF($K$2:$K$98,"&gt;"&amp;M29)</f>
        <v>66</v>
      </c>
      <c r="O29" s="0" t="n">
        <f aca="false">COUNTIF($L$2:$L$98,"&gt;"&amp;M29)</f>
        <v>5</v>
      </c>
      <c r="P29" s="4" t="n">
        <f aca="false">N29 / $O$3</f>
        <v>0.680412371134021</v>
      </c>
      <c r="Q29" s="4" t="n">
        <f aca="false">O29 / $O$3</f>
        <v>0.0515463917525773</v>
      </c>
      <c r="R29" s="4" t="n">
        <f aca="false">N29 / N24</f>
        <v>0.835443037974684</v>
      </c>
      <c r="S29" s="4" t="n">
        <f aca="false">O29 / O24</f>
        <v>0.5</v>
      </c>
    </row>
    <row collapsed="false" customFormat="false" customHeight="false" hidden="false" ht="12.1" outlineLevel="0" r="30">
      <c r="A30" s="0" t="s">
        <v>73</v>
      </c>
      <c r="B30" s="0" t="n">
        <v>1302.04</v>
      </c>
      <c r="C30" s="0" t="n">
        <v>1306.43</v>
      </c>
      <c r="D30" s="0" t="n">
        <v>1274.09</v>
      </c>
      <c r="E30" s="0" t="n">
        <v>1299.96</v>
      </c>
      <c r="F30" s="0" t="n">
        <v>-208</v>
      </c>
      <c r="G30" s="3" t="s">
        <v>74</v>
      </c>
      <c r="H30" s="1" t="n">
        <f aca="false">C30 - B30</f>
        <v>4.3900000000001</v>
      </c>
      <c r="I30" s="1" t="n">
        <f aca="false">B30 - D30</f>
        <v>27.95</v>
      </c>
      <c r="J30" s="1" t="n">
        <f aca="false">E30 - B30</f>
        <v>-2.07999999999993</v>
      </c>
      <c r="K30" s="2" t="n">
        <f aca="false">IF(H30&gt;I30, H30, I30)</f>
        <v>27.95</v>
      </c>
      <c r="L30" s="2" t="n">
        <f aca="false">IF(H30&lt;I30,H30, I30)</f>
        <v>4.3900000000001</v>
      </c>
      <c r="M30" s="0" t="n">
        <v>24</v>
      </c>
      <c r="N30" s="0" t="n">
        <f aca="false">COUNTIF($K$2:$K$98,"&gt;"&amp;M30)</f>
        <v>66</v>
      </c>
      <c r="O30" s="0" t="n">
        <f aca="false">COUNTIF($L$2:$L$98,"&gt;"&amp;M30)</f>
        <v>5</v>
      </c>
      <c r="P30" s="4" t="n">
        <f aca="false">N30 / $O$3</f>
        <v>0.680412371134021</v>
      </c>
      <c r="Q30" s="4" t="n">
        <f aca="false">O30 / $O$3</f>
        <v>0.0515463917525773</v>
      </c>
      <c r="R30" s="4" t="n">
        <f aca="false">N30 / N25</f>
        <v>0.857142857142857</v>
      </c>
      <c r="S30" s="4" t="n">
        <f aca="false">O30 / O25</f>
        <v>0.555555555555556</v>
      </c>
    </row>
    <row collapsed="false" customFormat="false" customHeight="false" hidden="false" ht="12.1" outlineLevel="0" r="31">
      <c r="A31" s="0" t="s">
        <v>75</v>
      </c>
      <c r="B31" s="0" t="n">
        <v>1297.64</v>
      </c>
      <c r="C31" s="0" t="n">
        <v>1304.95</v>
      </c>
      <c r="D31" s="0" t="n">
        <v>1268.48</v>
      </c>
      <c r="E31" s="0" t="n">
        <v>1302.65</v>
      </c>
      <c r="F31" s="0" t="n">
        <v>501</v>
      </c>
      <c r="G31" s="3" t="s">
        <v>76</v>
      </c>
      <c r="H31" s="1" t="n">
        <f aca="false">C31 - B31</f>
        <v>7.30999999999995</v>
      </c>
      <c r="I31" s="1" t="n">
        <f aca="false">B31 - D31</f>
        <v>29.1600000000001</v>
      </c>
      <c r="J31" s="1" t="n">
        <f aca="false">E31 - B31</f>
        <v>5.00999999999999</v>
      </c>
      <c r="K31" s="2" t="n">
        <f aca="false">IF(H31&gt;I31, H31, I31)</f>
        <v>29.1600000000001</v>
      </c>
      <c r="L31" s="2" t="n">
        <f aca="false">IF(H31&lt;I31,H31, I31)</f>
        <v>7.30999999999995</v>
      </c>
      <c r="M31" s="0" t="n">
        <v>25</v>
      </c>
      <c r="N31" s="0" t="n">
        <f aca="false">COUNTIF($K$2:$K$98,"&gt;"&amp;M31)</f>
        <v>65</v>
      </c>
      <c r="O31" s="0" t="n">
        <f aca="false">COUNTIF($L$2:$L$98,"&gt;"&amp;M31)</f>
        <v>5</v>
      </c>
      <c r="P31" s="4" t="n">
        <f aca="false">N31 / $O$3</f>
        <v>0.670103092783505</v>
      </c>
      <c r="Q31" s="4" t="n">
        <f aca="false">O31 / $O$3</f>
        <v>0.0515463917525773</v>
      </c>
      <c r="R31" s="4" t="n">
        <f aca="false">N31 / N26</f>
        <v>0.866666666666667</v>
      </c>
      <c r="S31" s="4" t="n">
        <f aca="false">O31 / O26</f>
        <v>0.625</v>
      </c>
    </row>
    <row collapsed="false" customFormat="false" customHeight="false" hidden="false" ht="12.1" outlineLevel="0" r="32">
      <c r="A32" s="0" t="s">
        <v>77</v>
      </c>
      <c r="B32" s="0" t="n">
        <v>1320.3</v>
      </c>
      <c r="C32" s="0" t="n">
        <v>1331.08</v>
      </c>
      <c r="D32" s="0" t="n">
        <v>1286.27</v>
      </c>
      <c r="E32" s="0" t="n">
        <v>1294.46</v>
      </c>
      <c r="F32" s="0" t="n">
        <v>-2584</v>
      </c>
      <c r="G32" s="3" t="s">
        <v>78</v>
      </c>
      <c r="H32" s="1" t="n">
        <f aca="false">C32 - B32</f>
        <v>10.78</v>
      </c>
      <c r="I32" s="1" t="n">
        <f aca="false">B32 - D32</f>
        <v>34.03</v>
      </c>
      <c r="J32" s="1" t="n">
        <f aca="false">E32 - B32</f>
        <v>-25.8399999999999</v>
      </c>
      <c r="K32" s="2" t="n">
        <f aca="false">IF(H32&gt;I32, H32, I32)</f>
        <v>34.03</v>
      </c>
      <c r="L32" s="2" t="n">
        <f aca="false">IF(H32&lt;I32,H32, I32)</f>
        <v>10.78</v>
      </c>
      <c r="M32" s="0" t="n">
        <v>26</v>
      </c>
      <c r="N32" s="0" t="n">
        <f aca="false">COUNTIF($K$2:$K$98,"&gt;"&amp;M32)</f>
        <v>62</v>
      </c>
      <c r="O32" s="0" t="n">
        <f aca="false">COUNTIF($L$2:$L$98,"&gt;"&amp;M32)</f>
        <v>2</v>
      </c>
      <c r="P32" s="4" t="n">
        <f aca="false">N32 / $O$3</f>
        <v>0.639175257731959</v>
      </c>
      <c r="Q32" s="4" t="n">
        <f aca="false">O32 / $O$3</f>
        <v>0.0206185567010309</v>
      </c>
      <c r="R32" s="4" t="n">
        <f aca="false">N32 / N27</f>
        <v>0.873239436619718</v>
      </c>
      <c r="S32" s="4" t="n">
        <f aca="false">O32 / O27</f>
        <v>0.25</v>
      </c>
    </row>
    <row collapsed="false" customFormat="false" customHeight="false" hidden="false" ht="12.1" outlineLevel="0" r="33">
      <c r="A33" s="0" t="s">
        <v>79</v>
      </c>
      <c r="B33" s="0" t="n">
        <v>1303.25</v>
      </c>
      <c r="C33" s="0" t="n">
        <v>1324.48</v>
      </c>
      <c r="D33" s="0" t="n">
        <v>1295.63</v>
      </c>
      <c r="E33" s="0" t="n">
        <v>1318.22</v>
      </c>
      <c r="F33" s="0" t="n">
        <v>1497</v>
      </c>
      <c r="G33" s="3" t="s">
        <v>80</v>
      </c>
      <c r="H33" s="1" t="n">
        <f aca="false">C33 - B33</f>
        <v>21.23</v>
      </c>
      <c r="I33" s="1" t="n">
        <f aca="false">B33 - D33</f>
        <v>7.61999999999989</v>
      </c>
      <c r="J33" s="1" t="n">
        <f aca="false">E33 - B33</f>
        <v>14.97</v>
      </c>
      <c r="K33" s="2" t="n">
        <f aca="false">IF(H33&gt;I33, H33, I33)</f>
        <v>21.23</v>
      </c>
      <c r="L33" s="2" t="n">
        <f aca="false">IF(H33&lt;I33,H33, I33)</f>
        <v>7.61999999999989</v>
      </c>
      <c r="M33" s="0" t="n">
        <v>27</v>
      </c>
      <c r="N33" s="0" t="n">
        <f aca="false">COUNTIF($K$2:$K$98,"&gt;"&amp;M33)</f>
        <v>59</v>
      </c>
      <c r="O33" s="0" t="n">
        <f aca="false">COUNTIF($L$2:$L$98,"&gt;"&amp;M33)</f>
        <v>1</v>
      </c>
      <c r="P33" s="4" t="n">
        <f aca="false">N33 / $O$3</f>
        <v>0.608247422680412</v>
      </c>
      <c r="Q33" s="4" t="n">
        <f aca="false">O33 / $O$3</f>
        <v>0.0103092783505155</v>
      </c>
      <c r="R33" s="4" t="n">
        <f aca="false">N33 / N28</f>
        <v>0.855072463768116</v>
      </c>
      <c r="S33" s="4" t="n">
        <f aca="false">O33 / O28</f>
        <v>0.166666666666667</v>
      </c>
    </row>
    <row collapsed="false" customFormat="false" customHeight="false" hidden="false" ht="12.1" outlineLevel="0" r="34">
      <c r="A34" s="0" t="s">
        <v>81</v>
      </c>
      <c r="B34" s="0" t="n">
        <v>1293.7</v>
      </c>
      <c r="C34" s="0" t="n">
        <v>1306.65</v>
      </c>
      <c r="D34" s="0" t="n">
        <v>1277.64</v>
      </c>
      <c r="E34" s="0" t="n">
        <v>1303.86</v>
      </c>
      <c r="F34" s="0" t="n">
        <v>1016</v>
      </c>
      <c r="G34" s="3" t="s">
        <v>82</v>
      </c>
      <c r="H34" s="1" t="n">
        <f aca="false">C34 - B34</f>
        <v>12.95</v>
      </c>
      <c r="I34" s="1" t="n">
        <f aca="false">B34 - D34</f>
        <v>16.0599999999999</v>
      </c>
      <c r="J34" s="1" t="n">
        <f aca="false">E34 - B34</f>
        <v>10.1599999999999</v>
      </c>
      <c r="K34" s="2" t="n">
        <f aca="false">IF(H34&gt;I34, H34, I34)</f>
        <v>16.0599999999999</v>
      </c>
      <c r="L34" s="2" t="n">
        <f aca="false">IF(H34&lt;I34,H34, I34)</f>
        <v>12.95</v>
      </c>
      <c r="M34" s="0" t="n">
        <v>28</v>
      </c>
      <c r="N34" s="0" t="n">
        <f aca="false">COUNTIF($K$2:$K$98,"&gt;"&amp;M34)</f>
        <v>57</v>
      </c>
      <c r="O34" s="0" t="n">
        <f aca="false">COUNTIF($L$2:$L$98,"&gt;"&amp;M34)</f>
        <v>1</v>
      </c>
      <c r="P34" s="4" t="n">
        <f aca="false">N34 / $O$3</f>
        <v>0.587628865979381</v>
      </c>
      <c r="Q34" s="4" t="n">
        <f aca="false">O34 / $O$3</f>
        <v>0.0103092783505155</v>
      </c>
      <c r="R34" s="4" t="n">
        <f aca="false">N34 / N29</f>
        <v>0.863636363636364</v>
      </c>
      <c r="S34" s="4" t="n">
        <f aca="false">O34 / O29</f>
        <v>0.2</v>
      </c>
    </row>
    <row collapsed="false" customFormat="false" customHeight="false" hidden="false" ht="12.1" outlineLevel="0" r="35">
      <c r="A35" s="0" t="s">
        <v>83</v>
      </c>
      <c r="B35" s="0" t="n">
        <v>1331.84</v>
      </c>
      <c r="C35" s="0" t="n">
        <v>1334.21</v>
      </c>
      <c r="D35" s="0" t="n">
        <v>1285.65</v>
      </c>
      <c r="E35" s="0" t="n">
        <v>1295.49</v>
      </c>
      <c r="F35" s="0" t="n">
        <v>-3635</v>
      </c>
      <c r="G35" s="3" t="s">
        <v>84</v>
      </c>
      <c r="H35" s="1" t="n">
        <f aca="false">C35 - B35</f>
        <v>2.37000000000012</v>
      </c>
      <c r="I35" s="1" t="n">
        <f aca="false">B35 - D35</f>
        <v>46.1899999999998</v>
      </c>
      <c r="J35" s="1" t="n">
        <f aca="false">E35 - B35</f>
        <v>-36.3499999999999</v>
      </c>
      <c r="K35" s="2" t="n">
        <f aca="false">IF(H35&gt;I35, H35, I35)</f>
        <v>46.1899999999998</v>
      </c>
      <c r="L35" s="2" t="n">
        <f aca="false">IF(H35&lt;I35,H35, I35)</f>
        <v>2.37000000000012</v>
      </c>
      <c r="M35" s="0" t="n">
        <v>29</v>
      </c>
      <c r="N35" s="0" t="n">
        <f aca="false">COUNTIF($K$2:$K$98,"&gt;"&amp;M35)</f>
        <v>55</v>
      </c>
      <c r="O35" s="0" t="n">
        <f aca="false">COUNTIF($L$2:$L$98,"&gt;"&amp;M35)</f>
        <v>1</v>
      </c>
      <c r="P35" s="4" t="n">
        <f aca="false">N35 / $O$3</f>
        <v>0.56701030927835</v>
      </c>
      <c r="Q35" s="4" t="n">
        <f aca="false">O35 / $O$3</f>
        <v>0.0103092783505155</v>
      </c>
      <c r="R35" s="4" t="n">
        <f aca="false">N35 / N30</f>
        <v>0.833333333333333</v>
      </c>
      <c r="S35" s="4" t="n">
        <f aca="false">O35 / O30</f>
        <v>0.2</v>
      </c>
    </row>
    <row collapsed="false" customFormat="false" customHeight="false" hidden="false" ht="12.1" outlineLevel="0" r="36">
      <c r="A36" s="0" t="s">
        <v>85</v>
      </c>
      <c r="B36" s="0" t="n">
        <v>1382.28</v>
      </c>
      <c r="C36" s="0" t="n">
        <v>1391.99</v>
      </c>
      <c r="D36" s="0" t="n">
        <v>1320.47</v>
      </c>
      <c r="E36" s="0" t="n">
        <v>1334.14</v>
      </c>
      <c r="F36" s="0" t="n">
        <v>-4814</v>
      </c>
      <c r="G36" s="3" t="s">
        <v>86</v>
      </c>
      <c r="H36" s="1" t="n">
        <f aca="false">C36 - B36</f>
        <v>9.71000000000004</v>
      </c>
      <c r="I36" s="1" t="n">
        <f aca="false">B36 - D36</f>
        <v>61.81</v>
      </c>
      <c r="J36" s="1" t="n">
        <f aca="false">E36 - B36</f>
        <v>-48.1399999999999</v>
      </c>
      <c r="K36" s="2" t="n">
        <f aca="false">IF(H36&gt;I36, H36, I36)</f>
        <v>61.81</v>
      </c>
      <c r="L36" s="2" t="n">
        <f aca="false">IF(H36&lt;I36,H36, I36)</f>
        <v>9.71000000000004</v>
      </c>
      <c r="M36" s="0" t="n">
        <v>30</v>
      </c>
      <c r="N36" s="0" t="n">
        <f aca="false">COUNTIF($K$2:$K$98,"&gt;"&amp;M36)</f>
        <v>52</v>
      </c>
      <c r="O36" s="0" t="n">
        <f aca="false">COUNTIF($L$2:$L$98,"&gt;"&amp;M36)</f>
        <v>1</v>
      </c>
      <c r="P36" s="4" t="n">
        <f aca="false">N36 / $O$3</f>
        <v>0.536082474226804</v>
      </c>
      <c r="Q36" s="4" t="n">
        <f aca="false">O36 / $O$3</f>
        <v>0.0103092783505155</v>
      </c>
      <c r="R36" s="4" t="n">
        <f aca="false">N36 / N31</f>
        <v>0.8</v>
      </c>
      <c r="S36" s="4" t="n">
        <f aca="false">O36 / O31</f>
        <v>0.2</v>
      </c>
    </row>
    <row collapsed="false" customFormat="false" customHeight="false" hidden="false" ht="12.1" outlineLevel="0" r="37">
      <c r="A37" s="0" t="s">
        <v>87</v>
      </c>
      <c r="B37" s="0" t="n">
        <v>1339.67</v>
      </c>
      <c r="C37" s="0" t="n">
        <v>1387.84</v>
      </c>
      <c r="D37" s="0" t="n">
        <v>1327.93</v>
      </c>
      <c r="E37" s="0" t="n">
        <v>1382.72</v>
      </c>
      <c r="F37" s="0" t="n">
        <v>4305</v>
      </c>
      <c r="G37" s="3" t="s">
        <v>88</v>
      </c>
      <c r="H37" s="1" t="n">
        <f aca="false">C37 - B37</f>
        <v>48.1699999999998</v>
      </c>
      <c r="I37" s="1" t="n">
        <f aca="false">B37 - D37</f>
        <v>11.74</v>
      </c>
      <c r="J37" s="1" t="n">
        <f aca="false">E37 - B37</f>
        <v>43.05</v>
      </c>
      <c r="K37" s="2" t="n">
        <f aca="false">IF(H37&gt;I37, H37, I37)</f>
        <v>48.1699999999998</v>
      </c>
      <c r="L37" s="2" t="n">
        <f aca="false">IF(H37&lt;I37,H37, I37)</f>
        <v>11.74</v>
      </c>
      <c r="M37" s="0" t="n">
        <v>31</v>
      </c>
      <c r="N37" s="0" t="n">
        <f aca="false">COUNTIF($K$2:$K$98,"&gt;"&amp;M37)</f>
        <v>51</v>
      </c>
      <c r="O37" s="0" t="n">
        <f aca="false">COUNTIF($L$2:$L$98,"&gt;"&amp;M37)</f>
        <v>1</v>
      </c>
      <c r="P37" s="4" t="n">
        <f aca="false">N37 / $O$3</f>
        <v>0.525773195876289</v>
      </c>
      <c r="Q37" s="4" t="n">
        <f aca="false">O37 / $O$3</f>
        <v>0.0103092783505155</v>
      </c>
      <c r="R37" s="4" t="n">
        <f aca="false">N37 / N32</f>
        <v>0.82258064516129</v>
      </c>
      <c r="S37" s="4" t="n">
        <f aca="false">O37 / O32</f>
        <v>0.5</v>
      </c>
    </row>
    <row collapsed="false" customFormat="false" customHeight="false" hidden="false" ht="12.1" outlineLevel="0" r="38">
      <c r="A38" s="0" t="s">
        <v>89</v>
      </c>
      <c r="B38" s="0" t="n">
        <v>1332.27</v>
      </c>
      <c r="C38" s="0" t="n">
        <v>1354.66</v>
      </c>
      <c r="D38" s="0" t="n">
        <v>1328.13</v>
      </c>
      <c r="E38" s="0" t="n">
        <v>1340.29</v>
      </c>
      <c r="F38" s="0" t="n">
        <v>802</v>
      </c>
      <c r="G38" s="3" t="s">
        <v>90</v>
      </c>
      <c r="H38" s="1" t="n">
        <f aca="false">C38 - B38</f>
        <v>22.3900000000001</v>
      </c>
      <c r="I38" s="1" t="n">
        <f aca="false">B38 - D38</f>
        <v>4.13999999999987</v>
      </c>
      <c r="J38" s="1" t="n">
        <f aca="false">E38 - B38</f>
        <v>8.01999999999998</v>
      </c>
      <c r="K38" s="2" t="n">
        <f aca="false">IF(H38&gt;I38, H38, I38)</f>
        <v>22.3900000000001</v>
      </c>
      <c r="L38" s="2" t="n">
        <f aca="false">IF(H38&lt;I38,H38, I38)</f>
        <v>4.13999999999987</v>
      </c>
      <c r="M38" s="0" t="n">
        <v>32</v>
      </c>
      <c r="N38" s="0" t="n">
        <f aca="false">COUNTIF($K$2:$K$98,"&gt;"&amp;M38)</f>
        <v>47</v>
      </c>
      <c r="O38" s="0" t="n">
        <f aca="false">COUNTIF($L$2:$L$98,"&gt;"&amp;M38)</f>
        <v>1</v>
      </c>
      <c r="P38" s="4" t="n">
        <f aca="false">N38 / $O$3</f>
        <v>0.484536082474227</v>
      </c>
      <c r="Q38" s="4" t="n">
        <f aca="false">O38 / $O$3</f>
        <v>0.0103092783505155</v>
      </c>
      <c r="R38" s="4" t="n">
        <f aca="false">N38 / N33</f>
        <v>0.796610169491525</v>
      </c>
      <c r="S38" s="4" t="n">
        <f aca="false">O38 / O33</f>
        <v>1</v>
      </c>
    </row>
    <row collapsed="false" customFormat="false" customHeight="false" hidden="false" ht="12.1" outlineLevel="0" r="39">
      <c r="A39" s="0" t="s">
        <v>91</v>
      </c>
      <c r="B39" s="0" t="n">
        <v>1325.26</v>
      </c>
      <c r="C39" s="0" t="n">
        <v>1345.34</v>
      </c>
      <c r="D39" s="0" t="n">
        <v>1318.76</v>
      </c>
      <c r="E39" s="0" t="n">
        <v>1326.27</v>
      </c>
      <c r="F39" s="0" t="n">
        <v>101</v>
      </c>
      <c r="G39" s="3" t="s">
        <v>92</v>
      </c>
      <c r="H39" s="1" t="n">
        <f aca="false">C39 - B39</f>
        <v>20.0799999999999</v>
      </c>
      <c r="I39" s="1" t="n">
        <f aca="false">B39 - D39</f>
        <v>6.5</v>
      </c>
      <c r="J39" s="1" t="n">
        <f aca="false">E39 - B39</f>
        <v>1.00999999999999</v>
      </c>
      <c r="K39" s="2" t="n">
        <f aca="false">IF(H39&gt;I39, H39, I39)</f>
        <v>20.0799999999999</v>
      </c>
      <c r="L39" s="2" t="n">
        <f aca="false">IF(H39&lt;I39,H39, I39)</f>
        <v>6.5</v>
      </c>
      <c r="M39" s="0" t="n">
        <v>33</v>
      </c>
      <c r="N39" s="0" t="n">
        <f aca="false">COUNTIF($K$2:$K$98,"&gt;"&amp;M39)</f>
        <v>46</v>
      </c>
      <c r="O39" s="0" t="n">
        <f aca="false">COUNTIF($L$2:$L$98,"&gt;"&amp;M39)</f>
        <v>1</v>
      </c>
      <c r="P39" s="4" t="n">
        <f aca="false">N39 / $O$3</f>
        <v>0.474226804123711</v>
      </c>
      <c r="Q39" s="4" t="n">
        <f aca="false">O39 / $O$3</f>
        <v>0.0103092783505155</v>
      </c>
      <c r="R39" s="4" t="n">
        <f aca="false">N39 / N34</f>
        <v>0.807017543859649</v>
      </c>
      <c r="S39" s="4" t="n">
        <f aca="false">O39 / O34</f>
        <v>1</v>
      </c>
    </row>
    <row collapsed="false" customFormat="false" customHeight="false" hidden="false" ht="12.1" outlineLevel="0" r="40">
      <c r="A40" s="0" t="s">
        <v>93</v>
      </c>
      <c r="B40" s="0" t="n">
        <v>1323.91</v>
      </c>
      <c r="C40" s="0" t="n">
        <v>1332.02</v>
      </c>
      <c r="D40" s="0" t="n">
        <v>1307.34</v>
      </c>
      <c r="E40" s="0" t="n">
        <v>1324.16</v>
      </c>
      <c r="F40" s="0" t="n">
        <v>25</v>
      </c>
      <c r="G40" s="3" t="s">
        <v>94</v>
      </c>
      <c r="H40" s="1" t="n">
        <f aca="false">C40 - B40</f>
        <v>8.1099999999999</v>
      </c>
      <c r="I40" s="1" t="n">
        <f aca="false">B40 - D40</f>
        <v>16.5700000000002</v>
      </c>
      <c r="J40" s="1" t="n">
        <f aca="false">E40 - B40</f>
        <v>0.25</v>
      </c>
      <c r="K40" s="2" t="n">
        <f aca="false">IF(H40&gt;I40, H40, I40)</f>
        <v>16.5700000000002</v>
      </c>
      <c r="L40" s="2" t="n">
        <f aca="false">IF(H40&lt;I40,H40, I40)</f>
        <v>8.1099999999999</v>
      </c>
      <c r="M40" s="0" t="n">
        <v>34</v>
      </c>
      <c r="N40" s="0" t="n">
        <f aca="false">COUNTIF($K$2:$K$98,"&gt;"&amp;M40)</f>
        <v>45</v>
      </c>
      <c r="O40" s="0" t="n">
        <f aca="false">COUNTIF($L$2:$L$98,"&gt;"&amp;M40)</f>
        <v>1</v>
      </c>
      <c r="P40" s="4" t="n">
        <f aca="false">N40 / $O$3</f>
        <v>0.463917525773196</v>
      </c>
      <c r="Q40" s="4" t="n">
        <f aca="false">O40 / $O$3</f>
        <v>0.0103092783505155</v>
      </c>
      <c r="R40" s="4" t="n">
        <f aca="false">N40 / N35</f>
        <v>0.818181818181818</v>
      </c>
      <c r="S40" s="4" t="n">
        <f aca="false">O40 / O35</f>
        <v>1</v>
      </c>
    </row>
    <row collapsed="false" customFormat="false" customHeight="false" hidden="false" ht="12.1" outlineLevel="0" r="41">
      <c r="A41" s="0" t="s">
        <v>95</v>
      </c>
      <c r="B41" s="0" t="n">
        <v>1265.36</v>
      </c>
      <c r="C41" s="0" t="n">
        <v>1321.16</v>
      </c>
      <c r="D41" s="0" t="n">
        <v>1265.08</v>
      </c>
      <c r="E41" s="0" t="n">
        <v>1318.16</v>
      </c>
      <c r="F41" s="0" t="n">
        <v>5280</v>
      </c>
      <c r="G41" s="3" t="s">
        <v>96</v>
      </c>
      <c r="H41" s="1" t="n">
        <f aca="false">C41 - B41</f>
        <v>55.8000000000002</v>
      </c>
      <c r="I41" s="1" t="n">
        <f aca="false">B41 - D41</f>
        <v>0.279999999999973</v>
      </c>
      <c r="J41" s="1" t="n">
        <f aca="false">E41 - B41</f>
        <v>52.8000000000002</v>
      </c>
      <c r="K41" s="2" t="n">
        <f aca="false">IF(H41&gt;I41, H41, I41)</f>
        <v>55.8000000000002</v>
      </c>
      <c r="L41" s="2" t="n">
        <f aca="false">IF(H41&lt;I41,H41, I41)</f>
        <v>0.279999999999973</v>
      </c>
      <c r="M41" s="0" t="n">
        <v>35</v>
      </c>
      <c r="N41" s="0" t="n">
        <f aca="false">COUNTIF($K$2:$K$98,"&gt;"&amp;M41)</f>
        <v>43</v>
      </c>
      <c r="O41" s="0" t="n">
        <f aca="false">COUNTIF($L$2:$L$98,"&gt;"&amp;M41)</f>
        <v>1</v>
      </c>
      <c r="P41" s="4" t="n">
        <f aca="false">N41 / $O$3</f>
        <v>0.443298969072165</v>
      </c>
      <c r="Q41" s="4" t="n">
        <f aca="false">O41 / $O$3</f>
        <v>0.0103092783505155</v>
      </c>
      <c r="R41" s="4" t="n">
        <f aca="false">N41 / N36</f>
        <v>0.826923076923077</v>
      </c>
      <c r="S41" s="4" t="n">
        <f aca="false">O41 / O36</f>
        <v>1</v>
      </c>
    </row>
    <row collapsed="false" customFormat="false" customHeight="false" hidden="false" ht="12.1" outlineLevel="0" r="42">
      <c r="A42" s="0" t="s">
        <v>97</v>
      </c>
      <c r="B42" s="0" t="n">
        <v>1242.68</v>
      </c>
      <c r="C42" s="0" t="n">
        <v>1274.31</v>
      </c>
      <c r="D42" s="0" t="n">
        <v>1240.89</v>
      </c>
      <c r="E42" s="0" t="n">
        <v>1267.35</v>
      </c>
      <c r="F42" s="0" t="n">
        <v>2467</v>
      </c>
      <c r="G42" s="3" t="s">
        <v>98</v>
      </c>
      <c r="H42" s="1" t="n">
        <f aca="false">C42 - B42</f>
        <v>31.6299999999999</v>
      </c>
      <c r="I42" s="1" t="n">
        <f aca="false">B42 - D42</f>
        <v>1.78999999999996</v>
      </c>
      <c r="J42" s="1" t="n">
        <f aca="false">E42 - B42</f>
        <v>24.6699999999998</v>
      </c>
      <c r="K42" s="2" t="n">
        <f aca="false">IF(H42&gt;I42, H42, I42)</f>
        <v>31.6299999999999</v>
      </c>
      <c r="L42" s="2" t="n">
        <f aca="false">IF(H42&lt;I42,H42, I42)</f>
        <v>1.78999999999996</v>
      </c>
      <c r="M42" s="0" t="n">
        <v>36</v>
      </c>
      <c r="N42" s="0" t="n">
        <f aca="false">COUNTIF($K$2:$K$98,"&gt;"&amp;M42)</f>
        <v>39</v>
      </c>
      <c r="O42" s="0" t="n">
        <f aca="false">COUNTIF($L$2:$L$98,"&gt;"&amp;M42)</f>
        <v>1</v>
      </c>
      <c r="P42" s="4" t="n">
        <f aca="false">N42 / $O$3</f>
        <v>0.402061855670103</v>
      </c>
      <c r="Q42" s="4" t="n">
        <f aca="false">O42 / $O$3</f>
        <v>0.0103092783505155</v>
      </c>
      <c r="R42" s="4" t="n">
        <f aca="false">N42 / N37</f>
        <v>0.764705882352941</v>
      </c>
      <c r="S42" s="4" t="n">
        <f aca="false">O42 / O37</f>
        <v>1</v>
      </c>
    </row>
    <row collapsed="false" customFormat="false" customHeight="false" hidden="false" ht="12.1" outlineLevel="0" r="43">
      <c r="A43" s="0" t="s">
        <v>99</v>
      </c>
      <c r="B43" s="0" t="n">
        <v>1269.24</v>
      </c>
      <c r="C43" s="0" t="n">
        <v>1279.03</v>
      </c>
      <c r="D43" s="0" t="n">
        <v>1238.04</v>
      </c>
      <c r="E43" s="0" t="n">
        <v>1243.92</v>
      </c>
      <c r="F43" s="0" t="n">
        <v>-2532</v>
      </c>
      <c r="G43" s="3" t="s">
        <v>100</v>
      </c>
      <c r="H43" s="1" t="n">
        <f aca="false">C43 - B43</f>
        <v>9.78999999999996</v>
      </c>
      <c r="I43" s="1" t="n">
        <f aca="false">B43 - D43</f>
        <v>31.2</v>
      </c>
      <c r="J43" s="1" t="n">
        <f aca="false">E43 - B43</f>
        <v>-25.3199999999999</v>
      </c>
      <c r="K43" s="2" t="n">
        <f aca="false">IF(H43&gt;I43, H43, I43)</f>
        <v>31.2</v>
      </c>
      <c r="L43" s="2" t="n">
        <f aca="false">IF(H43&lt;I43,H43, I43)</f>
        <v>9.78999999999996</v>
      </c>
      <c r="M43" s="0" t="n">
        <v>37</v>
      </c>
      <c r="N43" s="0" t="n">
        <f aca="false">COUNTIF($K$2:$K$98,"&gt;"&amp;M43)</f>
        <v>39</v>
      </c>
      <c r="O43" s="0" t="n">
        <f aca="false">COUNTIF($L$2:$L$98,"&gt;"&amp;M43)</f>
        <v>1</v>
      </c>
      <c r="P43" s="4" t="n">
        <f aca="false">N43 / $O$3</f>
        <v>0.402061855670103</v>
      </c>
      <c r="Q43" s="4" t="n">
        <f aca="false">O43 / $O$3</f>
        <v>0.0103092783505155</v>
      </c>
      <c r="R43" s="4" t="n">
        <f aca="false">N43 / N38</f>
        <v>0.829787234042553</v>
      </c>
      <c r="S43" s="4" t="n">
        <f aca="false">O43 / O38</f>
        <v>1</v>
      </c>
    </row>
    <row collapsed="false" customFormat="false" customHeight="false" hidden="false" ht="12.1" outlineLevel="0" r="44">
      <c r="A44" s="0" t="s">
        <v>101</v>
      </c>
      <c r="B44" s="0" t="n">
        <v>1253.06</v>
      </c>
      <c r="C44" s="0" t="n">
        <v>1272.56</v>
      </c>
      <c r="D44" s="0" t="n">
        <v>1231.54</v>
      </c>
      <c r="E44" s="0" t="n">
        <v>1269.26</v>
      </c>
      <c r="F44" s="0" t="n">
        <v>1620</v>
      </c>
      <c r="G44" s="3" t="s">
        <v>102</v>
      </c>
      <c r="H44" s="1" t="n">
        <f aca="false">C44 - B44</f>
        <v>19.5</v>
      </c>
      <c r="I44" s="1" t="n">
        <f aca="false">B44 - D44</f>
        <v>21.52</v>
      </c>
      <c r="J44" s="1" t="n">
        <f aca="false">E44 - B44</f>
        <v>16.2</v>
      </c>
      <c r="K44" s="2" t="n">
        <f aca="false">IF(H44&gt;I44, H44, I44)</f>
        <v>21.52</v>
      </c>
      <c r="L44" s="2" t="n">
        <f aca="false">IF(H44&lt;I44,H44, I44)</f>
        <v>19.5</v>
      </c>
      <c r="M44" s="0" t="n">
        <v>38</v>
      </c>
      <c r="N44" s="0" t="n">
        <f aca="false">COUNTIF($K$2:$K$98,"&gt;"&amp;M44)</f>
        <v>38</v>
      </c>
      <c r="O44" s="0" t="n">
        <f aca="false">COUNTIF($L$2:$L$98,"&gt;"&amp;M44)</f>
        <v>1</v>
      </c>
      <c r="P44" s="4" t="n">
        <f aca="false">N44 / $O$3</f>
        <v>0.391752577319588</v>
      </c>
      <c r="Q44" s="4" t="n">
        <f aca="false">O44 / $O$3</f>
        <v>0.0103092783505155</v>
      </c>
      <c r="R44" s="4" t="n">
        <f aca="false">N44 / N39</f>
        <v>0.826086956521739</v>
      </c>
      <c r="S44" s="4" t="n">
        <f aca="false">O44 / O39</f>
        <v>1</v>
      </c>
    </row>
    <row collapsed="false" customFormat="false" customHeight="false" hidden="false" ht="12.1" outlineLevel="0" r="45">
      <c r="A45" s="0" t="s">
        <v>103</v>
      </c>
      <c r="B45" s="0" t="n">
        <v>1247.37</v>
      </c>
      <c r="C45" s="0" t="n">
        <v>1255.25</v>
      </c>
      <c r="D45" s="0" t="n">
        <v>1234.19</v>
      </c>
      <c r="E45" s="0" t="n">
        <v>1253.8</v>
      </c>
      <c r="F45" s="0" t="n">
        <v>643</v>
      </c>
      <c r="G45" s="3" t="s">
        <v>104</v>
      </c>
      <c r="H45" s="1" t="n">
        <f aca="false">C45 - B45</f>
        <v>7.88000000000011</v>
      </c>
      <c r="I45" s="1" t="n">
        <f aca="false">B45 - D45</f>
        <v>13.1799999999998</v>
      </c>
      <c r="J45" s="1" t="n">
        <f aca="false">E45 - B45</f>
        <v>6.43000000000006</v>
      </c>
      <c r="K45" s="2" t="n">
        <f aca="false">IF(H45&gt;I45, H45, I45)</f>
        <v>13.1799999999998</v>
      </c>
      <c r="L45" s="2" t="n">
        <f aca="false">IF(H45&lt;I45,H45, I45)</f>
        <v>7.88000000000011</v>
      </c>
      <c r="M45" s="0" t="n">
        <v>39</v>
      </c>
      <c r="N45" s="0" t="n">
        <f aca="false">COUNTIF($K$2:$K$98,"&gt;"&amp;M45)</f>
        <v>37</v>
      </c>
      <c r="O45" s="0" t="n">
        <f aca="false">COUNTIF($L$2:$L$98,"&gt;"&amp;M45)</f>
        <v>1</v>
      </c>
      <c r="P45" s="4" t="n">
        <f aca="false">N45 / $O$3</f>
        <v>0.381443298969072</v>
      </c>
      <c r="Q45" s="4" t="n">
        <f aca="false">O45 / $O$3</f>
        <v>0.0103092783505155</v>
      </c>
      <c r="R45" s="4" t="n">
        <f aca="false">N45 / N40</f>
        <v>0.822222222222222</v>
      </c>
      <c r="S45" s="4" t="n">
        <f aca="false">O45 / O40</f>
        <v>1</v>
      </c>
    </row>
    <row collapsed="false" customFormat="false" customHeight="false" hidden="false" ht="12.1" outlineLevel="0" r="46">
      <c r="A46" s="0" t="s">
        <v>105</v>
      </c>
      <c r="B46" s="0" t="n">
        <v>1237.01</v>
      </c>
      <c r="C46" s="0" t="n">
        <v>1248.91</v>
      </c>
      <c r="D46" s="0" t="n">
        <v>1218.42</v>
      </c>
      <c r="E46" s="0" t="n">
        <v>1247.98</v>
      </c>
      <c r="F46" s="0" t="n">
        <v>1097</v>
      </c>
      <c r="G46" s="3" t="s">
        <v>106</v>
      </c>
      <c r="H46" s="1" t="n">
        <f aca="false">C46 - B46</f>
        <v>11.9000000000001</v>
      </c>
      <c r="I46" s="1" t="n">
        <f aca="false">B46 - D46</f>
        <v>18.5899999999999</v>
      </c>
      <c r="J46" s="1" t="n">
        <f aca="false">E46 - B46</f>
        <v>10.97</v>
      </c>
      <c r="K46" s="2" t="n">
        <f aca="false">IF(H46&gt;I46, H46, I46)</f>
        <v>18.5899999999999</v>
      </c>
      <c r="L46" s="2" t="n">
        <f aca="false">IF(H46&lt;I46,H46, I46)</f>
        <v>11.9000000000001</v>
      </c>
      <c r="M46" s="0" t="n">
        <v>40</v>
      </c>
      <c r="N46" s="0" t="n">
        <f aca="false">COUNTIF($K$2:$K$98,"&gt;"&amp;M46)</f>
        <v>33</v>
      </c>
      <c r="O46" s="0" t="n">
        <f aca="false">COUNTIF($L$2:$L$98,"&gt;"&amp;M46)</f>
        <v>1</v>
      </c>
      <c r="P46" s="4" t="n">
        <f aca="false">N46 / $O$3</f>
        <v>0.34020618556701</v>
      </c>
      <c r="Q46" s="4" t="n">
        <f aca="false">O46 / $O$3</f>
        <v>0.0103092783505155</v>
      </c>
      <c r="R46" s="4" t="n">
        <f aca="false">N46 / N41</f>
        <v>0.767441860465116</v>
      </c>
      <c r="S46" s="4" t="n">
        <f aca="false">O46 / O41</f>
        <v>1</v>
      </c>
    </row>
    <row collapsed="false" customFormat="false" customHeight="false" hidden="false" ht="12.1" outlineLevel="0" r="47">
      <c r="A47" s="0" t="s">
        <v>107</v>
      </c>
      <c r="B47" s="0" t="n">
        <v>1214.03</v>
      </c>
      <c r="C47" s="0" t="n">
        <v>1240.16</v>
      </c>
      <c r="D47" s="0" t="n">
        <v>1182.35</v>
      </c>
      <c r="E47" s="0" t="n">
        <v>1236.11</v>
      </c>
      <c r="F47" s="0" t="n">
        <v>2208</v>
      </c>
      <c r="G47" s="3" t="s">
        <v>108</v>
      </c>
      <c r="H47" s="1" t="n">
        <f aca="false">C47 - B47</f>
        <v>26.1300000000001</v>
      </c>
      <c r="I47" s="1" t="n">
        <f aca="false">B47 - D47</f>
        <v>31.6800000000001</v>
      </c>
      <c r="J47" s="1" t="n">
        <f aca="false">E47 - B47</f>
        <v>22.0799999999999</v>
      </c>
      <c r="K47" s="2" t="n">
        <f aca="false">IF(H47&gt;I47, H47, I47)</f>
        <v>31.6800000000001</v>
      </c>
      <c r="L47" s="2" t="n">
        <f aca="false">IF(H47&lt;I47,H47, I47)</f>
        <v>26.1300000000001</v>
      </c>
      <c r="M47" s="0" t="n">
        <v>41</v>
      </c>
      <c r="N47" s="0" t="n">
        <f aca="false">COUNTIF($K$2:$K$98,"&gt;"&amp;M47)</f>
        <v>32</v>
      </c>
      <c r="O47" s="0" t="n">
        <f aca="false">COUNTIF($L$2:$L$98,"&gt;"&amp;M47)</f>
        <v>0</v>
      </c>
      <c r="P47" s="4" t="n">
        <f aca="false">N47 / $O$3</f>
        <v>0.329896907216495</v>
      </c>
      <c r="Q47" s="4" t="n">
        <f aca="false">O47 / $O$3</f>
        <v>0</v>
      </c>
      <c r="R47" s="4" t="n">
        <f aca="false">N47 / N42</f>
        <v>0.82051282051282</v>
      </c>
      <c r="S47" s="4" t="n">
        <f aca="false">O47 / O42</f>
        <v>0</v>
      </c>
    </row>
    <row collapsed="false" customFormat="false" customHeight="false" hidden="false" ht="12.1" outlineLevel="0" r="48">
      <c r="A48" s="0" t="s">
        <v>109</v>
      </c>
      <c r="B48" s="0" t="n">
        <v>1202.85</v>
      </c>
      <c r="C48" s="0" t="n">
        <v>1219.15</v>
      </c>
      <c r="D48" s="0" t="n">
        <v>1192.64</v>
      </c>
      <c r="E48" s="0" t="n">
        <v>1212.97</v>
      </c>
      <c r="F48" s="0" t="n">
        <v>1012</v>
      </c>
      <c r="G48" s="3" t="s">
        <v>110</v>
      </c>
      <c r="H48" s="1" t="n">
        <f aca="false">C48 - B48</f>
        <v>16.3000000000002</v>
      </c>
      <c r="I48" s="1" t="n">
        <f aca="false">B48 - D48</f>
        <v>10.2099999999998</v>
      </c>
      <c r="J48" s="1" t="n">
        <f aca="false">E48 - B48</f>
        <v>10.1200000000001</v>
      </c>
      <c r="K48" s="2" t="n">
        <f aca="false">IF(H48&gt;I48, H48, I48)</f>
        <v>16.3000000000002</v>
      </c>
      <c r="L48" s="2" t="n">
        <f aca="false">IF(H48&lt;I48,H48, I48)</f>
        <v>10.2099999999998</v>
      </c>
      <c r="M48" s="0" t="n">
        <v>42</v>
      </c>
      <c r="N48" s="0" t="n">
        <f aca="false">COUNTIF($K$2:$K$98,"&gt;"&amp;M48)</f>
        <v>32</v>
      </c>
      <c r="P48" s="4" t="n">
        <f aca="false">N48 / $O$3</f>
        <v>0.329896907216495</v>
      </c>
      <c r="Q48" s="4"/>
      <c r="R48" s="4" t="n">
        <f aca="false">N48 / N43</f>
        <v>0.82051282051282</v>
      </c>
      <c r="S48" s="4"/>
    </row>
    <row collapsed="false" customFormat="false" customHeight="false" hidden="false" ht="12.1" outlineLevel="0" r="49">
      <c r="A49" s="0" t="s">
        <v>111</v>
      </c>
      <c r="B49" s="0" t="n">
        <v>1238.03</v>
      </c>
      <c r="C49" s="0" t="n">
        <v>1251.95</v>
      </c>
      <c r="D49" s="0" t="n">
        <v>1187.2</v>
      </c>
      <c r="E49" s="0" t="n">
        <v>1203.02</v>
      </c>
      <c r="F49" s="0" t="n">
        <v>-3501</v>
      </c>
      <c r="G49" s="3" t="s">
        <v>112</v>
      </c>
      <c r="H49" s="1" t="n">
        <f aca="false">C49 - B49</f>
        <v>13.9200000000001</v>
      </c>
      <c r="I49" s="1" t="n">
        <f aca="false">B49 - D49</f>
        <v>50.8299999999999</v>
      </c>
      <c r="J49" s="1" t="n">
        <f aca="false">E49 - B49</f>
        <v>-35.01</v>
      </c>
      <c r="K49" s="2" t="n">
        <f aca="false">IF(H49&gt;I49, H49, I49)</f>
        <v>50.8299999999999</v>
      </c>
      <c r="L49" s="2" t="n">
        <f aca="false">IF(H49&lt;I49,H49, I49)</f>
        <v>13.9200000000001</v>
      </c>
      <c r="M49" s="0" t="n">
        <v>43</v>
      </c>
      <c r="N49" s="0" t="n">
        <f aca="false">COUNTIF($K$2:$K$98,"&gt;"&amp;M49)</f>
        <v>31</v>
      </c>
      <c r="P49" s="4" t="n">
        <f aca="false">N49 / $O$3</f>
        <v>0.319587628865979</v>
      </c>
      <c r="Q49" s="4"/>
      <c r="R49" s="4" t="n">
        <f aca="false">N49 / N44</f>
        <v>0.81578947368421</v>
      </c>
      <c r="S49" s="4"/>
    </row>
    <row collapsed="false" customFormat="false" customHeight="false" hidden="false" ht="12.1" outlineLevel="0" r="50">
      <c r="A50" s="0" t="s">
        <v>113</v>
      </c>
      <c r="B50" s="0" t="n">
        <v>1230.41</v>
      </c>
      <c r="C50" s="0" t="n">
        <v>1267.84</v>
      </c>
      <c r="D50" s="0" t="n">
        <v>1220.52</v>
      </c>
      <c r="E50" s="0" t="n">
        <v>1238.38</v>
      </c>
      <c r="F50" s="0" t="n">
        <v>797</v>
      </c>
      <c r="G50" s="3" t="s">
        <v>114</v>
      </c>
      <c r="H50" s="1" t="n">
        <f aca="false">C50 - B50</f>
        <v>37.4299999999998</v>
      </c>
      <c r="I50" s="1" t="n">
        <f aca="false">B50 - D50</f>
        <v>9.8900000000001</v>
      </c>
      <c r="J50" s="1" t="n">
        <f aca="false">E50 - B50</f>
        <v>7.97000000000003</v>
      </c>
      <c r="K50" s="2" t="n">
        <f aca="false">IF(H50&gt;I50, H50, I50)</f>
        <v>37.4299999999998</v>
      </c>
      <c r="L50" s="2" t="n">
        <f aca="false">IF(H50&lt;I50,H50, I50)</f>
        <v>9.8900000000001</v>
      </c>
      <c r="M50" s="0" t="n">
        <v>44</v>
      </c>
      <c r="N50" s="0" t="n">
        <f aca="false">COUNTIF($K$2:$K$98,"&gt;"&amp;M50)</f>
        <v>30</v>
      </c>
      <c r="P50" s="4" t="n">
        <f aca="false">N50 / $O$3</f>
        <v>0.309278350515464</v>
      </c>
      <c r="Q50" s="4"/>
      <c r="R50" s="4" t="n">
        <f aca="false">N50 / N45</f>
        <v>0.810810810810811</v>
      </c>
      <c r="S50" s="4"/>
    </row>
    <row collapsed="false" customFormat="false" customHeight="false" hidden="false" ht="12.1" outlineLevel="0" r="51">
      <c r="A51" s="0" t="s">
        <v>115</v>
      </c>
      <c r="B51" s="0" t="n">
        <v>1250.87</v>
      </c>
      <c r="C51" s="0" t="n">
        <v>1251.4</v>
      </c>
      <c r="D51" s="0" t="n">
        <v>1211.34</v>
      </c>
      <c r="E51" s="0" t="n">
        <v>1228.59</v>
      </c>
      <c r="F51" s="0" t="n">
        <v>-2228</v>
      </c>
      <c r="G51" s="3" t="s">
        <v>116</v>
      </c>
      <c r="H51" s="1" t="n">
        <f aca="false">C51 - B51</f>
        <v>0.5300000000002</v>
      </c>
      <c r="I51" s="1" t="n">
        <f aca="false">B51 - D51</f>
        <v>39.53</v>
      </c>
      <c r="J51" s="1" t="n">
        <f aca="false">E51 - B51</f>
        <v>-22.28</v>
      </c>
      <c r="K51" s="2" t="n">
        <f aca="false">IF(H51&gt;I51, H51, I51)</f>
        <v>39.53</v>
      </c>
      <c r="L51" s="2" t="n">
        <f aca="false">IF(H51&lt;I51,H51, I51)</f>
        <v>0.5300000000002</v>
      </c>
      <c r="M51" s="0" t="n">
        <v>45</v>
      </c>
      <c r="N51" s="0" t="n">
        <f aca="false">COUNTIF($K$2:$K$98,"&gt;"&amp;M51)</f>
        <v>30</v>
      </c>
      <c r="P51" s="4" t="n">
        <f aca="false">N51 / $O$3</f>
        <v>0.309278350515464</v>
      </c>
      <c r="Q51" s="4"/>
      <c r="R51" s="4" t="n">
        <f aca="false">N51 / N46</f>
        <v>0.909090909090909</v>
      </c>
      <c r="S51" s="4"/>
    </row>
    <row collapsed="false" customFormat="false" customHeight="false" hidden="false" ht="12.1" outlineLevel="0" r="52">
      <c r="A52" s="0" t="s">
        <v>117</v>
      </c>
      <c r="B52" s="0" t="n">
        <v>1242.34</v>
      </c>
      <c r="C52" s="0" t="n">
        <v>1258.06</v>
      </c>
      <c r="D52" s="0" t="n">
        <v>1226.49</v>
      </c>
      <c r="E52" s="0" t="n">
        <v>1252.09</v>
      </c>
      <c r="F52" s="0" t="n">
        <v>975</v>
      </c>
      <c r="G52" s="3" t="s">
        <v>82</v>
      </c>
      <c r="H52" s="1" t="n">
        <f aca="false">C52 - B52</f>
        <v>15.72</v>
      </c>
      <c r="I52" s="1" t="n">
        <f aca="false">B52 - D52</f>
        <v>15.8499999999999</v>
      </c>
      <c r="J52" s="1" t="n">
        <f aca="false">E52 - B52</f>
        <v>9.75</v>
      </c>
      <c r="K52" s="2" t="n">
        <f aca="false">IF(H52&gt;I52, H52, I52)</f>
        <v>15.8499999999999</v>
      </c>
      <c r="L52" s="2" t="n">
        <f aca="false">IF(H52&lt;I52,H52, I52)</f>
        <v>15.72</v>
      </c>
      <c r="M52" s="0" t="n">
        <v>46</v>
      </c>
      <c r="N52" s="0" t="n">
        <f aca="false">COUNTIF($K$2:$K$98,"&gt;"&amp;M52)</f>
        <v>29</v>
      </c>
      <c r="P52" s="4" t="n">
        <f aca="false">N52 / $O$3</f>
        <v>0.298969072164948</v>
      </c>
      <c r="Q52" s="4"/>
      <c r="R52" s="4" t="n">
        <f aca="false">N52 / N47</f>
        <v>0.90625</v>
      </c>
      <c r="S52" s="4"/>
    </row>
    <row collapsed="false" customFormat="false" customHeight="false" hidden="false" ht="12.1" outlineLevel="0" r="53">
      <c r="A53" s="0" t="s">
        <v>118</v>
      </c>
      <c r="B53" s="0" t="n">
        <v>1288.59</v>
      </c>
      <c r="C53" s="0" t="n">
        <v>1289.5</v>
      </c>
      <c r="D53" s="0" t="n">
        <v>1236.71</v>
      </c>
      <c r="E53" s="0" t="n">
        <v>1243.2</v>
      </c>
      <c r="F53" s="0" t="n">
        <v>-4539</v>
      </c>
      <c r="G53" s="3" t="s">
        <v>119</v>
      </c>
      <c r="H53" s="1" t="n">
        <f aca="false">C53 - B53</f>
        <v>0.910000000000082</v>
      </c>
      <c r="I53" s="1" t="n">
        <f aca="false">B53 - D53</f>
        <v>51.8799999999999</v>
      </c>
      <c r="J53" s="1" t="n">
        <f aca="false">E53 - B53</f>
        <v>-45.3899999999999</v>
      </c>
      <c r="K53" s="2" t="n">
        <f aca="false">IF(H53&gt;I53, H53, I53)</f>
        <v>51.8799999999999</v>
      </c>
      <c r="L53" s="2" t="n">
        <f aca="false">IF(H53&lt;I53,H53, I53)</f>
        <v>0.910000000000082</v>
      </c>
      <c r="M53" s="0" t="n">
        <v>47</v>
      </c>
      <c r="N53" s="0" t="n">
        <f aca="false">COUNTIF($K$2:$K$98,"&gt;"&amp;M53)</f>
        <v>27</v>
      </c>
      <c r="P53" s="4" t="n">
        <f aca="false">N53 / $O$3</f>
        <v>0.278350515463918</v>
      </c>
      <c r="Q53" s="4"/>
      <c r="R53" s="4" t="n">
        <f aca="false">N53 / N48</f>
        <v>0.84375</v>
      </c>
      <c r="S53" s="4"/>
    </row>
    <row collapsed="false" customFormat="false" customHeight="false" hidden="false" ht="12.1" outlineLevel="0" r="54">
      <c r="A54" s="0" t="s">
        <v>120</v>
      </c>
      <c r="B54" s="0" t="n">
        <v>1287.84</v>
      </c>
      <c r="C54" s="0" t="n">
        <v>1294.16</v>
      </c>
      <c r="D54" s="0" t="n">
        <v>1261.33</v>
      </c>
      <c r="E54" s="0" t="n">
        <v>1289.95</v>
      </c>
      <c r="F54" s="0" t="n">
        <v>211</v>
      </c>
      <c r="G54" s="3" t="s">
        <v>121</v>
      </c>
      <c r="H54" s="1" t="n">
        <f aca="false">C54 - B54</f>
        <v>6.32000000000016</v>
      </c>
      <c r="I54" s="1" t="n">
        <f aca="false">B54 - D54</f>
        <v>26.51</v>
      </c>
      <c r="J54" s="1" t="n">
        <f aca="false">E54 - B54</f>
        <v>2.11000000000013</v>
      </c>
      <c r="K54" s="2" t="n">
        <f aca="false">IF(H54&gt;I54, H54, I54)</f>
        <v>26.51</v>
      </c>
      <c r="L54" s="2" t="n">
        <f aca="false">IF(H54&lt;I54,H54, I54)</f>
        <v>6.32000000000016</v>
      </c>
      <c r="M54" s="0" t="n">
        <v>48</v>
      </c>
      <c r="N54" s="0" t="n">
        <f aca="false">COUNTIF($K$2:$K$98,"&gt;"&amp;M54)</f>
        <v>26</v>
      </c>
      <c r="P54" s="4" t="n">
        <f aca="false">N54 / $O$3</f>
        <v>0.268041237113402</v>
      </c>
      <c r="Q54" s="4"/>
      <c r="R54" s="4" t="n">
        <f aca="false">N54 / N49</f>
        <v>0.838709677419355</v>
      </c>
      <c r="S54" s="4"/>
    </row>
    <row collapsed="false" customFormat="false" customHeight="false" hidden="false" ht="12.1" outlineLevel="0" r="55">
      <c r="A55" s="0" t="s">
        <v>122</v>
      </c>
      <c r="B55" s="0" t="n">
        <v>1313.78</v>
      </c>
      <c r="C55" s="0" t="n">
        <v>1326.13</v>
      </c>
      <c r="D55" s="0" t="n">
        <v>1280.94</v>
      </c>
      <c r="E55" s="0" t="n">
        <v>1288.55</v>
      </c>
      <c r="F55" s="0" t="n">
        <v>-2523</v>
      </c>
      <c r="G55" s="3" t="s">
        <v>123</v>
      </c>
      <c r="H55" s="1" t="n">
        <f aca="false">C55 - B55</f>
        <v>12.3500000000001</v>
      </c>
      <c r="I55" s="1" t="n">
        <f aca="false">B55 - D55</f>
        <v>32.8399999999999</v>
      </c>
      <c r="J55" s="1" t="n">
        <f aca="false">E55 - B55</f>
        <v>-25.23</v>
      </c>
      <c r="K55" s="2" t="n">
        <f aca="false">IF(H55&gt;I55, H55, I55)</f>
        <v>32.8399999999999</v>
      </c>
      <c r="L55" s="2" t="n">
        <f aca="false">IF(H55&lt;I55,H55, I55)</f>
        <v>12.3500000000001</v>
      </c>
      <c r="M55" s="0" t="n">
        <v>49</v>
      </c>
      <c r="N55" s="0" t="n">
        <f aca="false">COUNTIF($K$2:$K$98,"&gt;"&amp;M55)</f>
        <v>25</v>
      </c>
      <c r="P55" s="4" t="n">
        <f aca="false">N55 / $O$3</f>
        <v>0.257731958762887</v>
      </c>
      <c r="Q55" s="4"/>
      <c r="R55" s="4" t="n">
        <f aca="false">N55 / N50</f>
        <v>0.833333333333333</v>
      </c>
      <c r="S55" s="4"/>
    </row>
    <row collapsed="false" customFormat="false" customHeight="false" hidden="false" ht="12.1" outlineLevel="0" r="56">
      <c r="A56" s="0" t="s">
        <v>124</v>
      </c>
      <c r="B56" s="0" t="n">
        <v>1353.77</v>
      </c>
      <c r="C56" s="0" t="n">
        <v>1361.73</v>
      </c>
      <c r="D56" s="0" t="n">
        <v>1306</v>
      </c>
      <c r="E56" s="0" t="n">
        <v>1315.69</v>
      </c>
      <c r="F56" s="0" t="n">
        <v>-3808</v>
      </c>
      <c r="G56" s="3" t="s">
        <v>125</v>
      </c>
      <c r="H56" s="1" t="n">
        <f aca="false">C56 - B56</f>
        <v>7.96000000000004</v>
      </c>
      <c r="I56" s="1" t="n">
        <f aca="false">B56 - D56</f>
        <v>47.77</v>
      </c>
      <c r="J56" s="1" t="n">
        <f aca="false">E56 - B56</f>
        <v>-38.0799999999999</v>
      </c>
      <c r="K56" s="2" t="n">
        <f aca="false">IF(H56&gt;I56, H56, I56)</f>
        <v>47.77</v>
      </c>
      <c r="L56" s="2" t="n">
        <f aca="false">IF(H56&lt;I56,H56, I56)</f>
        <v>7.96000000000004</v>
      </c>
      <c r="M56" s="0" t="n">
        <v>50</v>
      </c>
      <c r="N56" s="0" t="n">
        <f aca="false">COUNTIF($K$2:$K$98,"&gt;"&amp;M56)</f>
        <v>23</v>
      </c>
      <c r="P56" s="4" t="n">
        <f aca="false">N56 / $O$3</f>
        <v>0.237113402061856</v>
      </c>
      <c r="Q56" s="4"/>
      <c r="R56" s="4" t="n">
        <f aca="false">N56 / N51</f>
        <v>0.766666666666667</v>
      </c>
      <c r="S56" s="4"/>
    </row>
    <row collapsed="false" customFormat="false" customHeight="false" hidden="false" ht="12.1" outlineLevel="0" r="57">
      <c r="A57" s="0" t="s">
        <v>126</v>
      </c>
      <c r="B57" s="0" t="n">
        <v>1316.23</v>
      </c>
      <c r="C57" s="0" t="n">
        <v>1355.75</v>
      </c>
      <c r="D57" s="0" t="n">
        <v>1310.08</v>
      </c>
      <c r="E57" s="0" t="n">
        <v>1350.36</v>
      </c>
      <c r="F57" s="0" t="n">
        <v>3413</v>
      </c>
      <c r="G57" s="3" t="s">
        <v>127</v>
      </c>
      <c r="H57" s="1" t="n">
        <f aca="false">C57 - B57</f>
        <v>39.52</v>
      </c>
      <c r="I57" s="1" t="n">
        <f aca="false">B57 - D57</f>
        <v>6.15000000000009</v>
      </c>
      <c r="J57" s="1" t="n">
        <f aca="false">E57 - B57</f>
        <v>34.1299999999999</v>
      </c>
      <c r="K57" s="2" t="n">
        <f aca="false">IF(H57&gt;I57, H57, I57)</f>
        <v>39.52</v>
      </c>
      <c r="L57" s="2" t="n">
        <f aca="false">IF(H57&lt;I57,H57, I57)</f>
        <v>6.15000000000009</v>
      </c>
    </row>
    <row collapsed="false" customFormat="false" customHeight="false" hidden="false" ht="12.1" outlineLevel="0" r="58">
      <c r="A58" s="0" t="s">
        <v>128</v>
      </c>
      <c r="B58" s="0" t="n">
        <v>1276.72</v>
      </c>
      <c r="C58" s="0" t="n">
        <v>1327.09</v>
      </c>
      <c r="D58" s="0" t="n">
        <v>1251.49</v>
      </c>
      <c r="E58" s="0" t="n">
        <v>1315.91</v>
      </c>
      <c r="F58" s="0" t="n">
        <v>3919</v>
      </c>
      <c r="G58" s="3" t="s">
        <v>129</v>
      </c>
      <c r="H58" s="1" t="n">
        <f aca="false">C58 - B58</f>
        <v>50.3699999999999</v>
      </c>
      <c r="I58" s="1" t="n">
        <f aca="false">B58 - D58</f>
        <v>25.23</v>
      </c>
      <c r="J58" s="1" t="n">
        <f aca="false">E58 - B58</f>
        <v>39.1900000000001</v>
      </c>
      <c r="K58" s="2" t="n">
        <f aca="false">IF(H58&gt;I58, H58, I58)</f>
        <v>50.3699999999999</v>
      </c>
      <c r="L58" s="2" t="n">
        <f aca="false">IF(H58&lt;I58,H58, I58)</f>
        <v>25.23</v>
      </c>
    </row>
    <row collapsed="false" customFormat="false" customHeight="false" hidden="false" ht="12.1" outlineLevel="0" r="59">
      <c r="A59" s="0" t="s">
        <v>130</v>
      </c>
      <c r="B59" s="0" t="n">
        <v>1311.7</v>
      </c>
      <c r="C59" s="0" t="n">
        <v>1330.04</v>
      </c>
      <c r="D59" s="0" t="n">
        <v>1261.71</v>
      </c>
      <c r="E59" s="0" t="n">
        <v>1272.09</v>
      </c>
      <c r="F59" s="0" t="n">
        <v>-3961</v>
      </c>
      <c r="G59" s="3" t="s">
        <v>131</v>
      </c>
      <c r="H59" s="1" t="n">
        <f aca="false">C59 - B59</f>
        <v>18.3399999999999</v>
      </c>
      <c r="I59" s="1" t="n">
        <f aca="false">B59 - D59</f>
        <v>49.99</v>
      </c>
      <c r="J59" s="1" t="n">
        <f aca="false">E59 - B59</f>
        <v>-39.6100000000001</v>
      </c>
      <c r="K59" s="2" t="n">
        <f aca="false">IF(H59&gt;I59, H59, I59)</f>
        <v>49.99</v>
      </c>
      <c r="L59" s="2" t="n">
        <f aca="false">IF(H59&lt;I59,H59, I59)</f>
        <v>18.3399999999999</v>
      </c>
    </row>
    <row collapsed="false" customFormat="false" customHeight="false" hidden="false" ht="12.1" outlineLevel="0" r="60">
      <c r="A60" s="0" t="s">
        <v>132</v>
      </c>
      <c r="B60" s="0" t="n">
        <v>1342.18</v>
      </c>
      <c r="C60" s="0" t="n">
        <v>1352.36</v>
      </c>
      <c r="D60" s="0" t="n">
        <v>1277.8</v>
      </c>
      <c r="E60" s="0" t="n">
        <v>1310.49</v>
      </c>
      <c r="F60" s="0" t="n">
        <v>-3169</v>
      </c>
      <c r="G60" s="3" t="s">
        <v>133</v>
      </c>
      <c r="H60" s="1" t="n">
        <f aca="false">C60 - B60</f>
        <v>10.1799999999998</v>
      </c>
      <c r="I60" s="1" t="n">
        <f aca="false">B60 - D60</f>
        <v>64.3800000000001</v>
      </c>
      <c r="J60" s="1" t="n">
        <f aca="false">E60 - B60</f>
        <v>-31.6900000000001</v>
      </c>
      <c r="K60" s="2" t="n">
        <f aca="false">IF(H60&gt;I60, H60, I60)</f>
        <v>64.3800000000001</v>
      </c>
      <c r="L60" s="2" t="n">
        <f aca="false">IF(H60&lt;I60,H60, I60)</f>
        <v>10.1799999999998</v>
      </c>
    </row>
    <row collapsed="false" customFormat="false" customHeight="false" hidden="false" ht="12.1" outlineLevel="0" r="61">
      <c r="A61" s="0" t="s">
        <v>134</v>
      </c>
      <c r="B61" s="0" t="n">
        <v>1326.38</v>
      </c>
      <c r="C61" s="0" t="n">
        <v>1344</v>
      </c>
      <c r="D61" s="0" t="n">
        <v>1305.68</v>
      </c>
      <c r="E61" s="0" t="n">
        <v>1336.4</v>
      </c>
      <c r="F61" s="0" t="n">
        <v>1002</v>
      </c>
      <c r="G61" s="3" t="s">
        <v>135</v>
      </c>
      <c r="H61" s="1" t="n">
        <f aca="false">C61 - B61</f>
        <v>17.6199999999999</v>
      </c>
      <c r="I61" s="1" t="n">
        <f aca="false">B61 - D61</f>
        <v>20.7</v>
      </c>
      <c r="J61" s="1" t="n">
        <f aca="false">E61 - B61</f>
        <v>10.02</v>
      </c>
      <c r="K61" s="2" t="n">
        <f aca="false">IF(H61&gt;I61, H61, I61)</f>
        <v>20.7</v>
      </c>
      <c r="L61" s="2" t="n">
        <f aca="false">IF(H61&lt;I61,H61, I61)</f>
        <v>17.6199999999999</v>
      </c>
    </row>
    <row collapsed="false" customFormat="false" customHeight="false" hidden="false" ht="12.1" outlineLevel="0" r="62">
      <c r="A62" s="0" t="s">
        <v>136</v>
      </c>
      <c r="B62" s="0" t="n">
        <v>1335.19</v>
      </c>
      <c r="C62" s="0" t="n">
        <v>1375.24</v>
      </c>
      <c r="D62" s="0" t="n">
        <v>1291.76</v>
      </c>
      <c r="E62" s="0" t="n">
        <v>1325.65</v>
      </c>
      <c r="F62" s="0" t="n">
        <v>-954</v>
      </c>
      <c r="G62" s="3" t="s">
        <v>137</v>
      </c>
      <c r="H62" s="1" t="n">
        <f aca="false">C62 - B62</f>
        <v>40.05</v>
      </c>
      <c r="I62" s="1" t="n">
        <f aca="false">B62 - D62</f>
        <v>43.4300000000001</v>
      </c>
      <c r="J62" s="1" t="n">
        <f aca="false">E62 - B62</f>
        <v>-9.53999999999996</v>
      </c>
      <c r="K62" s="2" t="n">
        <f aca="false">IF(H62&gt;I62, H62, I62)</f>
        <v>43.4300000000001</v>
      </c>
      <c r="L62" s="2" t="n">
        <f aca="false">IF(H62&lt;I62,H62, I62)</f>
        <v>40.05</v>
      </c>
    </row>
    <row collapsed="false" customFormat="false" customHeight="false" hidden="false" ht="12.1" outlineLevel="0" r="63">
      <c r="A63" s="0" t="s">
        <v>138</v>
      </c>
      <c r="B63" s="0" t="n">
        <v>1391.23</v>
      </c>
      <c r="C63" s="0" t="n">
        <v>1394.31</v>
      </c>
      <c r="D63" s="0" t="n">
        <v>1304.86</v>
      </c>
      <c r="E63" s="0" t="n">
        <v>1326.18</v>
      </c>
      <c r="F63" s="0" t="n">
        <v>-6505</v>
      </c>
      <c r="G63" s="3" t="s">
        <v>139</v>
      </c>
      <c r="H63" s="1" t="n">
        <f aca="false">C63 - B63</f>
        <v>3.07999999999993</v>
      </c>
      <c r="I63" s="1" t="n">
        <f aca="false">B63 - D63</f>
        <v>86.3700000000001</v>
      </c>
      <c r="J63" s="1" t="n">
        <f aca="false">E63 - B63</f>
        <v>-65.05</v>
      </c>
      <c r="K63" s="2" t="n">
        <f aca="false">IF(H63&gt;I63, H63, I63)</f>
        <v>86.3700000000001</v>
      </c>
      <c r="L63" s="2" t="n">
        <f aca="false">IF(H63&lt;I63,H63, I63)</f>
        <v>3.07999999999993</v>
      </c>
    </row>
    <row collapsed="false" customFormat="false" customHeight="false" hidden="false" ht="12.1" outlineLevel="0" r="64">
      <c r="A64" s="0" t="s">
        <v>140</v>
      </c>
      <c r="B64" s="0" t="n">
        <v>1393.47</v>
      </c>
      <c r="C64" s="0" t="n">
        <v>1416.3</v>
      </c>
      <c r="D64" s="0" t="n">
        <v>1358.43</v>
      </c>
      <c r="E64" s="0" t="n">
        <v>1391.11</v>
      </c>
      <c r="F64" s="0" t="n">
        <v>-236</v>
      </c>
      <c r="G64" s="3" t="s">
        <v>141</v>
      </c>
      <c r="H64" s="1" t="n">
        <f aca="false">C64 - B64</f>
        <v>22.8299999999999</v>
      </c>
      <c r="I64" s="1" t="n">
        <f aca="false">B64 - D64</f>
        <v>35.04</v>
      </c>
      <c r="J64" s="1" t="n">
        <f aca="false">E64 - B64</f>
        <v>-2.36000000000013</v>
      </c>
      <c r="K64" s="2" t="n">
        <f aca="false">IF(H64&gt;I64, H64, I64)</f>
        <v>35.04</v>
      </c>
      <c r="L64" s="2" t="n">
        <f aca="false">IF(H64&lt;I64,H64, I64)</f>
        <v>22.8299999999999</v>
      </c>
    </row>
    <row collapsed="false" customFormat="false" customHeight="false" hidden="false" ht="12.1" outlineLevel="0" r="65">
      <c r="A65" s="0" t="s">
        <v>142</v>
      </c>
      <c r="B65" s="0" t="n">
        <v>1398.8</v>
      </c>
      <c r="C65" s="0" t="n">
        <v>1433.7</v>
      </c>
      <c r="D65" s="0" t="n">
        <v>1389.45</v>
      </c>
      <c r="E65" s="0" t="n">
        <v>1394.83</v>
      </c>
      <c r="F65" s="0" t="n">
        <v>-397</v>
      </c>
      <c r="G65" s="3" t="s">
        <v>143</v>
      </c>
      <c r="H65" s="1" t="n">
        <f aca="false">C65 - B65</f>
        <v>34.9000000000001</v>
      </c>
      <c r="I65" s="1" t="n">
        <f aca="false">B65 - D65</f>
        <v>9.34999999999991</v>
      </c>
      <c r="J65" s="1" t="n">
        <f aca="false">E65 - B65</f>
        <v>-3.97000000000003</v>
      </c>
      <c r="K65" s="2" t="n">
        <f aca="false">IF(H65&gt;I65, H65, I65)</f>
        <v>34.9000000000001</v>
      </c>
      <c r="L65" s="2" t="n">
        <f aca="false">IF(H65&lt;I65,H65, I65)</f>
        <v>9.34999999999991</v>
      </c>
    </row>
    <row collapsed="false" customFormat="false" customHeight="false" hidden="false" ht="12.1" outlineLevel="0" r="66">
      <c r="A66" s="0" t="s">
        <v>144</v>
      </c>
      <c r="B66" s="0" t="n">
        <v>1378.67</v>
      </c>
      <c r="C66" s="0" t="n">
        <v>1399.95</v>
      </c>
      <c r="D66" s="0" t="n">
        <v>1352.25</v>
      </c>
      <c r="E66" s="0" t="n">
        <v>1397.62</v>
      </c>
      <c r="F66" s="0" t="n">
        <v>1895</v>
      </c>
      <c r="G66" s="3" t="s">
        <v>145</v>
      </c>
      <c r="H66" s="1" t="n">
        <f aca="false">C66 - B66</f>
        <v>21.28</v>
      </c>
      <c r="I66" s="1" t="n">
        <f aca="false">B66 - D66</f>
        <v>26.4200000000001</v>
      </c>
      <c r="J66" s="1" t="n">
        <f aca="false">E66 - B66</f>
        <v>18.9499999999998</v>
      </c>
      <c r="K66" s="2" t="n">
        <f aca="false">IF(H66&gt;I66, H66, I66)</f>
        <v>26.4200000000001</v>
      </c>
      <c r="L66" s="2" t="n">
        <f aca="false">IF(H66&lt;I66,H66, I66)</f>
        <v>21.28</v>
      </c>
    </row>
    <row collapsed="false" customFormat="false" customHeight="false" hidden="false" ht="12.1" outlineLevel="0" r="67">
      <c r="A67" s="0" t="s">
        <v>146</v>
      </c>
      <c r="B67" s="0" t="n">
        <v>1314.69</v>
      </c>
      <c r="C67" s="0" t="n">
        <v>1379.52</v>
      </c>
      <c r="D67" s="0" t="n">
        <v>1314.69</v>
      </c>
      <c r="E67" s="0" t="n">
        <v>1376.53</v>
      </c>
      <c r="F67" s="0" t="n">
        <v>6184</v>
      </c>
      <c r="G67" s="3" t="s">
        <v>147</v>
      </c>
      <c r="H67" s="1" t="n">
        <f aca="false">C67 - B67</f>
        <v>64.8299999999999</v>
      </c>
      <c r="I67" s="1" t="n">
        <f aca="false">B67 - D67</f>
        <v>0</v>
      </c>
      <c r="J67" s="1" t="n">
        <f aca="false">E67 - B67</f>
        <v>61.8399999999999</v>
      </c>
      <c r="K67" s="2" t="n">
        <f aca="false">IF(H67&gt;I67, H67, I67)</f>
        <v>64.8299999999999</v>
      </c>
      <c r="L67" s="2" t="n">
        <f aca="false">IF(H67&lt;I67,H67, I67)</f>
        <v>0</v>
      </c>
    </row>
    <row collapsed="false" customFormat="false" customHeight="false" hidden="false" ht="12.1" outlineLevel="0" r="68">
      <c r="A68" s="0" t="s">
        <v>148</v>
      </c>
      <c r="B68" s="0" t="n">
        <v>1312.59</v>
      </c>
      <c r="C68" s="0" t="n">
        <v>1320.66</v>
      </c>
      <c r="D68" s="0" t="n">
        <v>1272.82</v>
      </c>
      <c r="E68" s="0" t="n">
        <v>1314.21</v>
      </c>
      <c r="F68" s="0" t="n">
        <v>162</v>
      </c>
      <c r="G68" s="3" t="s">
        <v>149</v>
      </c>
      <c r="H68" s="1" t="n">
        <f aca="false">C68 - B68</f>
        <v>8.07000000000016</v>
      </c>
      <c r="I68" s="1" t="n">
        <f aca="false">B68 - D68</f>
        <v>39.77</v>
      </c>
      <c r="J68" s="1" t="n">
        <f aca="false">E68 - B68</f>
        <v>1.62000000000012</v>
      </c>
      <c r="K68" s="2" t="n">
        <f aca="false">IF(H68&gt;I68, H68, I68)</f>
        <v>39.77</v>
      </c>
      <c r="L68" s="2" t="n">
        <f aca="false">IF(H68&lt;I68,H68, I68)</f>
        <v>8.07000000000016</v>
      </c>
    </row>
    <row collapsed="false" customFormat="false" customHeight="false" hidden="false" ht="12.1" outlineLevel="0" r="69">
      <c r="A69" s="0" t="s">
        <v>150</v>
      </c>
      <c r="B69" s="0" t="n">
        <v>1333.16</v>
      </c>
      <c r="C69" s="0" t="n">
        <v>1339.15</v>
      </c>
      <c r="D69" s="0" t="n">
        <v>1283.12</v>
      </c>
      <c r="E69" s="0" t="n">
        <v>1312.4</v>
      </c>
      <c r="F69" s="0" t="n">
        <v>-2076</v>
      </c>
      <c r="G69" s="3" t="s">
        <v>151</v>
      </c>
      <c r="H69" s="1" t="n">
        <f aca="false">C69 - B69</f>
        <v>5.99000000000001</v>
      </c>
      <c r="I69" s="1" t="n">
        <f aca="false">B69 - D69</f>
        <v>50.0400000000002</v>
      </c>
      <c r="J69" s="1" t="n">
        <f aca="false">E69 - B69</f>
        <v>-20.76</v>
      </c>
      <c r="K69" s="2" t="n">
        <f aca="false">IF(H69&gt;I69, H69, I69)</f>
        <v>50.0400000000002</v>
      </c>
      <c r="L69" s="2" t="n">
        <f aca="false">IF(H69&lt;I69,H69, I69)</f>
        <v>5.99000000000001</v>
      </c>
    </row>
    <row collapsed="false" customFormat="false" customHeight="false" hidden="false" ht="12.1" outlineLevel="0" r="70">
      <c r="A70" s="0" t="s">
        <v>152</v>
      </c>
      <c r="B70" s="0" t="n">
        <v>1297.12</v>
      </c>
      <c r="C70" s="0" t="n">
        <v>1347.52</v>
      </c>
      <c r="D70" s="0" t="n">
        <v>1296.02</v>
      </c>
      <c r="E70" s="0" t="n">
        <v>1333.07</v>
      </c>
      <c r="F70" s="0" t="n">
        <v>3595</v>
      </c>
      <c r="G70" s="3" t="s">
        <v>153</v>
      </c>
      <c r="H70" s="1" t="n">
        <f aca="false">C70 - B70</f>
        <v>50.4000000000001</v>
      </c>
      <c r="I70" s="1" t="n">
        <f aca="false">B70 - D70</f>
        <v>1.09999999999991</v>
      </c>
      <c r="J70" s="1" t="n">
        <f aca="false">E70 - B70</f>
        <v>35.95</v>
      </c>
      <c r="K70" s="2" t="n">
        <f aca="false">IF(H70&gt;I70, H70, I70)</f>
        <v>50.4000000000001</v>
      </c>
      <c r="L70" s="2" t="n">
        <f aca="false">IF(H70&lt;I70,H70, I70)</f>
        <v>1.09999999999991</v>
      </c>
    </row>
    <row collapsed="false" customFormat="false" customHeight="false" hidden="false" ht="12.1" outlineLevel="0" r="71">
      <c r="A71" s="0" t="s">
        <v>154</v>
      </c>
      <c r="B71" s="0" t="n">
        <v>1284.89</v>
      </c>
      <c r="C71" s="0" t="n">
        <v>1300.49</v>
      </c>
      <c r="D71" s="0" t="n">
        <v>1270.21</v>
      </c>
      <c r="E71" s="0" t="n">
        <v>1295.77</v>
      </c>
      <c r="F71" s="0" t="n">
        <v>1088</v>
      </c>
      <c r="G71" s="3" t="s">
        <v>155</v>
      </c>
      <c r="H71" s="1" t="n">
        <f aca="false">C71 - B71</f>
        <v>15.5999999999999</v>
      </c>
      <c r="I71" s="1" t="n">
        <f aca="false">B71 - D71</f>
        <v>14.6800000000001</v>
      </c>
      <c r="J71" s="1" t="n">
        <f aca="false">E71 - B71</f>
        <v>10.8799999999999</v>
      </c>
      <c r="K71" s="2" t="n">
        <f aca="false">IF(H71&gt;I71, H71, I71)</f>
        <v>15.5999999999999</v>
      </c>
      <c r="L71" s="2" t="n">
        <f aca="false">IF(H71&lt;I71,H71, I71)</f>
        <v>14.6800000000001</v>
      </c>
    </row>
    <row collapsed="false" customFormat="false" customHeight="false" hidden="false" ht="12.1" outlineLevel="0" r="72">
      <c r="A72" s="0" t="s">
        <v>156</v>
      </c>
      <c r="B72" s="0" t="n">
        <v>1222.54</v>
      </c>
      <c r="C72" s="0" t="n">
        <v>1298.73</v>
      </c>
      <c r="D72" s="0" t="n">
        <v>1215.65</v>
      </c>
      <c r="E72" s="0" t="n">
        <v>1285.28</v>
      </c>
      <c r="F72" s="0" t="n">
        <v>6274</v>
      </c>
      <c r="G72" s="3" t="s">
        <v>157</v>
      </c>
      <c r="H72" s="1" t="n">
        <f aca="false">C72 - B72</f>
        <v>76.1900000000001</v>
      </c>
      <c r="I72" s="1" t="n">
        <f aca="false">B72 - D72</f>
        <v>6.88999999999987</v>
      </c>
      <c r="J72" s="1" t="n">
        <f aca="false">E72 - B72</f>
        <v>62.74</v>
      </c>
      <c r="K72" s="2" t="n">
        <f aca="false">IF(H72&gt;I72, H72, I72)</f>
        <v>76.1900000000001</v>
      </c>
      <c r="L72" s="2" t="n">
        <f aca="false">IF(H72&lt;I72,H72, I72)</f>
        <v>6.88999999999987</v>
      </c>
    </row>
    <row collapsed="false" customFormat="false" customHeight="false" hidden="false" ht="12.1" outlineLevel="0" r="73">
      <c r="A73" s="0" t="s">
        <v>158</v>
      </c>
      <c r="B73" s="0" t="n">
        <v>1233.64</v>
      </c>
      <c r="C73" s="0" t="n">
        <v>1267.39</v>
      </c>
      <c r="D73" s="0" t="n">
        <v>1208.13</v>
      </c>
      <c r="E73" s="0" t="n">
        <v>1222.85</v>
      </c>
      <c r="F73" s="0" t="n">
        <v>-1079</v>
      </c>
      <c r="G73" s="3" t="s">
        <v>159</v>
      </c>
      <c r="H73" s="1" t="n">
        <f aca="false">C73 - B73</f>
        <v>33.75</v>
      </c>
      <c r="I73" s="1" t="n">
        <f aca="false">B73 - D73</f>
        <v>25.51</v>
      </c>
      <c r="J73" s="1" t="n">
        <f aca="false">E73 - B73</f>
        <v>-10.7900000000002</v>
      </c>
      <c r="K73" s="2" t="n">
        <f aca="false">IF(H73&gt;I73, H73, I73)</f>
        <v>33.75</v>
      </c>
      <c r="L73" s="2" t="n">
        <f aca="false">IF(H73&lt;I73,H73, I73)</f>
        <v>25.51</v>
      </c>
    </row>
    <row collapsed="false" customFormat="false" customHeight="false" hidden="false" ht="12.1" outlineLevel="0" r="74">
      <c r="A74" s="0" t="s">
        <v>160</v>
      </c>
      <c r="B74" s="0" t="n">
        <v>1297.17</v>
      </c>
      <c r="C74" s="0" t="n">
        <v>1301.49</v>
      </c>
      <c r="D74" s="0" t="n">
        <v>1180.18</v>
      </c>
      <c r="E74" s="0" t="n">
        <v>1234.95</v>
      </c>
      <c r="F74" s="0" t="n">
        <v>-6222</v>
      </c>
      <c r="G74" s="3" t="s">
        <v>161</v>
      </c>
      <c r="H74" s="1" t="n">
        <f aca="false">C74 - B74</f>
        <v>4.31999999999994</v>
      </c>
      <c r="I74" s="1" t="n">
        <f aca="false">B74 - D74</f>
        <v>116.99</v>
      </c>
      <c r="J74" s="1" t="n">
        <f aca="false">E74 - B74</f>
        <v>-62.22</v>
      </c>
      <c r="K74" s="2" t="n">
        <f aca="false">IF(H74&gt;I74, H74, I74)</f>
        <v>116.99</v>
      </c>
      <c r="L74" s="2" t="n">
        <f aca="false">IF(H74&lt;I74,H74, I74)</f>
        <v>4.31999999999994</v>
      </c>
    </row>
    <row collapsed="false" customFormat="false" customHeight="false" hidden="false" ht="12.1" outlineLevel="0" r="75">
      <c r="A75" s="0" t="s">
        <v>162</v>
      </c>
      <c r="B75" s="0" t="n">
        <v>1390.68</v>
      </c>
      <c r="C75" s="0" t="n">
        <v>1391.91</v>
      </c>
      <c r="D75" s="0" t="n">
        <v>1269.48</v>
      </c>
      <c r="E75" s="0" t="n">
        <v>1295.47</v>
      </c>
      <c r="F75" s="0" t="n">
        <v>-9521</v>
      </c>
      <c r="G75" s="3" t="s">
        <v>163</v>
      </c>
      <c r="H75" s="1" t="n">
        <f aca="false">C75 - B75</f>
        <v>1.23000000000002</v>
      </c>
      <c r="I75" s="1" t="n">
        <f aca="false">B75 - D75</f>
        <v>121.2</v>
      </c>
      <c r="J75" s="1" t="n">
        <f aca="false">E75 - B75</f>
        <v>-95.21</v>
      </c>
      <c r="K75" s="2" t="n">
        <f aca="false">IF(H75&gt;I75, H75, I75)</f>
        <v>121.2</v>
      </c>
      <c r="L75" s="2" t="n">
        <f aca="false">IF(H75&lt;I75,H75, I75)</f>
        <v>1.23000000000002</v>
      </c>
    </row>
    <row collapsed="false" customFormat="false" customHeight="false" hidden="false" ht="12.1" outlineLevel="0" r="76">
      <c r="A76" s="0" t="s">
        <v>164</v>
      </c>
      <c r="B76" s="0" t="n">
        <v>1383.01</v>
      </c>
      <c r="C76" s="0" t="n">
        <v>1394.86</v>
      </c>
      <c r="D76" s="0" t="n">
        <v>1365.95</v>
      </c>
      <c r="E76" s="0" t="n">
        <v>1390.24</v>
      </c>
      <c r="F76" s="0" t="n">
        <v>723</v>
      </c>
      <c r="G76" s="3" t="s">
        <v>165</v>
      </c>
      <c r="H76" s="1" t="n">
        <f aca="false">C76 - B76</f>
        <v>11.8499999999999</v>
      </c>
      <c r="I76" s="1" t="n">
        <f aca="false">B76 - D76</f>
        <v>17.0599999999999</v>
      </c>
      <c r="J76" s="1" t="n">
        <f aca="false">E76 - B76</f>
        <v>7.23000000000002</v>
      </c>
      <c r="K76" s="2" t="n">
        <f aca="false">IF(H76&gt;I76, H76, I76)</f>
        <v>17.0599999999999</v>
      </c>
      <c r="L76" s="2" t="n">
        <f aca="false">IF(H76&lt;I76,H76, I76)</f>
        <v>11.8499999999999</v>
      </c>
    </row>
    <row collapsed="false" customFormat="false" customHeight="false" hidden="false" ht="12.1" outlineLevel="0" r="77">
      <c r="A77" s="0" t="s">
        <v>166</v>
      </c>
      <c r="B77" s="0" t="n">
        <v>1388.35</v>
      </c>
      <c r="C77" s="0" t="n">
        <v>1423.73</v>
      </c>
      <c r="D77" s="0" t="n">
        <v>1377.72</v>
      </c>
      <c r="E77" s="0" t="n">
        <v>1382.28</v>
      </c>
      <c r="F77" s="0" t="n">
        <v>-607</v>
      </c>
      <c r="G77" s="3" t="s">
        <v>167</v>
      </c>
      <c r="H77" s="1" t="n">
        <f aca="false">C77 - B77</f>
        <v>35.3800000000001</v>
      </c>
      <c r="I77" s="1" t="n">
        <f aca="false">B77 - D77</f>
        <v>10.6299999999999</v>
      </c>
      <c r="J77" s="1" t="n">
        <f aca="false">E77 - B77</f>
        <v>-6.06999999999994</v>
      </c>
      <c r="K77" s="2" t="n">
        <f aca="false">IF(H77&gt;I77, H77, I77)</f>
        <v>35.3800000000001</v>
      </c>
      <c r="L77" s="2" t="n">
        <f aca="false">IF(H77&lt;I77,H77, I77)</f>
        <v>10.6299999999999</v>
      </c>
    </row>
    <row collapsed="false" customFormat="false" customHeight="false" hidden="false" ht="12.1" outlineLevel="0" r="78">
      <c r="A78" s="0" t="s">
        <v>168</v>
      </c>
      <c r="B78" s="0" t="n">
        <v>1385.99</v>
      </c>
      <c r="C78" s="0" t="n">
        <v>1421.87</v>
      </c>
      <c r="D78" s="0" t="n">
        <v>1373.69</v>
      </c>
      <c r="E78" s="0" t="n">
        <v>1387.56</v>
      </c>
      <c r="F78" s="0" t="n">
        <v>157</v>
      </c>
      <c r="G78" s="3" t="s">
        <v>169</v>
      </c>
      <c r="H78" s="1" t="n">
        <f aca="false">C78 - B78</f>
        <v>35.8799999999999</v>
      </c>
      <c r="I78" s="1" t="n">
        <f aca="false">B78 - D78</f>
        <v>12.3</v>
      </c>
      <c r="J78" s="1" t="n">
        <f aca="false">E78 - B78</f>
        <v>1.56999999999994</v>
      </c>
      <c r="K78" s="2" t="n">
        <f aca="false">IF(H78&gt;I78, H78, I78)</f>
        <v>35.8799999999999</v>
      </c>
      <c r="L78" s="2" t="n">
        <f aca="false">IF(H78&lt;I78,H78, I78)</f>
        <v>12.3</v>
      </c>
    </row>
    <row collapsed="false" customFormat="false" customHeight="false" hidden="false" ht="12.1" outlineLevel="0" r="79">
      <c r="A79" s="0" t="s">
        <v>170</v>
      </c>
      <c r="B79" s="0" t="n">
        <v>1363.72</v>
      </c>
      <c r="C79" s="0" t="n">
        <v>1414.2</v>
      </c>
      <c r="D79" s="0" t="n">
        <v>1337.99</v>
      </c>
      <c r="E79" s="0" t="n">
        <v>1385.72</v>
      </c>
      <c r="F79" s="0" t="n">
        <v>2200</v>
      </c>
      <c r="G79" s="3" t="s">
        <v>171</v>
      </c>
      <c r="H79" s="1" t="n">
        <f aca="false">C79 - B79</f>
        <v>50.48</v>
      </c>
      <c r="I79" s="1" t="n">
        <f aca="false">B79 - D79</f>
        <v>25.73</v>
      </c>
      <c r="J79" s="1" t="n">
        <f aca="false">E79 - B79</f>
        <v>22</v>
      </c>
      <c r="K79" s="2" t="n">
        <f aca="false">IF(H79&gt;I79, H79, I79)</f>
        <v>50.48</v>
      </c>
      <c r="L79" s="2" t="n">
        <f aca="false">IF(H79&lt;I79,H79, I79)</f>
        <v>25.73</v>
      </c>
    </row>
    <row collapsed="false" customFormat="false" customHeight="false" hidden="false" ht="12.1" outlineLevel="0" r="80">
      <c r="A80" s="0" t="s">
        <v>172</v>
      </c>
      <c r="B80" s="0" t="n">
        <v>1449.03</v>
      </c>
      <c r="C80" s="0" t="n">
        <v>1449.03</v>
      </c>
      <c r="D80" s="0" t="n">
        <v>1355.25</v>
      </c>
      <c r="E80" s="0" t="n">
        <v>1358.82</v>
      </c>
      <c r="F80" s="0" t="n">
        <v>-9021</v>
      </c>
      <c r="G80" s="3" t="s">
        <v>173</v>
      </c>
      <c r="H80" s="1" t="n">
        <f aca="false">C80 - B80</f>
        <v>0</v>
      </c>
      <c r="I80" s="1" t="n">
        <f aca="false">B80 - D80</f>
        <v>93.78</v>
      </c>
      <c r="J80" s="1" t="n">
        <f aca="false">E80 - B80</f>
        <v>-90.21</v>
      </c>
      <c r="K80" s="2" t="n">
        <f aca="false">IF(H80&gt;I80, H80, I80)</f>
        <v>93.78</v>
      </c>
      <c r="L80" s="2" t="n">
        <f aca="false">IF(H80&lt;I80,H80, I80)</f>
        <v>0</v>
      </c>
    </row>
    <row collapsed="false" customFormat="false" customHeight="false" hidden="false" ht="12.1" outlineLevel="0" r="81">
      <c r="A81" s="0" t="s">
        <v>174</v>
      </c>
      <c r="B81" s="0" t="n">
        <v>1469.81</v>
      </c>
      <c r="C81" s="0" t="n">
        <v>1478.82</v>
      </c>
      <c r="D81" s="0" t="n">
        <v>1419.71</v>
      </c>
      <c r="E81" s="0" t="n">
        <v>1447.31</v>
      </c>
      <c r="F81" s="0" t="n">
        <v>-2250</v>
      </c>
      <c r="G81" s="3" t="s">
        <v>175</v>
      </c>
      <c r="H81" s="1" t="n">
        <f aca="false">C81 - B81</f>
        <v>9.00999999999999</v>
      </c>
      <c r="I81" s="1" t="n">
        <f aca="false">B81 - D81</f>
        <v>50.0999999999999</v>
      </c>
      <c r="J81" s="1" t="n">
        <f aca="false">E81 - B81</f>
        <v>-22.5</v>
      </c>
      <c r="K81" s="2" t="n">
        <f aca="false">IF(H81&gt;I81, H81, I81)</f>
        <v>50.0999999999999</v>
      </c>
      <c r="L81" s="2" t="n">
        <f aca="false">IF(H81&lt;I81,H81, I81)</f>
        <v>9.00999999999999</v>
      </c>
    </row>
    <row collapsed="false" customFormat="false" customHeight="false" hidden="false" ht="12.1" outlineLevel="0" r="82">
      <c r="A82" s="0" t="s">
        <v>176</v>
      </c>
      <c r="B82" s="0" t="n">
        <v>1466.27</v>
      </c>
      <c r="C82" s="0" t="n">
        <v>1487.96</v>
      </c>
      <c r="D82" s="0" t="n">
        <v>1440.42</v>
      </c>
      <c r="E82" s="0" t="n">
        <v>1470.43</v>
      </c>
      <c r="F82" s="0" t="n">
        <v>416</v>
      </c>
      <c r="G82" s="3" t="s">
        <v>177</v>
      </c>
      <c r="H82" s="1" t="n">
        <f aca="false">C82 - B82</f>
        <v>21.6900000000001</v>
      </c>
      <c r="I82" s="1" t="n">
        <f aca="false">B82 - D82</f>
        <v>25.8499999999999</v>
      </c>
      <c r="J82" s="1" t="n">
        <f aca="false">E82 - B82</f>
        <v>4.16000000000008</v>
      </c>
      <c r="K82" s="2" t="n">
        <f aca="false">IF(H82&gt;I82, H82, I82)</f>
        <v>25.8499999999999</v>
      </c>
      <c r="L82" s="2" t="n">
        <f aca="false">IF(H82&lt;I82,H82, I82)</f>
        <v>21.6900000000001</v>
      </c>
    </row>
    <row collapsed="false" customFormat="false" customHeight="false" hidden="false" ht="12.1" outlineLevel="0" r="83">
      <c r="A83" s="0" t="s">
        <v>178</v>
      </c>
      <c r="B83" s="0" t="n">
        <v>1408.17</v>
      </c>
      <c r="C83" s="0" t="n">
        <v>1485.27</v>
      </c>
      <c r="D83" s="0" t="n">
        <v>1403.81</v>
      </c>
      <c r="E83" s="0" t="n">
        <v>1460.96</v>
      </c>
      <c r="F83" s="0" t="n">
        <v>5279</v>
      </c>
      <c r="G83" s="3" t="s">
        <v>179</v>
      </c>
      <c r="H83" s="1" t="n">
        <f aca="false">C83 - B83</f>
        <v>77.0999999999999</v>
      </c>
      <c r="I83" s="1" t="n">
        <f aca="false">B83 - D83</f>
        <v>4.36000000000013</v>
      </c>
      <c r="J83" s="1" t="n">
        <f aca="false">E83 - B83</f>
        <v>52.79</v>
      </c>
      <c r="K83" s="2" t="n">
        <f aca="false">IF(H83&gt;I83, H83, I83)</f>
        <v>77.0999999999999</v>
      </c>
      <c r="L83" s="2" t="n">
        <f aca="false">IF(H83&lt;I83,H83, I83)</f>
        <v>4.36000000000013</v>
      </c>
    </row>
    <row collapsed="false" customFormat="false" customHeight="false" hidden="false" ht="12.1" outlineLevel="0" r="84">
      <c r="A84" s="0" t="s">
        <v>180</v>
      </c>
      <c r="B84" s="0" t="n">
        <v>1481.15</v>
      </c>
      <c r="C84" s="0" t="n">
        <v>1495.49</v>
      </c>
      <c r="D84" s="0" t="n">
        <v>1321.55</v>
      </c>
      <c r="E84" s="0" t="n">
        <v>1403.47</v>
      </c>
      <c r="F84" s="0" t="n">
        <v>-7768</v>
      </c>
      <c r="G84" s="3" t="s">
        <v>181</v>
      </c>
      <c r="H84" s="1" t="n">
        <f aca="false">C84 - B84</f>
        <v>14.3399999999999</v>
      </c>
      <c r="I84" s="1" t="n">
        <f aca="false">B84 - D84</f>
        <v>159.6</v>
      </c>
      <c r="J84" s="1" t="n">
        <f aca="false">E84 - B84</f>
        <v>-77.6800000000001</v>
      </c>
      <c r="K84" s="2" t="n">
        <f aca="false">IF(H84&gt;I84, H84, I84)</f>
        <v>159.6</v>
      </c>
      <c r="L84" s="2" t="n">
        <f aca="false">IF(H84&lt;I84,H84, I84)</f>
        <v>14.3399999999999</v>
      </c>
    </row>
    <row collapsed="false" customFormat="false" customHeight="false" hidden="false" ht="12.1" outlineLevel="0" r="85">
      <c r="A85" s="0" t="s">
        <v>182</v>
      </c>
      <c r="B85" s="0" t="n">
        <v>1581</v>
      </c>
      <c r="C85" s="0" t="n">
        <v>1590.3</v>
      </c>
      <c r="D85" s="0" t="n">
        <v>1481.13</v>
      </c>
      <c r="E85" s="0" t="n">
        <v>1482.26</v>
      </c>
      <c r="F85" s="0" t="n">
        <v>-9874</v>
      </c>
      <c r="G85" s="3" t="s">
        <v>183</v>
      </c>
      <c r="H85" s="1" t="n">
        <f aca="false">C85 - B85</f>
        <v>9.29999999999995</v>
      </c>
      <c r="I85" s="1" t="n">
        <f aca="false">B85 - D85</f>
        <v>99.8699999999999</v>
      </c>
      <c r="J85" s="1" t="n">
        <f aca="false">E85 - B85</f>
        <v>-98.74</v>
      </c>
      <c r="K85" s="2" t="n">
        <f aca="false">IF(H85&gt;I85, H85, I85)</f>
        <v>99.8699999999999</v>
      </c>
      <c r="L85" s="2" t="n">
        <f aca="false">IF(H85&lt;I85,H85, I85)</f>
        <v>9.29999999999995</v>
      </c>
    </row>
    <row collapsed="false" customFormat="false" customHeight="false" hidden="false" ht="12.1" outlineLevel="0" r="86">
      <c r="A86" s="0" t="s">
        <v>184</v>
      </c>
      <c r="B86" s="0" t="n">
        <v>1597.45</v>
      </c>
      <c r="C86" s="0" t="n">
        <v>1603.85</v>
      </c>
      <c r="D86" s="0" t="n">
        <v>1540.12</v>
      </c>
      <c r="E86" s="0" t="n">
        <v>1580.72</v>
      </c>
      <c r="F86" s="0" t="n">
        <v>-1673</v>
      </c>
      <c r="G86" s="3" t="s">
        <v>185</v>
      </c>
      <c r="H86" s="1" t="n">
        <f aca="false">C86 - B86</f>
        <v>6.39999999999986</v>
      </c>
      <c r="I86" s="1" t="n">
        <f aca="false">B86 - D86</f>
        <v>57.3300000000002</v>
      </c>
      <c r="J86" s="1" t="n">
        <f aca="false">E86 - B86</f>
        <v>-16.73</v>
      </c>
      <c r="K86" s="2" t="n">
        <f aca="false">IF(H86&gt;I86, H86, I86)</f>
        <v>57.3300000000002</v>
      </c>
      <c r="L86" s="2" t="n">
        <f aca="false">IF(H86&lt;I86,H86, I86)</f>
        <v>6.39999999999986</v>
      </c>
    </row>
    <row collapsed="false" customFormat="false" customHeight="false" hidden="false" ht="12.1" outlineLevel="0" r="87">
      <c r="A87" s="0" t="s">
        <v>186</v>
      </c>
      <c r="B87" s="0" t="n">
        <v>1609.42</v>
      </c>
      <c r="C87" s="0" t="n">
        <v>1613.57</v>
      </c>
      <c r="D87" s="0" t="n">
        <v>1589.72</v>
      </c>
      <c r="E87" s="0" t="n">
        <v>1594.87</v>
      </c>
      <c r="F87" s="0" t="n">
        <v>-1455</v>
      </c>
      <c r="G87" s="3" t="s">
        <v>72</v>
      </c>
      <c r="H87" s="1" t="n">
        <f aca="false">C87 - B87</f>
        <v>4.14999999999986</v>
      </c>
      <c r="I87" s="1" t="n">
        <f aca="false">B87 - D87</f>
        <v>19.7</v>
      </c>
      <c r="J87" s="1" t="n">
        <f aca="false">E87 - B87</f>
        <v>-14.5500000000002</v>
      </c>
      <c r="K87" s="2" t="n">
        <f aca="false">IF(H87&gt;I87, H87, I87)</f>
        <v>19.7</v>
      </c>
      <c r="L87" s="2" t="n">
        <f aca="false">IF(H87&lt;I87,H87, I87)</f>
        <v>4.14999999999986</v>
      </c>
    </row>
    <row collapsed="false" customFormat="false" customHeight="false" hidden="false" ht="12.1" outlineLevel="0" r="88">
      <c r="A88" s="0" t="s">
        <v>187</v>
      </c>
      <c r="B88" s="0" t="n">
        <v>1597.84</v>
      </c>
      <c r="C88" s="0" t="n">
        <v>1616.57</v>
      </c>
      <c r="D88" s="0" t="n">
        <v>1591.02</v>
      </c>
      <c r="E88" s="0" t="n">
        <v>1608.43</v>
      </c>
      <c r="F88" s="0" t="n">
        <v>1059</v>
      </c>
      <c r="G88" s="3" t="s">
        <v>188</v>
      </c>
      <c r="H88" s="1" t="n">
        <f aca="false">C88 - B88</f>
        <v>18.73</v>
      </c>
      <c r="I88" s="1" t="n">
        <f aca="false">B88 - D88</f>
        <v>6.81999999999994</v>
      </c>
      <c r="J88" s="1" t="n">
        <f aca="false">E88 - B88</f>
        <v>10.5900000000001</v>
      </c>
      <c r="K88" s="2" t="n">
        <f aca="false">IF(H88&gt;I88, H88, I88)</f>
        <v>18.73</v>
      </c>
      <c r="L88" s="2" t="n">
        <f aca="false">IF(H88&lt;I88,H88, I88)</f>
        <v>6.81999999999994</v>
      </c>
    </row>
    <row collapsed="false" customFormat="false" customHeight="false" hidden="false" ht="12.1" outlineLevel="0" r="89">
      <c r="A89" s="0" t="s">
        <v>189</v>
      </c>
      <c r="B89" s="0" t="n">
        <v>1579.3</v>
      </c>
      <c r="C89" s="0" t="n">
        <v>1599.37</v>
      </c>
      <c r="D89" s="0" t="n">
        <v>1575.46</v>
      </c>
      <c r="E89" s="0" t="n">
        <v>1592.02</v>
      </c>
      <c r="F89" s="0" t="n">
        <v>1272</v>
      </c>
      <c r="G89" s="3" t="s">
        <v>190</v>
      </c>
      <c r="H89" s="1" t="n">
        <f aca="false">C89 - B89</f>
        <v>20.0699999999999</v>
      </c>
      <c r="I89" s="1" t="n">
        <f aca="false">B89 - D89</f>
        <v>3.83999999999992</v>
      </c>
      <c r="J89" s="1" t="n">
        <f aca="false">E89 - B89</f>
        <v>12.72</v>
      </c>
      <c r="K89" s="2" t="n">
        <f aca="false">IF(H89&gt;I89, H89, I89)</f>
        <v>20.0699999999999</v>
      </c>
      <c r="L89" s="2" t="n">
        <f aca="false">IF(H89&lt;I89,H89, I89)</f>
        <v>3.83999999999992</v>
      </c>
    </row>
    <row collapsed="false" customFormat="false" customHeight="false" hidden="false" ht="12.1" outlineLevel="0" r="90">
      <c r="A90" s="0" t="s">
        <v>191</v>
      </c>
      <c r="B90" s="0" t="n">
        <v>1578.2</v>
      </c>
      <c r="C90" s="0" t="n">
        <v>1586.42</v>
      </c>
      <c r="D90" s="0" t="n">
        <v>1561.51</v>
      </c>
      <c r="E90" s="0" t="n">
        <v>1578.47</v>
      </c>
      <c r="F90" s="0" t="n">
        <v>27</v>
      </c>
      <c r="G90" s="3" t="s">
        <v>94</v>
      </c>
      <c r="H90" s="1" t="n">
        <f aca="false">C90 - B90</f>
        <v>8.22000000000003</v>
      </c>
      <c r="I90" s="1" t="n">
        <f aca="false">B90 - D90</f>
        <v>16.6900000000001</v>
      </c>
      <c r="J90" s="1" t="n">
        <f aca="false">E90 - B90</f>
        <v>0.269999999999982</v>
      </c>
      <c r="K90" s="2" t="n">
        <f aca="false">IF(H90&gt;I90, H90, I90)</f>
        <v>16.6900000000001</v>
      </c>
      <c r="L90" s="2" t="n">
        <f aca="false">IF(H90&lt;I90,H90, I90)</f>
        <v>8.22000000000003</v>
      </c>
    </row>
    <row collapsed="false" customFormat="false" customHeight="false" hidden="false" ht="12.1" outlineLevel="0" r="91">
      <c r="A91" s="0" t="s">
        <v>192</v>
      </c>
      <c r="B91" s="0" t="n">
        <v>1580.8</v>
      </c>
      <c r="C91" s="0" t="n">
        <v>1619.99</v>
      </c>
      <c r="D91" s="0" t="n">
        <v>1564.9</v>
      </c>
      <c r="E91" s="0" t="n">
        <v>1576.15</v>
      </c>
      <c r="F91" s="0" t="n">
        <v>-465</v>
      </c>
      <c r="G91" s="3" t="s">
        <v>193</v>
      </c>
      <c r="H91" s="1" t="n">
        <f aca="false">C91 - B91</f>
        <v>39.1900000000001</v>
      </c>
      <c r="I91" s="1" t="n">
        <f aca="false">B91 - D91</f>
        <v>15.8999999999999</v>
      </c>
      <c r="J91" s="1" t="n">
        <f aca="false">E91 - B91</f>
        <v>-4.64999999999986</v>
      </c>
      <c r="K91" s="2" t="n">
        <f aca="false">IF(H91&gt;I91, H91, I91)</f>
        <v>39.1900000000001</v>
      </c>
      <c r="L91" s="2" t="n">
        <f aca="false">IF(H91&lt;I91,H91, I91)</f>
        <v>15.8999999999999</v>
      </c>
    </row>
    <row collapsed="false" customFormat="false" customHeight="false" hidden="false" ht="12.1" outlineLevel="0" r="92">
      <c r="A92" s="0" t="s">
        <v>194</v>
      </c>
      <c r="B92" s="0" t="n">
        <v>1609.5</v>
      </c>
      <c r="C92" s="0" t="n">
        <v>1618.85</v>
      </c>
      <c r="D92" s="0" t="n">
        <v>1555.06</v>
      </c>
      <c r="E92" s="0" t="n">
        <v>1580.49</v>
      </c>
      <c r="F92" s="0" t="n">
        <v>-2901</v>
      </c>
      <c r="G92" s="3" t="s">
        <v>195</v>
      </c>
      <c r="H92" s="1" t="n">
        <f aca="false">C92 - B92</f>
        <v>9.34999999999991</v>
      </c>
      <c r="I92" s="1" t="n">
        <f aca="false">B92 - D92</f>
        <v>54.4400000000001</v>
      </c>
      <c r="J92" s="1" t="n">
        <f aca="false">E92 - B92</f>
        <v>-29.01</v>
      </c>
      <c r="K92" s="2" t="n">
        <f aca="false">IF(H92&gt;I92, H92, I92)</f>
        <v>54.4400000000001</v>
      </c>
      <c r="L92" s="2" t="n">
        <f aca="false">IF(H92&lt;I92,H92, I92)</f>
        <v>9.34999999999991</v>
      </c>
    </row>
    <row collapsed="false" customFormat="false" customHeight="false" hidden="false" ht="12.1" outlineLevel="0" r="93">
      <c r="A93" s="0" t="s">
        <v>196</v>
      </c>
      <c r="B93" s="0" t="n">
        <v>1667.27</v>
      </c>
      <c r="C93" s="0" t="n">
        <v>1669.53</v>
      </c>
      <c r="D93" s="0" t="n">
        <v>1597.94</v>
      </c>
      <c r="E93" s="0" t="n">
        <v>1609.5</v>
      </c>
      <c r="F93" s="0" t="n">
        <v>-5777</v>
      </c>
      <c r="G93" s="3" t="s">
        <v>197</v>
      </c>
      <c r="H93" s="1" t="n">
        <f aca="false">C93 - B93</f>
        <v>2.25999999999999</v>
      </c>
      <c r="I93" s="1" t="n">
        <f aca="false">B93 - D93</f>
        <v>69.3299999999999</v>
      </c>
      <c r="J93" s="1" t="n">
        <f aca="false">E93 - B93</f>
        <v>-57.77</v>
      </c>
      <c r="K93" s="2" t="n">
        <f aca="false">IF(H93&gt;I93, H93, I93)</f>
        <v>69.3299999999999</v>
      </c>
      <c r="L93" s="2" t="n">
        <f aca="false">IF(H93&lt;I93,H93, I93)</f>
        <v>2.25999999999999</v>
      </c>
    </row>
    <row collapsed="false" customFormat="false" customHeight="false" hidden="false" ht="12.1" outlineLevel="0" r="94">
      <c r="A94" s="0" t="s">
        <v>198</v>
      </c>
      <c r="B94" s="0" t="n">
        <v>1668.54</v>
      </c>
      <c r="C94" s="0" t="n">
        <v>1685.38</v>
      </c>
      <c r="D94" s="0" t="n">
        <v>1661.4</v>
      </c>
      <c r="E94" s="0" t="n">
        <v>1666.82</v>
      </c>
      <c r="F94" s="0" t="n">
        <v>-172</v>
      </c>
      <c r="G94" s="3" t="s">
        <v>199</v>
      </c>
      <c r="H94" s="1" t="n">
        <f aca="false">C94 - B94</f>
        <v>16.8400000000001</v>
      </c>
      <c r="I94" s="1" t="n">
        <f aca="false">B94 - D94</f>
        <v>7.13999999999987</v>
      </c>
      <c r="J94" s="1" t="n">
        <f aca="false">E94 - B94</f>
        <v>-1.72000000000003</v>
      </c>
      <c r="K94" s="2" t="n">
        <f aca="false">IF(H94&gt;I94, H94, I94)</f>
        <v>16.8400000000001</v>
      </c>
      <c r="L94" s="2" t="n">
        <f aca="false">IF(H94&lt;I94,H94, I94)</f>
        <v>7.13999999999987</v>
      </c>
    </row>
    <row collapsed="false" customFormat="false" customHeight="false" hidden="false" ht="12.1" outlineLevel="0" r="95">
      <c r="A95" s="0" t="s">
        <v>200</v>
      </c>
      <c r="B95" s="0" t="n">
        <v>1658.62</v>
      </c>
      <c r="C95" s="0" t="n">
        <v>1683.77</v>
      </c>
      <c r="D95" s="0" t="n">
        <v>1651.93</v>
      </c>
      <c r="E95" s="0" t="n">
        <v>1667.19</v>
      </c>
      <c r="F95" s="0" t="n">
        <v>857</v>
      </c>
      <c r="G95" s="3" t="s">
        <v>104</v>
      </c>
      <c r="H95" s="1" t="n">
        <f aca="false">C95 - B95</f>
        <v>25.1500000000001</v>
      </c>
      <c r="I95" s="1" t="n">
        <f aca="false">B95 - D95</f>
        <v>6.68999999999983</v>
      </c>
      <c r="J95" s="1" t="n">
        <f aca="false">E95 - B95</f>
        <v>8.57000000000016</v>
      </c>
      <c r="K95" s="2" t="n">
        <f aca="false">IF(H95&gt;I95, H95, I95)</f>
        <v>25.1500000000001</v>
      </c>
      <c r="L95" s="2" t="n">
        <f aca="false">IF(H95&lt;I95,H95, I95)</f>
        <v>6.68999999999983</v>
      </c>
    </row>
    <row collapsed="false" customFormat="false" customHeight="false" hidden="false" ht="12.1" outlineLevel="0" r="96">
      <c r="A96" s="0" t="s">
        <v>201</v>
      </c>
      <c r="B96" s="0" t="n">
        <v>1685.65</v>
      </c>
      <c r="C96" s="0" t="n">
        <v>1696.03</v>
      </c>
      <c r="D96" s="0" t="n">
        <v>1656</v>
      </c>
      <c r="E96" s="0" t="n">
        <v>1658.93</v>
      </c>
      <c r="F96" s="0" t="n">
        <v>-2672</v>
      </c>
      <c r="G96" s="3" t="s">
        <v>202</v>
      </c>
      <c r="H96" s="1" t="n">
        <f aca="false">C96 - B96</f>
        <v>10.3799999999999</v>
      </c>
      <c r="I96" s="1" t="n">
        <f aca="false">B96 - D96</f>
        <v>29.6500000000001</v>
      </c>
      <c r="J96" s="1" t="n">
        <f aca="false">E96 - B96</f>
        <v>-26.72</v>
      </c>
      <c r="K96" s="2" t="n">
        <f aca="false">IF(H96&gt;I96, H96, I96)</f>
        <v>29.6500000000001</v>
      </c>
      <c r="L96" s="2" t="n">
        <f aca="false">IF(H96&lt;I96,H96, I96)</f>
        <v>10.3799999999999</v>
      </c>
    </row>
    <row collapsed="false" customFormat="false" customHeight="false" hidden="false" ht="12.1" outlineLevel="0" r="97">
      <c r="A97" s="0" t="s">
        <v>203</v>
      </c>
      <c r="B97" s="0" t="n">
        <v>1658.74</v>
      </c>
      <c r="C97" s="0" t="n">
        <v>1696.98</v>
      </c>
      <c r="D97" s="0" t="n">
        <v>1658.74</v>
      </c>
      <c r="E97" s="0" t="n">
        <v>1683.54</v>
      </c>
      <c r="F97" s="0" t="n">
        <v>2480</v>
      </c>
      <c r="G97" s="3" t="s">
        <v>204</v>
      </c>
      <c r="H97" s="1" t="n">
        <f aca="false">C97 - B97</f>
        <v>38.24</v>
      </c>
      <c r="I97" s="1" t="n">
        <f aca="false">B97 - D97</f>
        <v>0</v>
      </c>
      <c r="J97" s="1" t="n">
        <f aca="false">E97 - B97</f>
        <v>24.8</v>
      </c>
      <c r="K97" s="2" t="n">
        <f aca="false">IF(H97&gt;I97, H97, I97)</f>
        <v>38.24</v>
      </c>
      <c r="L97" s="2" t="n">
        <f aca="false">IF(H97&lt;I97,H97, I97)</f>
        <v>0</v>
      </c>
    </row>
    <row collapsed="false" customFormat="false" customHeight="false" hidden="false" ht="12.1" outlineLevel="0" r="98">
      <c r="A98" s="0" t="s">
        <v>205</v>
      </c>
      <c r="B98" s="0" t="n">
        <v>1655.92</v>
      </c>
      <c r="C98" s="0" t="n">
        <v>1678.76</v>
      </c>
      <c r="D98" s="0" t="n">
        <v>1642.72</v>
      </c>
      <c r="E98" s="0" t="n">
        <v>1662.73</v>
      </c>
      <c r="F98" s="0" t="n">
        <v>681</v>
      </c>
      <c r="G98" s="3" t="s">
        <v>206</v>
      </c>
      <c r="H98" s="1" t="n">
        <f aca="false">C98 - B98</f>
        <v>22.8399999999999</v>
      </c>
      <c r="I98" s="1" t="n">
        <f aca="false">B98 - D98</f>
        <v>13.2</v>
      </c>
      <c r="J98" s="1" t="n">
        <f aca="false">E98 - B98</f>
        <v>6.80999999999995</v>
      </c>
      <c r="K98" s="2" t="n">
        <f aca="false">IF(H98&gt;I98, H98, I98)</f>
        <v>22.8399999999999</v>
      </c>
      <c r="L98" s="2" t="n">
        <f aca="false">IF(H98&lt;I98,H98, I98)</f>
        <v>13.2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